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TJ\SS Department\Iulaans\Interior Work - 2\"/>
    </mc:Choice>
  </mc:AlternateContent>
  <xr:revisionPtr revIDLastSave="0" documentId="8_{AB2D5A7F-3658-429F-B61D-D3B7447F548C}" xr6:coauthVersionLast="34" xr6:coauthVersionMax="34" xr10:uidLastSave="{00000000-0000-0000-0000-000000000000}"/>
  <bookViews>
    <workbookView xWindow="0" yWindow="0" windowWidth="23040" windowHeight="9072" activeTab="1" xr2:uid="{00000000-000D-0000-FFFF-FFFF00000000}"/>
  </bookViews>
  <sheets>
    <sheet name="Cover" sheetId="3" r:id="rId1"/>
    <sheet name="Summary" sheetId="5" r:id="rId2"/>
    <sheet name="BOQ Partition" sheetId="1" r:id="rId3"/>
    <sheet name="Boq Electrical" sheetId="6" r:id="rId4"/>
    <sheet name="Networt" sheetId="7" r:id="rId5"/>
    <sheet name="Blinds" sheetId="8" r:id="rId6"/>
    <sheet name="Furn" sheetId="9" r:id="rId7"/>
    <sheet name="Flooring" sheetId="11" r:id="rId8"/>
  </sheets>
  <definedNames>
    <definedName name="_xlnm.Print_Area" localSheetId="3">'Boq Electrical'!$A$1:$F$64</definedName>
    <definedName name="_xlnm.Print_Area" localSheetId="2">'BOQ Partition'!$A$1:$F$50</definedName>
    <definedName name="_xlnm.Print_Area" localSheetId="0">Cover!$A$1:$F$17</definedName>
    <definedName name="_xlnm.Print_Area" localSheetId="4">Networt!$A$1:$F$60</definedName>
    <definedName name="_xlnm.Print_Titles" localSheetId="2">'BOQ Partition'!$6:$6</definedName>
  </definedNames>
  <calcPr calcId="191029"/>
  <fileRecoveryPr autoRecover="0"/>
</workbook>
</file>

<file path=xl/calcChain.xml><?xml version="1.0" encoding="utf-8"?>
<calcChain xmlns="http://schemas.openxmlformats.org/spreadsheetml/2006/main">
  <c r="C15" i="5" l="1"/>
  <c r="F34" i="11"/>
  <c r="F29" i="11"/>
  <c r="F27" i="11" s="1"/>
  <c r="F25" i="11"/>
  <c r="F20" i="11"/>
  <c r="F18" i="11" s="1"/>
  <c r="F10" i="11"/>
  <c r="F11" i="11"/>
  <c r="F12" i="11"/>
  <c r="F13" i="11"/>
  <c r="F14" i="11"/>
  <c r="F15" i="11"/>
  <c r="F16" i="11"/>
  <c r="F9" i="11" l="1"/>
  <c r="F7" i="11" s="1"/>
  <c r="F37" i="11" s="1"/>
  <c r="F7" i="9"/>
  <c r="F10" i="9"/>
  <c r="F11" i="9"/>
  <c r="F16" i="8"/>
  <c r="F17" i="8"/>
  <c r="F10" i="8"/>
  <c r="F11" i="8"/>
  <c r="F52" i="7"/>
  <c r="F53" i="7"/>
  <c r="F34" i="7"/>
  <c r="F35" i="7"/>
  <c r="F19" i="7"/>
  <c r="F20" i="7"/>
  <c r="F42" i="6"/>
  <c r="F56" i="6"/>
  <c r="F57" i="6"/>
  <c r="F38" i="6"/>
  <c r="F39" i="6"/>
  <c r="F20" i="6"/>
  <c r="F21" i="6"/>
  <c r="F43" i="1"/>
  <c r="F27" i="1"/>
  <c r="F14" i="1"/>
  <c r="F39" i="11" l="1"/>
  <c r="F41" i="11" s="1"/>
  <c r="F55" i="6" l="1"/>
  <c r="F37" i="6"/>
  <c r="F19" i="6"/>
  <c r="C29" i="7" l="1"/>
  <c r="F29" i="7" s="1"/>
  <c r="F51" i="7"/>
  <c r="F50" i="7"/>
  <c r="F49" i="7"/>
  <c r="F47" i="7"/>
  <c r="F46" i="7"/>
  <c r="C45" i="7"/>
  <c r="F45" i="7" s="1"/>
  <c r="F44" i="7"/>
  <c r="F43" i="7"/>
  <c r="F42" i="7"/>
  <c r="F41" i="7"/>
  <c r="F33" i="7"/>
  <c r="F32" i="7"/>
  <c r="F31" i="7"/>
  <c r="F30" i="7"/>
  <c r="F28" i="7"/>
  <c r="F27" i="7"/>
  <c r="F26" i="7"/>
  <c r="F25" i="7"/>
  <c r="F14" i="7"/>
  <c r="F15" i="7"/>
  <c r="C13" i="7"/>
  <c r="F13" i="7" s="1"/>
  <c r="F33" i="1"/>
  <c r="F34" i="1"/>
  <c r="F35" i="1"/>
  <c r="F36" i="1"/>
  <c r="F37" i="1"/>
  <c r="F38" i="1"/>
  <c r="F39" i="1"/>
  <c r="F40" i="1"/>
  <c r="F41" i="1"/>
  <c r="F32" i="1"/>
  <c r="F21" i="1"/>
  <c r="F22" i="1"/>
  <c r="F23" i="1"/>
  <c r="F24" i="1"/>
  <c r="F25" i="1"/>
  <c r="F19" i="1"/>
  <c r="F10" i="1"/>
  <c r="F11" i="1"/>
  <c r="F12" i="1"/>
  <c r="F12" i="9"/>
  <c r="F9" i="9"/>
  <c r="F14" i="9" s="1"/>
  <c r="C13" i="5" s="1"/>
  <c r="F15" i="8"/>
  <c r="F18" i="8"/>
  <c r="F9" i="8"/>
  <c r="F7" i="8" s="1"/>
  <c r="F18" i="7"/>
  <c r="F17" i="7"/>
  <c r="F16" i="7"/>
  <c r="F12" i="7"/>
  <c r="F11" i="7"/>
  <c r="F10" i="7"/>
  <c r="F9" i="7"/>
  <c r="F54" i="6"/>
  <c r="F53" i="6"/>
  <c r="F52" i="6"/>
  <c r="F51" i="6"/>
  <c r="F50" i="6"/>
  <c r="F48" i="6"/>
  <c r="F47" i="6"/>
  <c r="F46" i="6"/>
  <c r="F45" i="6"/>
  <c r="F28" i="6"/>
  <c r="F29" i="6"/>
  <c r="F30" i="6"/>
  <c r="F32" i="6"/>
  <c r="F33" i="6"/>
  <c r="F34" i="6"/>
  <c r="F35" i="6"/>
  <c r="F36" i="6"/>
  <c r="F27" i="6"/>
  <c r="F10" i="6"/>
  <c r="F11" i="6"/>
  <c r="F12" i="6"/>
  <c r="F14" i="6"/>
  <c r="F15" i="6"/>
  <c r="F16" i="6"/>
  <c r="F17" i="6"/>
  <c r="F18" i="6"/>
  <c r="F9" i="6"/>
  <c r="C49" i="6"/>
  <c r="F49" i="6" s="1"/>
  <c r="C31" i="6"/>
  <c r="F31" i="6" s="1"/>
  <c r="C13" i="6"/>
  <c r="F13" i="6" s="1"/>
  <c r="F22" i="7" l="1"/>
  <c r="F6" i="7"/>
  <c r="F24" i="6"/>
  <c r="F6" i="6"/>
  <c r="F30" i="1"/>
  <c r="F38" i="7"/>
  <c r="F16" i="9"/>
  <c r="F18" i="9" s="1"/>
  <c r="F13" i="8"/>
  <c r="F20" i="8" s="1"/>
  <c r="C11" i="5" s="1"/>
  <c r="C20" i="1"/>
  <c r="F20" i="1" s="1"/>
  <c r="F17" i="1" s="1"/>
  <c r="F60" i="6" l="1"/>
  <c r="C7" i="5" s="1"/>
  <c r="F56" i="7"/>
  <c r="C9" i="5" s="1"/>
  <c r="F22" i="8"/>
  <c r="F24" i="8" s="1"/>
  <c r="B12" i="3"/>
  <c r="B9" i="3"/>
  <c r="F62" i="6" l="1"/>
  <c r="F64" i="6" s="1"/>
  <c r="F58" i="7"/>
  <c r="F60" i="7" s="1"/>
  <c r="F9" i="1"/>
  <c r="F7" i="1" l="1"/>
  <c r="F46" i="1" s="1"/>
  <c r="F48" i="1" l="1"/>
  <c r="F50" i="1" s="1"/>
  <c r="C5" i="5"/>
  <c r="C20" i="5" s="1"/>
  <c r="C22" i="5" s="1"/>
  <c r="C24" i="5" s="1"/>
</calcChain>
</file>

<file path=xl/sharedStrings.xml><?xml version="1.0" encoding="utf-8"?>
<sst xmlns="http://schemas.openxmlformats.org/spreadsheetml/2006/main" count="364" uniqueCount="106">
  <si>
    <t>Description</t>
  </si>
  <si>
    <t>1.1</t>
  </si>
  <si>
    <t>2</t>
  </si>
  <si>
    <t>3</t>
  </si>
  <si>
    <t>BOQ - SUMMARY</t>
  </si>
  <si>
    <t xml:space="preserve"> No.</t>
  </si>
  <si>
    <t>GRAND TOTAL</t>
  </si>
  <si>
    <t>1</t>
  </si>
  <si>
    <t>TOTAL</t>
  </si>
  <si>
    <t>BILL OF QUANTITIES</t>
  </si>
  <si>
    <t>NO</t>
  </si>
  <si>
    <t>DESCRIPTION</t>
  </si>
  <si>
    <t>UNIT</t>
  </si>
  <si>
    <t>QTY</t>
  </si>
  <si>
    <t>Lm</t>
  </si>
  <si>
    <t>No.s</t>
  </si>
  <si>
    <t>RATE</t>
  </si>
  <si>
    <t>Internal Partition Walls &amp; Doors</t>
  </si>
  <si>
    <t>2.1</t>
  </si>
  <si>
    <t>3.1</t>
  </si>
  <si>
    <t>Fabricate, Supply &amp; Installation of D2 as shown in the drawing.</t>
  </si>
  <si>
    <t>Fabricate, Supply &amp; Installation of D4 as shown in the drawing.</t>
  </si>
  <si>
    <t>Fabricate, Supply &amp; Installation of D3 as shown in the drawing.</t>
  </si>
  <si>
    <t>Fabricate, Supply &amp; Installation of D1 as shown in the drawing.</t>
  </si>
  <si>
    <t xml:space="preserve"> </t>
  </si>
  <si>
    <t>GROUND FLOOR</t>
  </si>
  <si>
    <t>LM</t>
  </si>
  <si>
    <t xml:space="preserve">Fabricate, Supply &amp; Installation of Full Height Wooden  Solid Partion (FSP) </t>
  </si>
  <si>
    <t>Fabricate, Supply &amp; Installation of Full Height Wooden  Solid Partion  (Prayer Room)</t>
  </si>
  <si>
    <t>Nos</t>
  </si>
  <si>
    <t>Fabricate, Supply &amp; Installation of D5 as shown in the drawing.</t>
  </si>
  <si>
    <t>Fabricate, Supply &amp; Installation of D6 as shown in the drawing.</t>
  </si>
  <si>
    <t>Fabricate, Supply &amp; Installation of Full Height Aluminium farmed Partion (FS)  with 4ft height frost sticker</t>
  </si>
  <si>
    <t>Fabricate, Supply &amp; Installation of Full Height Aluminium farmed Partion (FFS)  with full height frost sticker</t>
  </si>
  <si>
    <t xml:space="preserve">1ST FLOOR </t>
  </si>
  <si>
    <t>5th FLOOR</t>
  </si>
  <si>
    <t>Fabricate, Supply &amp; Installation of D7 as shown in the drawing.</t>
  </si>
  <si>
    <t>Fabricate, Supply &amp; Installation of D8 as shown in the drawing.</t>
  </si>
  <si>
    <t>Fabricate, Supply &amp; Installation of D9 as shown in the drawing.</t>
  </si>
  <si>
    <t>Fabricate, Supply &amp; Installation of D10 as shown in the drawing.</t>
  </si>
  <si>
    <t>Fabricate, Supply &amp; Installation of D11 as shown in the drawing.</t>
  </si>
  <si>
    <t>Fabricate, Supply &amp; Installation of D12 as shown in the drawing.</t>
  </si>
  <si>
    <t>Fabricate, Supply &amp; Installation of D13 as shown in the drawing.</t>
  </si>
  <si>
    <t>Fabricate, Supply &amp; Installation of Server room door as shown in the drawing.</t>
  </si>
  <si>
    <t>PROJECT:Interior Works for Ombudspersons Office for Transitional Justice</t>
  </si>
  <si>
    <t>H. KELEETHIA   Gr.1st, &amp; 5th Floor</t>
  </si>
  <si>
    <t>Distribution Boards</t>
  </si>
  <si>
    <t>nos</t>
  </si>
  <si>
    <t>Wall Socket outlet, 13A, Single Gang</t>
  </si>
  <si>
    <t>Wall Socket outlet, 13A, Double Gang</t>
  </si>
  <si>
    <t>Floor Mount Sockets 13A, Double</t>
  </si>
  <si>
    <t>Wiring to Sockets</t>
  </si>
  <si>
    <t>Wiring to DB</t>
  </si>
  <si>
    <t>Sub Total</t>
  </si>
  <si>
    <t>6% GST</t>
  </si>
  <si>
    <t>Total</t>
  </si>
  <si>
    <t>Roller Blinds</t>
  </si>
  <si>
    <t>Fixing Rooler Blinds at the front door</t>
  </si>
  <si>
    <t>FIRST FLOOR</t>
  </si>
  <si>
    <t>PARTITION</t>
  </si>
  <si>
    <t>NETWORK</t>
  </si>
  <si>
    <t>BLINDS</t>
  </si>
  <si>
    <t>CUSTOMISED FURNITURE</t>
  </si>
  <si>
    <t>ELECTRICAL WORKS</t>
  </si>
  <si>
    <t>CUTOMISED FURNITURE</t>
  </si>
  <si>
    <t>Fabrication of Furnitre</t>
  </si>
  <si>
    <t>Fabrication of Bench with 100mm Seat Cushion</t>
  </si>
  <si>
    <t>NETWORK MAINS CONNECTION</t>
  </si>
  <si>
    <t>Nework main switch</t>
  </si>
  <si>
    <t>Wiring to Network Switch</t>
  </si>
  <si>
    <t>Wiring to Network Switches</t>
  </si>
  <si>
    <t>Networ Switch</t>
  </si>
  <si>
    <t>Cabling for Door Access System</t>
  </si>
  <si>
    <t>Main Cabling from 5th floor server room to ground floor</t>
  </si>
  <si>
    <t>item</t>
  </si>
  <si>
    <t>Networking</t>
  </si>
  <si>
    <t>ELECTRICAL WIRING</t>
  </si>
  <si>
    <t>Electrical Works</t>
  </si>
  <si>
    <t>ELECTRICAL BOARDS &amp; MAIN CONNECTION</t>
  </si>
  <si>
    <t>ELECTRICAL FIXTURES AND FITTINGS</t>
  </si>
  <si>
    <t>NETWORK WIRING</t>
  </si>
  <si>
    <t>FIXTURES AND FITTINGS</t>
  </si>
  <si>
    <t>Main Cabling from 5th floor server room to 1st floor</t>
  </si>
  <si>
    <t xml:space="preserve">Main Cabling from 5th floor server room </t>
  </si>
  <si>
    <t>SUB TOTAL</t>
  </si>
  <si>
    <t>DURATION</t>
  </si>
  <si>
    <t>QUOTATION VALIDITY</t>
  </si>
  <si>
    <t>AC Sockets 15A, Single</t>
  </si>
  <si>
    <t>Networ Switch (Faceplate)</t>
  </si>
  <si>
    <t>FLOORING</t>
  </si>
  <si>
    <t>Contingencies</t>
  </si>
  <si>
    <t>1.2</t>
  </si>
  <si>
    <t>Any other material or labour work not covered under this bill, but required to complete the work.</t>
  </si>
  <si>
    <t>Item</t>
  </si>
  <si>
    <t>2.2</t>
  </si>
  <si>
    <t>3.2</t>
  </si>
  <si>
    <t>1.3</t>
  </si>
  <si>
    <t>Supply and Installation of carpet flooring</t>
  </si>
  <si>
    <t>1ST FLOOR</t>
  </si>
  <si>
    <t>5TH FLOOR</t>
  </si>
  <si>
    <t>sqm</t>
  </si>
  <si>
    <t>Supply &amp; Installation of Vinyl Roll Flooring with skirting.</t>
  </si>
  <si>
    <t>Supply &amp; Installation of Mosque Carpet Roll Flooring with skirting.</t>
  </si>
  <si>
    <t>Supply and Installation of flooring</t>
  </si>
  <si>
    <t>Note: Flooring, Skirting Material &amp; Color as selected by OTJ</t>
  </si>
  <si>
    <t>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</si>
</sst>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/mmm/yy;@"/>
    <numFmt numFmtId="167" formatCode="_(* #,##0.00_);_(* \(#,##0.00\);_(* \-??_);_(@_)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BankGothic Md BT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26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7" fontId="3" fillId="0" borderId="0" applyFill="0" applyBorder="0" applyAlignment="0" applyProtection="0"/>
    <xf numFmtId="43" fontId="14" fillId="0" borderId="0" applyFont="0" applyFill="0" applyBorder="0" applyAlignment="0" applyProtection="0"/>
  </cellStyleXfs>
  <cellXfs count="142">
    <xf numFmtId="0" fontId="0" fillId="0" borderId="0" xfId="0"/>
    <xf numFmtId="0" fontId="7" fillId="2" borderId="1" xfId="1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0" fontId="12" fillId="6" borderId="0" xfId="0" applyFont="1" applyFill="1" applyBorder="1" applyAlignment="1">
      <alignment textRotation="90"/>
    </xf>
    <xf numFmtId="0" fontId="0" fillId="0" borderId="0" xfId="0" applyBorder="1"/>
    <xf numFmtId="0" fontId="9" fillId="0" borderId="0" xfId="0" applyFont="1" applyBorder="1"/>
    <xf numFmtId="0" fontId="2" fillId="6" borderId="0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0" xfId="0" applyFont="1" applyFill="1" applyBorder="1" applyAlignment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0" xfId="0" applyFont="1" applyFill="1"/>
    <xf numFmtId="0" fontId="2" fillId="6" borderId="9" xfId="0" applyFont="1" applyFill="1" applyBorder="1"/>
    <xf numFmtId="0" fontId="1" fillId="0" borderId="0" xfId="0" applyFont="1"/>
    <xf numFmtId="0" fontId="7" fillId="0" borderId="3" xfId="12" applyFont="1" applyFill="1" applyBorder="1" applyAlignment="1">
      <alignment horizontal="center" vertical="center"/>
    </xf>
    <xf numFmtId="0" fontId="18" fillId="6" borderId="0" xfId="0" applyFont="1" applyFill="1" applyBorder="1"/>
    <xf numFmtId="0" fontId="18" fillId="6" borderId="0" xfId="0" applyFont="1" applyFill="1" applyBorder="1" applyAlignment="1">
      <alignment horizontal="left"/>
    </xf>
    <xf numFmtId="49" fontId="11" fillId="0" borderId="10" xfId="5" applyNumberFormat="1" applyFont="1" applyFill="1" applyBorder="1" applyAlignment="1">
      <alignment vertical="center"/>
    </xf>
    <xf numFmtId="49" fontId="10" fillId="0" borderId="10" xfId="5" applyNumberFormat="1" applyFont="1" applyFill="1" applyBorder="1" applyAlignment="1">
      <alignment vertical="center"/>
    </xf>
    <xf numFmtId="49" fontId="10" fillId="0" borderId="11" xfId="5" applyNumberFormat="1" applyFont="1" applyFill="1" applyBorder="1" applyAlignment="1">
      <alignment vertical="center" wrapText="1"/>
    </xf>
    <xf numFmtId="49" fontId="10" fillId="0" borderId="11" xfId="5" applyNumberFormat="1" applyFont="1" applyFill="1" applyBorder="1" applyAlignment="1">
      <alignment vertical="center"/>
    </xf>
    <xf numFmtId="49" fontId="10" fillId="0" borderId="12" xfId="5" applyNumberFormat="1" applyFont="1" applyFill="1" applyBorder="1" applyAlignment="1">
      <alignment vertical="center"/>
    </xf>
    <xf numFmtId="43" fontId="10" fillId="0" borderId="12" xfId="6" applyFont="1" applyFill="1" applyBorder="1" applyAlignment="1">
      <alignment vertical="center"/>
    </xf>
    <xf numFmtId="0" fontId="24" fillId="0" borderId="0" xfId="0" applyFont="1" applyBorder="1"/>
    <xf numFmtId="2" fontId="24" fillId="0" borderId="0" xfId="0" applyNumberFormat="1" applyFont="1" applyBorder="1"/>
    <xf numFmtId="43" fontId="23" fillId="0" borderId="11" xfId="6" applyFont="1" applyFill="1" applyBorder="1" applyAlignment="1">
      <alignment horizontal="center" vertical="center"/>
    </xf>
    <xf numFmtId="43" fontId="22" fillId="0" borderId="12" xfId="6" applyFont="1" applyFill="1" applyBorder="1" applyAlignment="1">
      <alignment vertical="center"/>
    </xf>
    <xf numFmtId="165" fontId="9" fillId="0" borderId="0" xfId="0" applyNumberFormat="1" applyFont="1"/>
    <xf numFmtId="49" fontId="22" fillId="0" borderId="11" xfId="5" applyNumberFormat="1" applyFont="1" applyFill="1" applyBorder="1" applyAlignment="1">
      <alignment vertical="center" wrapText="1"/>
    </xf>
    <xf numFmtId="49" fontId="11" fillId="0" borderId="11" xfId="5" applyNumberFormat="1" applyFont="1" applyFill="1" applyBorder="1" applyAlignment="1">
      <alignment vertical="center" wrapText="1"/>
    </xf>
    <xf numFmtId="49" fontId="10" fillId="0" borderId="13" xfId="5" applyNumberFormat="1" applyFont="1" applyFill="1" applyBorder="1" applyAlignment="1">
      <alignment vertical="center"/>
    </xf>
    <xf numFmtId="49" fontId="22" fillId="0" borderId="13" xfId="5" applyNumberFormat="1" applyFont="1" applyFill="1" applyBorder="1" applyAlignment="1">
      <alignment vertical="center" wrapText="1"/>
    </xf>
    <xf numFmtId="165" fontId="10" fillId="0" borderId="13" xfId="6" applyNumberFormat="1" applyFont="1" applyFill="1" applyBorder="1" applyAlignment="1">
      <alignment horizontal="right" vertical="center"/>
    </xf>
    <xf numFmtId="43" fontId="22" fillId="0" borderId="13" xfId="6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/>
    </xf>
    <xf numFmtId="2" fontId="10" fillId="0" borderId="10" xfId="5" applyNumberFormat="1" applyFont="1" applyFill="1" applyBorder="1" applyAlignment="1">
      <alignment vertical="center"/>
    </xf>
    <xf numFmtId="2" fontId="10" fillId="0" borderId="11" xfId="6" applyNumberFormat="1" applyFont="1" applyFill="1" applyBorder="1" applyAlignment="1">
      <alignment horizontal="right" vertical="center"/>
    </xf>
    <xf numFmtId="2" fontId="10" fillId="0" borderId="13" xfId="6" applyNumberFormat="1" applyFont="1" applyFill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 wrapText="1"/>
    </xf>
    <xf numFmtId="2" fontId="10" fillId="0" borderId="14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vertical="center" wrapText="1"/>
    </xf>
    <xf numFmtId="2" fontId="10" fillId="0" borderId="16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vertical="center"/>
    </xf>
    <xf numFmtId="49" fontId="11" fillId="0" borderId="17" xfId="5" applyNumberFormat="1" applyFont="1" applyFill="1" applyBorder="1" applyAlignment="1">
      <alignment vertical="center" wrapText="1"/>
    </xf>
    <xf numFmtId="165" fontId="10" fillId="0" borderId="17" xfId="6" applyNumberFormat="1" applyFont="1" applyFill="1" applyBorder="1" applyAlignment="1">
      <alignment horizontal="right" vertical="center"/>
    </xf>
    <xf numFmtId="49" fontId="10" fillId="0" borderId="17" xfId="5" applyNumberFormat="1" applyFont="1" applyFill="1" applyBorder="1" applyAlignment="1">
      <alignment vertical="center"/>
    </xf>
    <xf numFmtId="43" fontId="22" fillId="0" borderId="17" xfId="6" applyFont="1" applyFill="1" applyBorder="1" applyAlignment="1">
      <alignment horizontal="center" vertical="center"/>
    </xf>
    <xf numFmtId="2" fontId="10" fillId="0" borderId="14" xfId="6" applyNumberFormat="1" applyFont="1" applyFill="1" applyBorder="1" applyAlignment="1">
      <alignment horizontal="right" vertical="center"/>
    </xf>
    <xf numFmtId="167" fontId="6" fillId="8" borderId="18" xfId="19" applyFont="1" applyFill="1" applyBorder="1" applyAlignment="1" applyProtection="1">
      <alignment horizontal="justify" wrapText="1"/>
    </xf>
    <xf numFmtId="43" fontId="10" fillId="0" borderId="11" xfId="6" applyFont="1" applyFill="1" applyBorder="1" applyAlignment="1">
      <alignment horizontal="center" vertical="center"/>
    </xf>
    <xf numFmtId="43" fontId="10" fillId="0" borderId="13" xfId="6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/>
    </xf>
    <xf numFmtId="43" fontId="9" fillId="0" borderId="22" xfId="20" applyFont="1" applyBorder="1"/>
    <xf numFmtId="0" fontId="9" fillId="0" borderId="23" xfId="0" applyFont="1" applyBorder="1" applyAlignment="1">
      <alignment horizontal="right"/>
    </xf>
    <xf numFmtId="43" fontId="9" fillId="0" borderId="24" xfId="20" applyFont="1" applyBorder="1"/>
    <xf numFmtId="0" fontId="9" fillId="0" borderId="25" xfId="0" applyFont="1" applyBorder="1" applyAlignment="1">
      <alignment horizontal="right"/>
    </xf>
    <xf numFmtId="43" fontId="9" fillId="0" borderId="26" xfId="20" applyFont="1" applyBorder="1"/>
    <xf numFmtId="49" fontId="13" fillId="5" borderId="28" xfId="5" applyNumberFormat="1" applyFont="1" applyFill="1" applyBorder="1" applyAlignment="1">
      <alignment horizontal="center" vertical="center"/>
    </xf>
    <xf numFmtId="49" fontId="11" fillId="0" borderId="29" xfId="5" applyNumberFormat="1" applyFont="1" applyFill="1" applyBorder="1" applyAlignment="1">
      <alignment horizontal="right" vertical="center"/>
    </xf>
    <xf numFmtId="49" fontId="10" fillId="0" borderId="30" xfId="5" applyNumberFormat="1" applyFont="1" applyFill="1" applyBorder="1" applyAlignment="1">
      <alignment horizontal="right" vertical="center"/>
    </xf>
    <xf numFmtId="49" fontId="10" fillId="0" borderId="31" xfId="5" applyNumberFormat="1" applyFont="1" applyFill="1" applyBorder="1" applyAlignment="1">
      <alignment horizontal="right" vertical="center"/>
    </xf>
    <xf numFmtId="49" fontId="10" fillId="0" borderId="32" xfId="5" applyNumberFormat="1" applyFont="1" applyFill="1" applyBorder="1" applyAlignment="1">
      <alignment horizontal="right" vertical="center"/>
    </xf>
    <xf numFmtId="49" fontId="10" fillId="0" borderId="33" xfId="5" applyNumberFormat="1" applyFont="1" applyFill="1" applyBorder="1" applyAlignment="1">
      <alignment horizontal="right" vertical="center"/>
    </xf>
    <xf numFmtId="49" fontId="11" fillId="0" borderId="34" xfId="5" applyNumberFormat="1" applyFont="1" applyFill="1" applyBorder="1" applyAlignment="1">
      <alignment horizontal="right" vertical="center"/>
    </xf>
    <xf numFmtId="43" fontId="11" fillId="0" borderId="36" xfId="6" applyFont="1" applyFill="1" applyBorder="1" applyAlignment="1">
      <alignment horizontal="center" vertical="center"/>
    </xf>
    <xf numFmtId="164" fontId="10" fillId="0" borderId="37" xfId="18" applyFont="1" applyFill="1" applyBorder="1" applyAlignment="1">
      <alignment horizontal="center" vertical="center"/>
    </xf>
    <xf numFmtId="164" fontId="11" fillId="0" borderId="38" xfId="18" applyFont="1" applyFill="1" applyBorder="1" applyAlignment="1">
      <alignment horizontal="center" vertical="center"/>
    </xf>
    <xf numFmtId="164" fontId="23" fillId="0" borderId="37" xfId="18" applyFont="1" applyFill="1" applyBorder="1" applyAlignment="1">
      <alignment horizontal="center" vertical="center"/>
    </xf>
    <xf numFmtId="164" fontId="10" fillId="0" borderId="38" xfId="18" applyFont="1" applyFill="1" applyBorder="1" applyAlignment="1">
      <alignment horizontal="center" vertical="center"/>
    </xf>
    <xf numFmtId="2" fontId="10" fillId="0" borderId="39" xfId="6" applyNumberFormat="1" applyFont="1" applyFill="1" applyBorder="1" applyAlignment="1">
      <alignment horizontal="right" vertical="center"/>
    </xf>
    <xf numFmtId="164" fontId="23" fillId="0" borderId="40" xfId="18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vertical="center"/>
    </xf>
    <xf numFmtId="0" fontId="11" fillId="0" borderId="42" xfId="1" applyFont="1" applyFill="1" applyBorder="1" applyAlignment="1">
      <alignment vertical="center"/>
    </xf>
    <xf numFmtId="2" fontId="11" fillId="0" borderId="42" xfId="2" applyNumberFormat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43" fontId="11" fillId="0" borderId="42" xfId="2" applyFont="1" applyFill="1" applyBorder="1" applyAlignment="1">
      <alignment horizontal="center" vertical="center"/>
    </xf>
    <xf numFmtId="2" fontId="11" fillId="0" borderId="43" xfId="2" applyNumberFormat="1" applyFont="1" applyFill="1" applyBorder="1" applyAlignment="1">
      <alignment horizontal="center" vertical="center"/>
    </xf>
    <xf numFmtId="49" fontId="10" fillId="0" borderId="13" xfId="5" applyNumberFormat="1" applyFont="1" applyFill="1" applyBorder="1" applyAlignment="1">
      <alignment vertic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43" fontId="7" fillId="2" borderId="19" xfId="13" applyFont="1" applyFill="1" applyBorder="1" applyAlignment="1">
      <alignment horizontal="center" vertical="center"/>
    </xf>
    <xf numFmtId="43" fontId="7" fillId="2" borderId="56" xfId="13" applyFont="1" applyFill="1" applyBorder="1" applyAlignment="1">
      <alignment horizontal="center" vertical="center"/>
    </xf>
    <xf numFmtId="43" fontId="7" fillId="0" borderId="19" xfId="13" applyFont="1" applyFill="1" applyBorder="1" applyAlignment="1">
      <alignment horizontal="center" vertical="center"/>
    </xf>
    <xf numFmtId="43" fontId="16" fillId="0" borderId="20" xfId="13" applyFont="1" applyFill="1" applyBorder="1" applyAlignment="1">
      <alignment horizontal="center" vertical="center"/>
    </xf>
    <xf numFmtId="0" fontId="6" fillId="5" borderId="57" xfId="13" applyNumberFormat="1" applyFont="1" applyFill="1" applyBorder="1" applyAlignment="1">
      <alignment horizontal="center" vertical="center"/>
    </xf>
    <xf numFmtId="49" fontId="6" fillId="5" borderId="0" xfId="12" applyNumberFormat="1" applyFont="1" applyFill="1" applyBorder="1" applyAlignment="1">
      <alignment vertical="center" wrapText="1"/>
    </xf>
    <xf numFmtId="43" fontId="6" fillId="5" borderId="58" xfId="13" applyFont="1" applyFill="1" applyBorder="1" applyAlignment="1">
      <alignment horizontal="center" vertical="center"/>
    </xf>
    <xf numFmtId="0" fontId="6" fillId="0" borderId="57" xfId="13" applyNumberFormat="1" applyFont="1" applyFill="1" applyBorder="1" applyAlignment="1">
      <alignment horizontal="center" vertical="center"/>
    </xf>
    <xf numFmtId="49" fontId="5" fillId="0" borderId="0" xfId="12" applyNumberFormat="1" applyFont="1" applyFill="1" applyBorder="1" applyAlignment="1">
      <alignment vertical="center"/>
    </xf>
    <xf numFmtId="43" fontId="5" fillId="0" borderId="58" xfId="13" applyFont="1" applyFill="1" applyBorder="1" applyAlignment="1">
      <alignment horizontal="center" vertical="center"/>
    </xf>
    <xf numFmtId="49" fontId="6" fillId="5" borderId="0" xfId="12" applyNumberFormat="1" applyFont="1" applyFill="1" applyBorder="1" applyAlignment="1">
      <alignment vertical="center"/>
    </xf>
    <xf numFmtId="43" fontId="17" fillId="0" borderId="56" xfId="13" applyFont="1" applyFill="1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1" xfId="0" applyBorder="1"/>
    <xf numFmtId="43" fontId="17" fillId="0" borderId="35" xfId="13" applyFont="1" applyFill="1" applyBorder="1" applyAlignment="1">
      <alignment horizontal="center" vertical="center"/>
    </xf>
    <xf numFmtId="2" fontId="23" fillId="0" borderId="39" xfId="6" applyNumberFormat="1" applyFont="1" applyFill="1" applyBorder="1" applyAlignment="1">
      <alignment horizontal="right" vertical="center"/>
    </xf>
    <xf numFmtId="164" fontId="23" fillId="0" borderId="38" xfId="18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2" fillId="6" borderId="63" xfId="0" applyFont="1" applyFill="1" applyBorder="1"/>
    <xf numFmtId="0" fontId="2" fillId="6" borderId="64" xfId="0" applyFont="1" applyFill="1" applyBorder="1"/>
    <xf numFmtId="0" fontId="2" fillId="6" borderId="65" xfId="0" applyFont="1" applyFill="1" applyBorder="1"/>
    <xf numFmtId="49" fontId="6" fillId="0" borderId="0" xfId="12" applyNumberFormat="1" applyFont="1" applyFill="1" applyBorder="1" applyAlignment="1">
      <alignment vertical="center"/>
    </xf>
    <xf numFmtId="43" fontId="6" fillId="0" borderId="58" xfId="13" applyFont="1" applyFill="1" applyBorder="1" applyAlignment="1">
      <alignment horizontal="center" vertical="center"/>
    </xf>
    <xf numFmtId="49" fontId="11" fillId="0" borderId="31" xfId="5" applyNumberFormat="1" applyFont="1" applyFill="1" applyBorder="1" applyAlignment="1">
      <alignment horizontal="right" vertical="center"/>
    </xf>
    <xf numFmtId="2" fontId="10" fillId="0" borderId="66" xfId="0" applyNumberFormat="1" applyFont="1" applyBorder="1" applyAlignment="1">
      <alignment horizontal="right" vertical="center"/>
    </xf>
    <xf numFmtId="49" fontId="10" fillId="0" borderId="66" xfId="0" applyNumberFormat="1" applyFont="1" applyBorder="1" applyAlignment="1">
      <alignment vertical="center"/>
    </xf>
    <xf numFmtId="49" fontId="11" fillId="0" borderId="32" xfId="5" applyNumberFormat="1" applyFont="1" applyFill="1" applyBorder="1" applyAlignment="1">
      <alignment horizontal="right" vertical="center"/>
    </xf>
    <xf numFmtId="2" fontId="10" fillId="0" borderId="11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2" fontId="10" fillId="0" borderId="67" xfId="0" applyNumberFormat="1" applyFont="1" applyBorder="1" applyAlignment="1">
      <alignment horizontal="right" vertical="center"/>
    </xf>
    <xf numFmtId="49" fontId="10" fillId="0" borderId="67" xfId="0" applyNumberFormat="1" applyFont="1" applyBorder="1" applyAlignment="1">
      <alignment vertical="center"/>
    </xf>
    <xf numFmtId="49" fontId="11" fillId="0" borderId="68" xfId="5" applyNumberFormat="1" applyFont="1" applyFill="1" applyBorder="1" applyAlignment="1">
      <alignment horizontal="right" vertical="center"/>
    </xf>
    <xf numFmtId="49" fontId="11" fillId="0" borderId="15" xfId="5" applyNumberFormat="1" applyFont="1" applyFill="1" applyBorder="1" applyAlignment="1">
      <alignment vertical="center"/>
    </xf>
    <xf numFmtId="2" fontId="10" fillId="0" borderId="15" xfId="5" applyNumberFormat="1" applyFont="1" applyFill="1" applyBorder="1" applyAlignment="1">
      <alignment vertical="center"/>
    </xf>
    <xf numFmtId="49" fontId="10" fillId="0" borderId="15" xfId="5" applyNumberFormat="1" applyFont="1" applyFill="1" applyBorder="1" applyAlignment="1">
      <alignment vertical="center"/>
    </xf>
    <xf numFmtId="166" fontId="15" fillId="6" borderId="0" xfId="0" applyNumberFormat="1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8" fillId="3" borderId="53" xfId="12" applyFont="1" applyFill="1" applyBorder="1" applyAlignment="1">
      <alignment horizontal="center" vertical="center"/>
    </xf>
    <xf numFmtId="0" fontId="8" fillId="3" borderId="54" xfId="12" applyFont="1" applyFill="1" applyBorder="1" applyAlignment="1">
      <alignment horizontal="center" vertical="center"/>
    </xf>
    <xf numFmtId="0" fontId="8" fillId="3" borderId="55" xfId="12" applyFont="1" applyFill="1" applyBorder="1" applyAlignment="1">
      <alignment horizontal="center" vertical="center"/>
    </xf>
    <xf numFmtId="0" fontId="17" fillId="0" borderId="59" xfId="12" applyFont="1" applyFill="1" applyBorder="1" applyAlignment="1">
      <alignment horizontal="right" vertical="center"/>
    </xf>
    <xf numFmtId="0" fontId="17" fillId="0" borderId="2" xfId="12" applyFont="1" applyFill="1" applyBorder="1" applyAlignment="1">
      <alignment horizontal="right" vertical="center"/>
    </xf>
    <xf numFmtId="0" fontId="17" fillId="0" borderId="27" xfId="12" applyFont="1" applyFill="1" applyBorder="1" applyAlignment="1">
      <alignment horizontal="right" vertical="center"/>
    </xf>
    <xf numFmtId="0" fontId="17" fillId="0" borderId="62" xfId="12" applyFont="1" applyFill="1" applyBorder="1" applyAlignment="1">
      <alignment horizontal="right" vertical="center"/>
    </xf>
    <xf numFmtId="49" fontId="25" fillId="7" borderId="8" xfId="5" applyNumberFormat="1" applyFont="1" applyFill="1" applyBorder="1" applyAlignment="1">
      <alignment horizontal="left" vertical="center"/>
    </xf>
  </cellXfs>
  <cellStyles count="21">
    <cellStyle name="Comma" xfId="20" builtinId="3"/>
    <cellStyle name="Comma 2" xfId="2" xr:uid="{00000000-0005-0000-0000-000001000000}"/>
    <cellStyle name="Comma 2 2" xfId="19" xr:uid="{00000000-0005-0000-0000-000002000000}"/>
    <cellStyle name="Comma 3" xfId="18" xr:uid="{00000000-0005-0000-0000-000003000000}"/>
    <cellStyle name="Comma 4" xfId="6" xr:uid="{00000000-0005-0000-0000-000004000000}"/>
    <cellStyle name="Comma 5" xfId="9" xr:uid="{00000000-0005-0000-0000-000005000000}"/>
    <cellStyle name="Comma 6" xfId="13" xr:uid="{00000000-0005-0000-0000-000006000000}"/>
    <cellStyle name="Normal" xfId="0" builtinId="0"/>
    <cellStyle name="Normal 2" xfId="1" xr:uid="{00000000-0005-0000-0000-000008000000}"/>
    <cellStyle name="Normal 2 2" xfId="3" xr:uid="{00000000-0005-0000-0000-000009000000}"/>
    <cellStyle name="Normal 2 3" xfId="4" xr:uid="{00000000-0005-0000-0000-00000A000000}"/>
    <cellStyle name="Normal 2 4" xfId="7" xr:uid="{00000000-0005-0000-0000-00000B000000}"/>
    <cellStyle name="Normal 2 5" xfId="10" xr:uid="{00000000-0005-0000-0000-00000C000000}"/>
    <cellStyle name="Normal 2 6" xfId="14" xr:uid="{00000000-0005-0000-0000-00000D000000}"/>
    <cellStyle name="Normal 4" xfId="5" xr:uid="{00000000-0005-0000-0000-00000E000000}"/>
    <cellStyle name="Normal 4 2" xfId="15" xr:uid="{00000000-0005-0000-0000-00000F000000}"/>
    <cellStyle name="Normal 5" xfId="8" xr:uid="{00000000-0005-0000-0000-000010000000}"/>
    <cellStyle name="Normal 5 2" xfId="16" xr:uid="{00000000-0005-0000-0000-000011000000}"/>
    <cellStyle name="Normal 6" xfId="12" xr:uid="{00000000-0005-0000-0000-000012000000}"/>
    <cellStyle name="Normal 6 2" xfId="17" xr:uid="{00000000-0005-0000-0000-000013000000}"/>
    <cellStyle name="Percent 5" xfId="11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zoomScaleNormal="100" zoomScaleSheetLayoutView="85" workbookViewId="0">
      <selection activeCell="G12" sqref="G12"/>
    </sheetView>
  </sheetViews>
  <sheetFormatPr defaultColWidth="9.109375" defaultRowHeight="14.4"/>
  <cols>
    <col min="1" max="1" width="6.33203125" style="8" customWidth="1"/>
    <col min="2" max="3" width="9.109375" style="8"/>
    <col min="4" max="4" width="24.44140625" style="16" customWidth="1"/>
    <col min="5" max="5" width="27.88671875" style="16" customWidth="1"/>
    <col min="6" max="6" width="5.109375" style="8" customWidth="1"/>
    <col min="7" max="7" width="9.109375" style="3"/>
    <col min="8" max="16384" width="9.109375" style="4"/>
  </cols>
  <sheetData>
    <row r="1" spans="1:6" ht="15" thickTop="1">
      <c r="A1" s="17"/>
      <c r="B1" s="9"/>
      <c r="C1" s="9"/>
      <c r="D1" s="9"/>
      <c r="E1" s="9"/>
      <c r="F1" s="10"/>
    </row>
    <row r="2" spans="1:6">
      <c r="A2" s="13"/>
      <c r="B2" s="11"/>
      <c r="C2" s="11"/>
      <c r="D2" s="11"/>
      <c r="E2" s="11"/>
      <c r="F2" s="12"/>
    </row>
    <row r="3" spans="1:6">
      <c r="A3" s="13"/>
      <c r="D3" s="8"/>
      <c r="E3" s="8"/>
      <c r="F3" s="12"/>
    </row>
    <row r="4" spans="1:6">
      <c r="A4" s="13"/>
      <c r="D4" s="8"/>
      <c r="E4" s="8"/>
      <c r="F4" s="12"/>
    </row>
    <row r="5" spans="1:6">
      <c r="A5" s="13"/>
      <c r="D5" s="8"/>
      <c r="E5" s="8"/>
      <c r="F5" s="12"/>
    </row>
    <row r="6" spans="1:6" ht="33.6">
      <c r="A6" s="14"/>
      <c r="B6" s="131" t="s">
        <v>9</v>
      </c>
      <c r="C6" s="131"/>
      <c r="D6" s="131"/>
      <c r="E6" s="131"/>
      <c r="F6" s="15"/>
    </row>
    <row r="7" spans="1:6" ht="46.2">
      <c r="A7" s="14"/>
      <c r="B7" s="132"/>
      <c r="C7" s="132"/>
      <c r="D7" s="132"/>
      <c r="E7" s="132"/>
      <c r="F7" s="15"/>
    </row>
    <row r="8" spans="1:6" ht="46.2">
      <c r="A8" s="13"/>
      <c r="B8" s="21"/>
      <c r="C8" s="21"/>
      <c r="D8" s="21"/>
      <c r="E8" s="21"/>
      <c r="F8" s="12"/>
    </row>
    <row r="9" spans="1:6" ht="196.5" customHeight="1">
      <c r="A9" s="13"/>
      <c r="B9" s="132" t="str">
        <f>'BOQ Partition'!B2</f>
        <v>PROJECT:Interior Works for Ombudspersons Office for Transitional Justice</v>
      </c>
      <c r="C9" s="132"/>
      <c r="D9" s="132"/>
      <c r="E9" s="132"/>
      <c r="F9" s="12"/>
    </row>
    <row r="10" spans="1:6" ht="119.1" customHeight="1">
      <c r="A10" s="13"/>
      <c r="B10" s="39"/>
      <c r="C10" s="39"/>
      <c r="D10" s="39"/>
      <c r="E10" s="39"/>
      <c r="F10" s="12"/>
    </row>
    <row r="11" spans="1:6" ht="46.2">
      <c r="A11" s="14"/>
      <c r="B11" s="20"/>
      <c r="C11" s="20"/>
      <c r="D11" s="20"/>
      <c r="E11" s="20"/>
      <c r="F11" s="15"/>
    </row>
    <row r="12" spans="1:6" ht="131.25" customHeight="1">
      <c r="A12" s="13"/>
      <c r="B12" s="133" t="str">
        <f>'BOQ Partition'!B3</f>
        <v>H. KELEETHIA   Gr.1st, &amp; 5th Floor</v>
      </c>
      <c r="C12" s="133"/>
      <c r="D12" s="133"/>
      <c r="E12" s="133"/>
      <c r="F12" s="12"/>
    </row>
    <row r="13" spans="1:6">
      <c r="A13" s="13"/>
      <c r="B13" s="130"/>
      <c r="C13" s="130"/>
      <c r="D13" s="130"/>
      <c r="E13" s="130"/>
      <c r="F13" s="12"/>
    </row>
    <row r="14" spans="1:6">
      <c r="A14" s="13"/>
      <c r="D14" s="8"/>
      <c r="E14" s="8"/>
      <c r="F14" s="12"/>
    </row>
    <row r="15" spans="1:6">
      <c r="A15" s="13"/>
      <c r="D15" s="8"/>
      <c r="E15" s="8"/>
      <c r="F15" s="12"/>
    </row>
    <row r="16" spans="1:6">
      <c r="A16" s="13"/>
      <c r="D16" s="8"/>
      <c r="E16" s="8"/>
      <c r="F16" s="12"/>
    </row>
    <row r="17" spans="1:7" ht="15" thickBot="1">
      <c r="A17" s="113"/>
      <c r="B17" s="114"/>
      <c r="C17" s="114"/>
      <c r="D17" s="114"/>
      <c r="E17" s="114"/>
      <c r="F17" s="115"/>
      <c r="G17" s="5"/>
    </row>
    <row r="18" spans="1:7" ht="15" thickTop="1"/>
    <row r="19" spans="1:7" ht="19.5" customHeight="1"/>
  </sheetData>
  <mergeCells count="5">
    <mergeCell ref="B13:E13"/>
    <mergeCell ref="B6:E6"/>
    <mergeCell ref="B7:E7"/>
    <mergeCell ref="B9:E9"/>
    <mergeCell ref="B12:E12"/>
  </mergeCells>
  <printOptions horizontalCentere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8"/>
  <sheetViews>
    <sheetView tabSelected="1" view="pageBreakPreview" zoomScale="130" zoomScaleNormal="130" zoomScaleSheetLayoutView="130" workbookViewId="0">
      <selection activeCell="D30" sqref="D30"/>
    </sheetView>
  </sheetViews>
  <sheetFormatPr defaultColWidth="8.88671875" defaultRowHeight="14.4"/>
  <cols>
    <col min="1" max="1" width="5.44140625" customWidth="1"/>
    <col min="2" max="2" width="58" customWidth="1"/>
    <col min="3" max="3" width="12.88671875" customWidth="1"/>
  </cols>
  <sheetData>
    <row r="1" spans="1:3" ht="15" thickBot="1">
      <c r="B1" s="7"/>
    </row>
    <row r="2" spans="1:3" ht="15.6">
      <c r="A2" s="134" t="s">
        <v>4</v>
      </c>
      <c r="B2" s="135"/>
      <c r="C2" s="136"/>
    </row>
    <row r="3" spans="1:3">
      <c r="A3" s="93" t="s">
        <v>5</v>
      </c>
      <c r="B3" s="1" t="s">
        <v>0</v>
      </c>
      <c r="C3" s="94"/>
    </row>
    <row r="4" spans="1:3">
      <c r="A4" s="95"/>
      <c r="B4" s="19"/>
      <c r="C4" s="96" t="s">
        <v>8</v>
      </c>
    </row>
    <row r="5" spans="1:3">
      <c r="A5" s="97">
        <v>1</v>
      </c>
      <c r="B5" s="98" t="s">
        <v>59</v>
      </c>
      <c r="C5" s="99">
        <f>'BOQ Partition'!F46</f>
        <v>0</v>
      </c>
    </row>
    <row r="6" spans="1:3">
      <c r="A6" s="100"/>
      <c r="B6" s="101"/>
      <c r="C6" s="102"/>
    </row>
    <row r="7" spans="1:3">
      <c r="A7" s="97">
        <v>2</v>
      </c>
      <c r="B7" s="103" t="s">
        <v>63</v>
      </c>
      <c r="C7" s="99">
        <f>'Boq Electrical'!F60</f>
        <v>0</v>
      </c>
    </row>
    <row r="8" spans="1:3">
      <c r="A8" s="100"/>
      <c r="B8" s="101"/>
      <c r="C8" s="102"/>
    </row>
    <row r="9" spans="1:3">
      <c r="A9" s="97">
        <v>3</v>
      </c>
      <c r="B9" s="103" t="s">
        <v>60</v>
      </c>
      <c r="C9" s="99">
        <f>Networt!F56</f>
        <v>0</v>
      </c>
    </row>
    <row r="10" spans="1:3">
      <c r="A10" s="100"/>
      <c r="B10" s="101"/>
      <c r="C10" s="102"/>
    </row>
    <row r="11" spans="1:3">
      <c r="A11" s="97">
        <v>4</v>
      </c>
      <c r="B11" s="103" t="s">
        <v>61</v>
      </c>
      <c r="C11" s="99">
        <f>Blinds!F20</f>
        <v>0</v>
      </c>
    </row>
    <row r="12" spans="1:3">
      <c r="A12" s="100"/>
      <c r="B12" s="101"/>
      <c r="C12" s="102"/>
    </row>
    <row r="13" spans="1:3">
      <c r="A13" s="97">
        <v>5</v>
      </c>
      <c r="B13" s="103" t="s">
        <v>62</v>
      </c>
      <c r="C13" s="99">
        <f>Furn!F14</f>
        <v>0</v>
      </c>
    </row>
    <row r="14" spans="1:3">
      <c r="A14" s="100"/>
      <c r="B14" s="116"/>
      <c r="C14" s="117"/>
    </row>
    <row r="15" spans="1:3">
      <c r="A15" s="97">
        <v>6</v>
      </c>
      <c r="B15" s="103" t="s">
        <v>89</v>
      </c>
      <c r="C15" s="99">
        <f>Flooring!F41</f>
        <v>0</v>
      </c>
    </row>
    <row r="16" spans="1:3">
      <c r="A16" s="100"/>
      <c r="B16" s="116"/>
      <c r="C16" s="117"/>
    </row>
    <row r="17" spans="1:3">
      <c r="A17" s="100"/>
      <c r="B17" s="116"/>
      <c r="C17" s="117"/>
    </row>
    <row r="18" spans="1:3">
      <c r="A18" s="100"/>
      <c r="B18" s="101"/>
      <c r="C18" s="102"/>
    </row>
    <row r="19" spans="1:3">
      <c r="A19" s="100"/>
      <c r="B19" s="101"/>
      <c r="C19" s="102"/>
    </row>
    <row r="20" spans="1:3" ht="15.6">
      <c r="A20" s="137" t="s">
        <v>84</v>
      </c>
      <c r="B20" s="138"/>
      <c r="C20" s="104">
        <f>SUM(C5:C18)</f>
        <v>0</v>
      </c>
    </row>
    <row r="21" spans="1:3">
      <c r="A21" s="105"/>
      <c r="B21" s="106"/>
      <c r="C21" s="107"/>
    </row>
    <row r="22" spans="1:3" ht="15.6">
      <c r="A22" s="137" t="s">
        <v>54</v>
      </c>
      <c r="B22" s="138"/>
      <c r="C22" s="104">
        <f>0.06*C20</f>
        <v>0</v>
      </c>
    </row>
    <row r="23" spans="1:3">
      <c r="A23" s="105"/>
      <c r="B23" s="106"/>
      <c r="C23" s="107"/>
    </row>
    <row r="24" spans="1:3" ht="16.2" thickBot="1">
      <c r="A24" s="139" t="s">
        <v>6</v>
      </c>
      <c r="B24" s="140"/>
      <c r="C24" s="108">
        <f>SUM(C20:C22)</f>
        <v>0</v>
      </c>
    </row>
    <row r="25" spans="1:3">
      <c r="C25" s="32"/>
    </row>
    <row r="26" spans="1:3">
      <c r="B26" s="111" t="s">
        <v>85</v>
      </c>
      <c r="C26" s="112"/>
    </row>
    <row r="27" spans="1:3">
      <c r="B27" s="111"/>
      <c r="C27" s="112"/>
    </row>
    <row r="28" spans="1:3">
      <c r="B28" s="111" t="s">
        <v>86</v>
      </c>
      <c r="C28" s="112" t="s">
        <v>105</v>
      </c>
    </row>
  </sheetData>
  <mergeCells count="4">
    <mergeCell ref="A2:C2"/>
    <mergeCell ref="A20:B20"/>
    <mergeCell ref="A22:B22"/>
    <mergeCell ref="A24:B24"/>
  </mergeCells>
  <printOptions horizontalCentered="1"/>
  <pageMargins left="1.01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"/>
  <sheetViews>
    <sheetView showGridLines="0" zoomScale="150" zoomScaleNormal="150" zoomScaleSheetLayoutView="85" workbookViewId="0">
      <pane ySplit="6" topLeftCell="A7" activePane="bottomLeft" state="frozen"/>
      <selection pane="bottomLeft" activeCell="C9" sqref="C9"/>
    </sheetView>
  </sheetViews>
  <sheetFormatPr defaultColWidth="8.88671875" defaultRowHeight="14.4"/>
  <cols>
    <col min="1" max="1" width="5.44140625" style="6" customWidth="1"/>
    <col min="2" max="2" width="42.4414062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>
      <c r="B4" s="7"/>
    </row>
    <row r="5" spans="1:45" ht="15" thickBot="1">
      <c r="B5" s="7"/>
    </row>
    <row r="6" spans="1:45" s="18" customFormat="1">
      <c r="A6" s="77" t="s">
        <v>10</v>
      </c>
      <c r="B6" s="78" t="s">
        <v>11</v>
      </c>
      <c r="C6" s="79" t="s">
        <v>13</v>
      </c>
      <c r="D6" s="80" t="s">
        <v>12</v>
      </c>
      <c r="E6" s="81" t="s">
        <v>16</v>
      </c>
      <c r="F6" s="82" t="s"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8" customFormat="1">
      <c r="A7" s="63" t="s">
        <v>7</v>
      </c>
      <c r="B7" s="141" t="s">
        <v>25</v>
      </c>
      <c r="C7" s="141"/>
      <c r="D7" s="141"/>
      <c r="E7" s="141"/>
      <c r="F7" s="70">
        <f>SUM(F9:F14)</f>
        <v>0</v>
      </c>
    </row>
    <row r="8" spans="1:45" s="18" customFormat="1">
      <c r="A8" s="64" t="s">
        <v>1</v>
      </c>
      <c r="B8" s="22" t="s">
        <v>17</v>
      </c>
      <c r="C8" s="40"/>
      <c r="D8" s="23"/>
      <c r="E8" s="30"/>
      <c r="F8" s="73"/>
    </row>
    <row r="9" spans="1:45" s="18" customFormat="1" ht="26.1" customHeight="1">
      <c r="A9" s="66"/>
      <c r="B9" s="24" t="s">
        <v>27</v>
      </c>
      <c r="C9" s="41">
        <v>4.9000000000000004</v>
      </c>
      <c r="D9" s="25" t="s">
        <v>14</v>
      </c>
      <c r="E9" s="55"/>
      <c r="F9" s="71">
        <f>E9*C9</f>
        <v>0</v>
      </c>
    </row>
    <row r="10" spans="1:45" s="18" customFormat="1" ht="24">
      <c r="A10" s="66"/>
      <c r="B10" s="24" t="s">
        <v>28</v>
      </c>
      <c r="C10" s="41">
        <v>2.2000000000000002</v>
      </c>
      <c r="D10" s="25" t="s">
        <v>14</v>
      </c>
      <c r="E10" s="55"/>
      <c r="F10" s="71">
        <f t="shared" ref="F10:F14" si="0">E10*C10</f>
        <v>0</v>
      </c>
    </row>
    <row r="11" spans="1:45" s="18" customFormat="1" ht="24">
      <c r="A11" s="66"/>
      <c r="B11" s="24" t="s">
        <v>23</v>
      </c>
      <c r="C11" s="41">
        <v>1</v>
      </c>
      <c r="D11" s="25" t="s">
        <v>29</v>
      </c>
      <c r="E11" s="55"/>
      <c r="F11" s="71">
        <f t="shared" si="0"/>
        <v>0</v>
      </c>
    </row>
    <row r="12" spans="1:45" s="18" customFormat="1" ht="24">
      <c r="A12" s="66"/>
      <c r="B12" s="24" t="s">
        <v>20</v>
      </c>
      <c r="C12" s="41">
        <v>1</v>
      </c>
      <c r="D12" s="25" t="s">
        <v>29</v>
      </c>
      <c r="E12" s="55"/>
      <c r="F12" s="71">
        <f t="shared" si="0"/>
        <v>0</v>
      </c>
    </row>
    <row r="13" spans="1:45" s="18" customFormat="1">
      <c r="A13" s="118" t="s">
        <v>91</v>
      </c>
      <c r="B13" s="34" t="s">
        <v>90</v>
      </c>
      <c r="C13" s="41"/>
      <c r="D13" s="25"/>
      <c r="E13" s="55"/>
      <c r="F13" s="71"/>
    </row>
    <row r="14" spans="1:45" s="18" customFormat="1" ht="33" customHeight="1">
      <c r="A14" s="66"/>
      <c r="B14" s="24" t="s">
        <v>92</v>
      </c>
      <c r="C14" s="41">
        <v>1</v>
      </c>
      <c r="D14" s="25" t="s">
        <v>93</v>
      </c>
      <c r="E14" s="55"/>
      <c r="F14" s="71">
        <f t="shared" si="0"/>
        <v>0</v>
      </c>
    </row>
    <row r="15" spans="1:45" s="18" customFormat="1">
      <c r="A15" s="66"/>
      <c r="B15" s="33"/>
      <c r="C15" s="41"/>
      <c r="D15" s="25"/>
      <c r="E15" s="55"/>
      <c r="F15" s="71"/>
    </row>
    <row r="16" spans="1:45" s="18" customFormat="1">
      <c r="A16" s="67"/>
      <c r="B16" s="36"/>
      <c r="C16" s="42"/>
      <c r="D16" s="35"/>
      <c r="E16" s="56"/>
      <c r="F16" s="72"/>
    </row>
    <row r="17" spans="1:7" s="18" customFormat="1">
      <c r="A17" s="63" t="s">
        <v>2</v>
      </c>
      <c r="B17" s="141" t="s">
        <v>34</v>
      </c>
      <c r="C17" s="141"/>
      <c r="D17" s="141"/>
      <c r="E17" s="141"/>
      <c r="F17" s="70">
        <f>SUM(F19:F28)</f>
        <v>0</v>
      </c>
    </row>
    <row r="18" spans="1:7" s="18" customFormat="1">
      <c r="A18" s="64" t="s">
        <v>18</v>
      </c>
      <c r="B18" s="22" t="s">
        <v>17</v>
      </c>
      <c r="C18" s="23"/>
      <c r="D18" s="23"/>
      <c r="E18" s="30"/>
      <c r="F18" s="71"/>
    </row>
    <row r="19" spans="1:7" s="18" customFormat="1" ht="26.1" customHeight="1">
      <c r="A19" s="66"/>
      <c r="B19" s="24" t="s">
        <v>27</v>
      </c>
      <c r="C19" s="41">
        <v>12.22</v>
      </c>
      <c r="D19" s="25" t="s">
        <v>14</v>
      </c>
      <c r="E19" s="55"/>
      <c r="F19" s="71">
        <f>E19*C19</f>
        <v>0</v>
      </c>
    </row>
    <row r="20" spans="1:7" s="18" customFormat="1" ht="24">
      <c r="A20" s="66"/>
      <c r="B20" s="24" t="s">
        <v>32</v>
      </c>
      <c r="C20" s="41">
        <f>5.3+4.3</f>
        <v>9.6</v>
      </c>
      <c r="D20" s="25" t="s">
        <v>26</v>
      </c>
      <c r="E20" s="55"/>
      <c r="F20" s="71">
        <f t="shared" ref="F20:F27" si="1">E20*C20</f>
        <v>0</v>
      </c>
    </row>
    <row r="21" spans="1:7" s="18" customFormat="1" ht="24">
      <c r="A21" s="66"/>
      <c r="B21" s="24" t="s">
        <v>33</v>
      </c>
      <c r="C21" s="41">
        <v>2.9</v>
      </c>
      <c r="D21" s="25" t="s">
        <v>26</v>
      </c>
      <c r="E21" s="55"/>
      <c r="F21" s="71">
        <f t="shared" si="1"/>
        <v>0</v>
      </c>
    </row>
    <row r="22" spans="1:7" s="18" customFormat="1" ht="24">
      <c r="A22" s="66"/>
      <c r="B22" s="24" t="s">
        <v>22</v>
      </c>
      <c r="C22" s="41">
        <v>1</v>
      </c>
      <c r="D22" s="25" t="s">
        <v>15</v>
      </c>
      <c r="E22" s="55"/>
      <c r="F22" s="71">
        <f t="shared" si="1"/>
        <v>0</v>
      </c>
      <c r="G22" s="18" t="s">
        <v>24</v>
      </c>
    </row>
    <row r="23" spans="1:7" s="18" customFormat="1" ht="24">
      <c r="A23" s="66"/>
      <c r="B23" s="24" t="s">
        <v>21</v>
      </c>
      <c r="C23" s="41">
        <v>1</v>
      </c>
      <c r="D23" s="25" t="s">
        <v>15</v>
      </c>
      <c r="E23" s="55"/>
      <c r="F23" s="71">
        <f t="shared" si="1"/>
        <v>0</v>
      </c>
    </row>
    <row r="24" spans="1:7" s="18" customFormat="1" ht="24">
      <c r="A24" s="66"/>
      <c r="B24" s="43" t="s">
        <v>30</v>
      </c>
      <c r="C24" s="44">
        <v>1</v>
      </c>
      <c r="D24" s="45" t="s">
        <v>29</v>
      </c>
      <c r="E24" s="55"/>
      <c r="F24" s="71">
        <f t="shared" si="1"/>
        <v>0</v>
      </c>
    </row>
    <row r="25" spans="1:7" s="18" customFormat="1" ht="24">
      <c r="A25" s="67"/>
      <c r="B25" s="46" t="s">
        <v>31</v>
      </c>
      <c r="C25" s="47">
        <v>1</v>
      </c>
      <c r="D25" s="48" t="s">
        <v>29</v>
      </c>
      <c r="E25" s="55"/>
      <c r="F25" s="71">
        <f t="shared" si="1"/>
        <v>0</v>
      </c>
    </row>
    <row r="26" spans="1:7" s="18" customFormat="1">
      <c r="A26" s="121" t="s">
        <v>94</v>
      </c>
      <c r="B26" s="34" t="s">
        <v>90</v>
      </c>
      <c r="C26" s="122"/>
      <c r="D26" s="123"/>
      <c r="E26" s="56"/>
      <c r="F26" s="71"/>
    </row>
    <row r="27" spans="1:7" s="18" customFormat="1" ht="24">
      <c r="A27" s="67"/>
      <c r="B27" s="24" t="s">
        <v>92</v>
      </c>
      <c r="C27" s="119">
        <v>1</v>
      </c>
      <c r="D27" s="120" t="s">
        <v>93</v>
      </c>
      <c r="E27" s="56"/>
      <c r="F27" s="71">
        <f t="shared" si="1"/>
        <v>0</v>
      </c>
    </row>
    <row r="28" spans="1:7" s="18" customFormat="1">
      <c r="A28" s="67"/>
      <c r="B28" s="36"/>
      <c r="C28" s="37"/>
      <c r="D28" s="35"/>
      <c r="E28" s="56"/>
      <c r="F28" s="74"/>
    </row>
    <row r="29" spans="1:7" s="18" customFormat="1">
      <c r="A29" s="68"/>
      <c r="B29" s="26"/>
      <c r="C29" s="27"/>
      <c r="D29" s="27"/>
      <c r="E29" s="31"/>
      <c r="F29" s="109"/>
    </row>
    <row r="30" spans="1:7" s="18" customFormat="1">
      <c r="A30" s="63" t="s">
        <v>3</v>
      </c>
      <c r="B30" s="141" t="s">
        <v>35</v>
      </c>
      <c r="C30" s="141"/>
      <c r="D30" s="141"/>
      <c r="E30" s="141"/>
      <c r="F30" s="70">
        <f>SUM(F32:F41)</f>
        <v>0</v>
      </c>
    </row>
    <row r="31" spans="1:7">
      <c r="A31" s="64" t="s">
        <v>19</v>
      </c>
      <c r="B31" s="22" t="s">
        <v>17</v>
      </c>
      <c r="C31" s="23"/>
      <c r="D31" s="23"/>
      <c r="E31" s="30"/>
      <c r="F31" s="73"/>
    </row>
    <row r="32" spans="1:7" s="18" customFormat="1" ht="26.1" customHeight="1">
      <c r="A32" s="66"/>
      <c r="B32" s="24" t="s">
        <v>27</v>
      </c>
      <c r="C32" s="41">
        <v>16.5</v>
      </c>
      <c r="D32" s="25" t="s">
        <v>14</v>
      </c>
      <c r="E32" s="55"/>
      <c r="F32" s="71">
        <f>E32*C32</f>
        <v>0</v>
      </c>
    </row>
    <row r="33" spans="1:7" s="18" customFormat="1" ht="24">
      <c r="A33" s="66"/>
      <c r="B33" s="24" t="s">
        <v>32</v>
      </c>
      <c r="C33" s="41">
        <v>17.5</v>
      </c>
      <c r="D33" s="25" t="s">
        <v>26</v>
      </c>
      <c r="E33" s="55"/>
      <c r="F33" s="71">
        <f t="shared" ref="F33:F43" si="2">E33*C33</f>
        <v>0</v>
      </c>
    </row>
    <row r="34" spans="1:7" s="18" customFormat="1" ht="24">
      <c r="A34" s="66"/>
      <c r="B34" s="24" t="s">
        <v>36</v>
      </c>
      <c r="C34" s="41">
        <v>1</v>
      </c>
      <c r="D34" s="25" t="s">
        <v>15</v>
      </c>
      <c r="E34" s="55"/>
      <c r="F34" s="71">
        <f t="shared" si="2"/>
        <v>0</v>
      </c>
      <c r="G34" s="18" t="s">
        <v>24</v>
      </c>
    </row>
    <row r="35" spans="1:7" s="18" customFormat="1" ht="24">
      <c r="A35" s="66"/>
      <c r="B35" s="24" t="s">
        <v>37</v>
      </c>
      <c r="C35" s="41">
        <v>1</v>
      </c>
      <c r="D35" s="25" t="s">
        <v>15</v>
      </c>
      <c r="E35" s="55"/>
      <c r="F35" s="71">
        <f t="shared" si="2"/>
        <v>0</v>
      </c>
    </row>
    <row r="36" spans="1:7" s="18" customFormat="1" ht="24">
      <c r="A36" s="66"/>
      <c r="B36" s="43" t="s">
        <v>38</v>
      </c>
      <c r="C36" s="44">
        <v>1</v>
      </c>
      <c r="D36" s="45" t="s">
        <v>29</v>
      </c>
      <c r="E36" s="55"/>
      <c r="F36" s="71">
        <f t="shared" si="2"/>
        <v>0</v>
      </c>
    </row>
    <row r="37" spans="1:7" s="18" customFormat="1" ht="24">
      <c r="A37" s="66"/>
      <c r="B37" s="43" t="s">
        <v>39</v>
      </c>
      <c r="C37" s="44">
        <v>1</v>
      </c>
      <c r="D37" s="45" t="s">
        <v>29</v>
      </c>
      <c r="E37" s="55"/>
      <c r="F37" s="71">
        <f t="shared" si="2"/>
        <v>0</v>
      </c>
    </row>
    <row r="38" spans="1:7" s="18" customFormat="1" ht="24">
      <c r="A38" s="66"/>
      <c r="B38" s="43" t="s">
        <v>40</v>
      </c>
      <c r="C38" s="44">
        <v>1</v>
      </c>
      <c r="D38" s="45" t="s">
        <v>29</v>
      </c>
      <c r="E38" s="55"/>
      <c r="F38" s="71">
        <f t="shared" si="2"/>
        <v>0</v>
      </c>
    </row>
    <row r="39" spans="1:7" s="18" customFormat="1" ht="24">
      <c r="A39" s="66"/>
      <c r="B39" s="43" t="s">
        <v>41</v>
      </c>
      <c r="C39" s="44">
        <v>1</v>
      </c>
      <c r="D39" s="45" t="s">
        <v>29</v>
      </c>
      <c r="E39" s="55"/>
      <c r="F39" s="71">
        <f t="shared" si="2"/>
        <v>0</v>
      </c>
    </row>
    <row r="40" spans="1:7" s="18" customFormat="1" ht="24">
      <c r="A40" s="66"/>
      <c r="B40" s="43" t="s">
        <v>42</v>
      </c>
      <c r="C40" s="44">
        <v>1</v>
      </c>
      <c r="D40" s="45" t="s">
        <v>29</v>
      </c>
      <c r="E40" s="55"/>
      <c r="F40" s="71">
        <f t="shared" si="2"/>
        <v>0</v>
      </c>
    </row>
    <row r="41" spans="1:7" s="18" customFormat="1" ht="24">
      <c r="A41" s="66"/>
      <c r="B41" s="43" t="s">
        <v>43</v>
      </c>
      <c r="C41" s="44">
        <v>1</v>
      </c>
      <c r="D41" s="45" t="s">
        <v>29</v>
      </c>
      <c r="E41" s="55"/>
      <c r="F41" s="71">
        <f t="shared" si="2"/>
        <v>0</v>
      </c>
    </row>
    <row r="42" spans="1:7" s="18" customFormat="1">
      <c r="A42" s="121" t="s">
        <v>95</v>
      </c>
      <c r="B42" s="34" t="s">
        <v>90</v>
      </c>
      <c r="C42" s="124"/>
      <c r="D42" s="125"/>
      <c r="E42" s="56"/>
      <c r="F42" s="71"/>
    </row>
    <row r="43" spans="1:7" s="18" customFormat="1" ht="24">
      <c r="A43" s="67"/>
      <c r="B43" s="24" t="s">
        <v>92</v>
      </c>
      <c r="C43" s="124">
        <v>1</v>
      </c>
      <c r="D43" s="125" t="s">
        <v>93</v>
      </c>
      <c r="E43" s="56"/>
      <c r="F43" s="71">
        <f t="shared" si="2"/>
        <v>0</v>
      </c>
    </row>
    <row r="44" spans="1:7">
      <c r="A44" s="67"/>
      <c r="B44" s="36"/>
      <c r="C44" s="37"/>
      <c r="D44" s="35"/>
      <c r="E44" s="38"/>
      <c r="F44" s="110"/>
    </row>
    <row r="45" spans="1:7" ht="15" thickBot="1">
      <c r="A45" s="69"/>
      <c r="B45" s="49"/>
      <c r="C45" s="50"/>
      <c r="D45" s="51"/>
      <c r="E45" s="52"/>
      <c r="F45" s="76"/>
    </row>
    <row r="46" spans="1:7">
      <c r="A46" s="84"/>
      <c r="B46" s="85"/>
      <c r="C46" s="85"/>
      <c r="D46" s="86"/>
      <c r="E46" s="57" t="s">
        <v>53</v>
      </c>
      <c r="F46" s="58">
        <f>F7+F17+F30</f>
        <v>0</v>
      </c>
    </row>
    <row r="47" spans="1:7" ht="8.1" customHeight="1">
      <c r="A47" s="87"/>
      <c r="B47" s="88"/>
      <c r="C47" s="88"/>
      <c r="D47" s="89"/>
      <c r="E47" s="59"/>
      <c r="F47" s="60"/>
    </row>
    <row r="48" spans="1:7">
      <c r="A48" s="87"/>
      <c r="B48" s="88"/>
      <c r="C48" s="88"/>
      <c r="D48" s="89"/>
      <c r="E48" s="59" t="s">
        <v>54</v>
      </c>
      <c r="F48" s="60">
        <f>0.06*F46</f>
        <v>0</v>
      </c>
    </row>
    <row r="49" spans="1:6" ht="8.1" customHeight="1">
      <c r="A49" s="87"/>
      <c r="B49" s="88"/>
      <c r="C49" s="88"/>
      <c r="D49" s="89"/>
      <c r="E49" s="59"/>
      <c r="F49" s="60"/>
    </row>
    <row r="50" spans="1:6" ht="15" thickBot="1">
      <c r="A50" s="90"/>
      <c r="B50" s="91"/>
      <c r="C50" s="91"/>
      <c r="D50" s="92"/>
      <c r="E50" s="61" t="s">
        <v>55</v>
      </c>
      <c r="F50" s="62">
        <f>SUM(F46:F49)</f>
        <v>0</v>
      </c>
    </row>
  </sheetData>
  <mergeCells count="3">
    <mergeCell ref="B7:E7"/>
    <mergeCell ref="B30:E30"/>
    <mergeCell ref="B17:E17"/>
  </mergeCells>
  <printOptions horizontalCentered="1"/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4"/>
  <sheetViews>
    <sheetView zoomScale="140" zoomScaleNormal="140" workbookViewId="0">
      <selection activeCell="C2" sqref="C2"/>
    </sheetView>
  </sheetViews>
  <sheetFormatPr defaultColWidth="8.88671875" defaultRowHeight="14.4"/>
  <cols>
    <col min="1" max="1" width="5.44140625" style="6" customWidth="1"/>
    <col min="2" max="2" width="40.10937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 ht="15" thickBot="1">
      <c r="B4" s="7"/>
    </row>
    <row r="5" spans="1:45" s="18" customFormat="1">
      <c r="A5" s="77" t="s">
        <v>10</v>
      </c>
      <c r="B5" s="78" t="s">
        <v>11</v>
      </c>
      <c r="C5" s="79" t="s">
        <v>13</v>
      </c>
      <c r="D5" s="80" t="s">
        <v>12</v>
      </c>
      <c r="E5" s="81" t="s">
        <v>16</v>
      </c>
      <c r="F5" s="82" t="s"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8" customFormat="1">
      <c r="A6" s="63" t="s">
        <v>7</v>
      </c>
      <c r="B6" s="141" t="s">
        <v>25</v>
      </c>
      <c r="C6" s="141"/>
      <c r="D6" s="141"/>
      <c r="E6" s="141"/>
      <c r="F6" s="70">
        <f>SUM(F8:F21)</f>
        <v>0</v>
      </c>
    </row>
    <row r="7" spans="1:45" s="18" customFormat="1">
      <c r="A7" s="64" t="s">
        <v>1</v>
      </c>
      <c r="B7" s="22" t="s">
        <v>77</v>
      </c>
      <c r="C7" s="40"/>
      <c r="D7" s="23"/>
      <c r="E7" s="30"/>
      <c r="F7" s="71"/>
    </row>
    <row r="8" spans="1:45" s="18" customFormat="1">
      <c r="A8" s="65"/>
      <c r="B8" s="54" t="s">
        <v>78</v>
      </c>
      <c r="C8" s="53"/>
      <c r="D8" s="25"/>
      <c r="E8" s="55"/>
      <c r="F8" s="71"/>
    </row>
    <row r="9" spans="1:45" s="18" customFormat="1">
      <c r="A9" s="66"/>
      <c r="B9" s="24" t="s">
        <v>46</v>
      </c>
      <c r="C9" s="41">
        <v>1</v>
      </c>
      <c r="D9" s="25" t="s">
        <v>47</v>
      </c>
      <c r="E9" s="55"/>
      <c r="F9" s="71">
        <f>E9*C9</f>
        <v>0</v>
      </c>
    </row>
    <row r="10" spans="1:45" s="18" customFormat="1">
      <c r="A10" s="66"/>
      <c r="B10" s="24"/>
      <c r="C10" s="41"/>
      <c r="D10" s="25"/>
      <c r="E10" s="55"/>
      <c r="F10" s="71">
        <f t="shared" ref="F10:F21" si="0">E10*C10</f>
        <v>0</v>
      </c>
    </row>
    <row r="11" spans="1:45" s="18" customFormat="1">
      <c r="A11" s="65"/>
      <c r="B11" s="54" t="s">
        <v>76</v>
      </c>
      <c r="C11" s="53"/>
      <c r="D11" s="25"/>
      <c r="E11" s="55"/>
      <c r="F11" s="71">
        <f t="shared" si="0"/>
        <v>0</v>
      </c>
      <c r="G11" s="18" t="s">
        <v>24</v>
      </c>
    </row>
    <row r="12" spans="1:45" s="18" customFormat="1">
      <c r="A12" s="66"/>
      <c r="B12" s="24" t="s">
        <v>52</v>
      </c>
      <c r="C12" s="41">
        <v>1</v>
      </c>
      <c r="D12" s="25" t="s">
        <v>47</v>
      </c>
      <c r="E12" s="55"/>
      <c r="F12" s="71">
        <f t="shared" si="0"/>
        <v>0</v>
      </c>
    </row>
    <row r="13" spans="1:45" s="18" customFormat="1">
      <c r="A13" s="66"/>
      <c r="B13" s="24" t="s">
        <v>51</v>
      </c>
      <c r="C13" s="41">
        <f>C16+C17+C18</f>
        <v>35</v>
      </c>
      <c r="D13" s="25" t="s">
        <v>47</v>
      </c>
      <c r="E13" s="55"/>
      <c r="F13" s="71">
        <f t="shared" si="0"/>
        <v>0</v>
      </c>
    </row>
    <row r="14" spans="1:45" s="18" customFormat="1">
      <c r="A14" s="66"/>
      <c r="B14" s="24"/>
      <c r="C14" s="41"/>
      <c r="D14" s="25"/>
      <c r="E14" s="55"/>
      <c r="F14" s="71">
        <f t="shared" si="0"/>
        <v>0</v>
      </c>
    </row>
    <row r="15" spans="1:45" s="18" customFormat="1">
      <c r="A15" s="66"/>
      <c r="B15" s="34" t="s">
        <v>79</v>
      </c>
      <c r="C15" s="41"/>
      <c r="D15" s="25"/>
      <c r="E15" s="55"/>
      <c r="F15" s="71">
        <f t="shared" si="0"/>
        <v>0</v>
      </c>
    </row>
    <row r="16" spans="1:45" s="18" customFormat="1">
      <c r="A16" s="66"/>
      <c r="B16" s="24" t="s">
        <v>48</v>
      </c>
      <c r="C16" s="41">
        <v>3</v>
      </c>
      <c r="D16" s="25" t="s">
        <v>47</v>
      </c>
      <c r="E16" s="55"/>
      <c r="F16" s="71">
        <f t="shared" si="0"/>
        <v>0</v>
      </c>
    </row>
    <row r="17" spans="1:7" s="18" customFormat="1">
      <c r="A17" s="66"/>
      <c r="B17" s="24" t="s">
        <v>49</v>
      </c>
      <c r="C17" s="41">
        <v>12</v>
      </c>
      <c r="D17" s="25" t="s">
        <v>47</v>
      </c>
      <c r="E17" s="55"/>
      <c r="F17" s="71">
        <f t="shared" si="0"/>
        <v>0</v>
      </c>
    </row>
    <row r="18" spans="1:7" s="18" customFormat="1">
      <c r="A18" s="66"/>
      <c r="B18" s="24" t="s">
        <v>50</v>
      </c>
      <c r="C18" s="41">
        <v>20</v>
      </c>
      <c r="D18" s="25" t="s">
        <v>47</v>
      </c>
      <c r="E18" s="55"/>
      <c r="F18" s="71">
        <f t="shared" si="0"/>
        <v>0</v>
      </c>
    </row>
    <row r="19" spans="1:7" s="18" customFormat="1">
      <c r="A19" s="67"/>
      <c r="B19" s="24" t="s">
        <v>87</v>
      </c>
      <c r="C19" s="42">
        <v>1</v>
      </c>
      <c r="D19" s="25" t="s">
        <v>47</v>
      </c>
      <c r="E19" s="56"/>
      <c r="F19" s="74">
        <f t="shared" si="0"/>
        <v>0</v>
      </c>
    </row>
    <row r="20" spans="1:7" s="18" customFormat="1">
      <c r="A20" s="67"/>
      <c r="B20" s="34" t="s">
        <v>90</v>
      </c>
      <c r="C20" s="42"/>
      <c r="D20" s="35"/>
      <c r="E20" s="56"/>
      <c r="F20" s="74">
        <f t="shared" si="0"/>
        <v>0</v>
      </c>
    </row>
    <row r="21" spans="1:7" s="18" customFormat="1" ht="24">
      <c r="A21" s="67"/>
      <c r="B21" s="24" t="s">
        <v>92</v>
      </c>
      <c r="C21" s="42">
        <v>1</v>
      </c>
      <c r="D21" s="35" t="s">
        <v>93</v>
      </c>
      <c r="E21" s="56"/>
      <c r="F21" s="74">
        <f t="shared" si="0"/>
        <v>0</v>
      </c>
    </row>
    <row r="22" spans="1:7" s="18" customFormat="1">
      <c r="A22" s="67"/>
      <c r="B22" s="83"/>
      <c r="C22" s="42"/>
      <c r="D22" s="35"/>
      <c r="E22" s="56"/>
      <c r="F22" s="74"/>
    </row>
    <row r="23" spans="1:7" s="18" customFormat="1">
      <c r="A23" s="67"/>
      <c r="B23" s="36"/>
      <c r="C23" s="42"/>
      <c r="D23" s="35"/>
      <c r="E23" s="56"/>
      <c r="F23" s="72"/>
    </row>
    <row r="24" spans="1:7" s="18" customFormat="1">
      <c r="A24" s="63" t="s">
        <v>2</v>
      </c>
      <c r="B24" s="141" t="s">
        <v>34</v>
      </c>
      <c r="C24" s="141"/>
      <c r="D24" s="141"/>
      <c r="E24" s="141"/>
      <c r="F24" s="70">
        <f>SUM(F26:F39)</f>
        <v>0</v>
      </c>
    </row>
    <row r="25" spans="1:7" s="18" customFormat="1">
      <c r="A25" s="64" t="s">
        <v>1</v>
      </c>
      <c r="B25" s="22" t="s">
        <v>77</v>
      </c>
      <c r="C25" s="40"/>
      <c r="D25" s="23"/>
      <c r="E25" s="30"/>
      <c r="F25" s="73"/>
    </row>
    <row r="26" spans="1:7" s="18" customFormat="1">
      <c r="A26" s="65"/>
      <c r="B26" s="54" t="s">
        <v>78</v>
      </c>
      <c r="C26" s="53"/>
      <c r="D26" s="25"/>
      <c r="E26" s="55"/>
      <c r="F26" s="71"/>
    </row>
    <row r="27" spans="1:7" s="18" customFormat="1">
      <c r="A27" s="66"/>
      <c r="B27" s="24" t="s">
        <v>46</v>
      </c>
      <c r="C27" s="41">
        <v>1</v>
      </c>
      <c r="D27" s="25" t="s">
        <v>47</v>
      </c>
      <c r="E27" s="55"/>
      <c r="F27" s="71">
        <f>E27*C27</f>
        <v>0</v>
      </c>
    </row>
    <row r="28" spans="1:7" s="18" customFormat="1">
      <c r="A28" s="66"/>
      <c r="B28" s="24"/>
      <c r="C28" s="41"/>
      <c r="D28" s="25"/>
      <c r="E28" s="55"/>
      <c r="F28" s="71">
        <f t="shared" ref="F28:F39" si="1">E28*C28</f>
        <v>0</v>
      </c>
    </row>
    <row r="29" spans="1:7" s="18" customFormat="1">
      <c r="A29" s="65"/>
      <c r="B29" s="54" t="s">
        <v>76</v>
      </c>
      <c r="C29" s="53"/>
      <c r="D29" s="25"/>
      <c r="E29" s="55"/>
      <c r="F29" s="71">
        <f t="shared" si="1"/>
        <v>0</v>
      </c>
      <c r="G29" s="18" t="s">
        <v>24</v>
      </c>
    </row>
    <row r="30" spans="1:7" s="18" customFormat="1">
      <c r="A30" s="66"/>
      <c r="B30" s="24" t="s">
        <v>52</v>
      </c>
      <c r="C30" s="41">
        <v>1</v>
      </c>
      <c r="D30" s="25" t="s">
        <v>47</v>
      </c>
      <c r="E30" s="55"/>
      <c r="F30" s="71">
        <f t="shared" si="1"/>
        <v>0</v>
      </c>
    </row>
    <row r="31" spans="1:7" s="18" customFormat="1">
      <c r="A31" s="66"/>
      <c r="B31" s="24" t="s">
        <v>51</v>
      </c>
      <c r="C31" s="41">
        <f>C34+C35+C36</f>
        <v>31</v>
      </c>
      <c r="D31" s="25" t="s">
        <v>47</v>
      </c>
      <c r="E31" s="55"/>
      <c r="F31" s="71">
        <f t="shared" si="1"/>
        <v>0</v>
      </c>
    </row>
    <row r="32" spans="1:7" s="18" customFormat="1">
      <c r="A32" s="66"/>
      <c r="B32" s="24"/>
      <c r="C32" s="41"/>
      <c r="D32" s="25"/>
      <c r="E32" s="55"/>
      <c r="F32" s="71">
        <f t="shared" si="1"/>
        <v>0</v>
      </c>
    </row>
    <row r="33" spans="1:7" s="18" customFormat="1">
      <c r="A33" s="66"/>
      <c r="B33" s="34" t="s">
        <v>79</v>
      </c>
      <c r="C33" s="41"/>
      <c r="D33" s="25"/>
      <c r="E33" s="55"/>
      <c r="F33" s="71">
        <f t="shared" si="1"/>
        <v>0</v>
      </c>
    </row>
    <row r="34" spans="1:7" s="18" customFormat="1">
      <c r="A34" s="66"/>
      <c r="B34" s="24" t="s">
        <v>48</v>
      </c>
      <c r="C34" s="41">
        <v>3</v>
      </c>
      <c r="D34" s="25" t="s">
        <v>47</v>
      </c>
      <c r="E34" s="55"/>
      <c r="F34" s="71">
        <f t="shared" si="1"/>
        <v>0</v>
      </c>
    </row>
    <row r="35" spans="1:7" s="18" customFormat="1">
      <c r="A35" s="66"/>
      <c r="B35" s="24" t="s">
        <v>49</v>
      </c>
      <c r="C35" s="41">
        <v>18</v>
      </c>
      <c r="D35" s="25" t="s">
        <v>47</v>
      </c>
      <c r="E35" s="55"/>
      <c r="F35" s="71">
        <f t="shared" si="1"/>
        <v>0</v>
      </c>
    </row>
    <row r="36" spans="1:7" s="18" customFormat="1">
      <c r="A36" s="66"/>
      <c r="B36" s="24" t="s">
        <v>50</v>
      </c>
      <c r="C36" s="41">
        <v>10</v>
      </c>
      <c r="D36" s="25" t="s">
        <v>47</v>
      </c>
      <c r="E36" s="55"/>
      <c r="F36" s="71">
        <f t="shared" si="1"/>
        <v>0</v>
      </c>
    </row>
    <row r="37" spans="1:7" s="18" customFormat="1">
      <c r="A37" s="67"/>
      <c r="B37" s="24" t="s">
        <v>87</v>
      </c>
      <c r="C37" s="42">
        <v>4</v>
      </c>
      <c r="D37" s="25" t="s">
        <v>47</v>
      </c>
      <c r="E37" s="56"/>
      <c r="F37" s="74">
        <f t="shared" si="1"/>
        <v>0</v>
      </c>
    </row>
    <row r="38" spans="1:7" s="18" customFormat="1">
      <c r="A38" s="67"/>
      <c r="B38" s="34" t="s">
        <v>90</v>
      </c>
      <c r="C38" s="42"/>
      <c r="D38" s="35"/>
      <c r="E38" s="56"/>
      <c r="F38" s="74">
        <f t="shared" si="1"/>
        <v>0</v>
      </c>
    </row>
    <row r="39" spans="1:7" s="18" customFormat="1" ht="24">
      <c r="A39" s="67"/>
      <c r="B39" s="24" t="s">
        <v>92</v>
      </c>
      <c r="C39" s="42">
        <v>1</v>
      </c>
      <c r="D39" s="35" t="s">
        <v>93</v>
      </c>
      <c r="E39" s="56"/>
      <c r="F39" s="74">
        <f t="shared" si="1"/>
        <v>0</v>
      </c>
    </row>
    <row r="40" spans="1:7" s="18" customFormat="1">
      <c r="A40" s="67"/>
      <c r="B40" s="83"/>
      <c r="C40" s="42"/>
      <c r="D40" s="35"/>
      <c r="E40" s="56"/>
      <c r="F40" s="74"/>
    </row>
    <row r="41" spans="1:7" s="18" customFormat="1">
      <c r="A41" s="68"/>
      <c r="B41" s="26"/>
      <c r="C41" s="27"/>
      <c r="D41" s="27"/>
      <c r="E41" s="27"/>
      <c r="F41" s="75"/>
    </row>
    <row r="42" spans="1:7" s="18" customFormat="1">
      <c r="A42" s="63" t="s">
        <v>3</v>
      </c>
      <c r="B42" s="141" t="s">
        <v>35</v>
      </c>
      <c r="C42" s="141"/>
      <c r="D42" s="141"/>
      <c r="E42" s="141"/>
      <c r="F42" s="70">
        <f>SUM(F44:F57)</f>
        <v>0</v>
      </c>
    </row>
    <row r="43" spans="1:7" s="18" customFormat="1">
      <c r="A43" s="64" t="s">
        <v>1</v>
      </c>
      <c r="B43" s="22" t="s">
        <v>77</v>
      </c>
      <c r="C43" s="40"/>
      <c r="D43" s="23"/>
      <c r="E43" s="30"/>
      <c r="F43" s="73"/>
    </row>
    <row r="44" spans="1:7" s="18" customFormat="1">
      <c r="A44" s="65"/>
      <c r="B44" s="54" t="s">
        <v>78</v>
      </c>
      <c r="C44" s="53"/>
      <c r="D44" s="25"/>
      <c r="E44" s="55"/>
      <c r="F44" s="71"/>
    </row>
    <row r="45" spans="1:7" s="18" customFormat="1">
      <c r="A45" s="66"/>
      <c r="B45" s="24" t="s">
        <v>46</v>
      </c>
      <c r="C45" s="41">
        <v>1</v>
      </c>
      <c r="D45" s="25" t="s">
        <v>47</v>
      </c>
      <c r="E45" s="55"/>
      <c r="F45" s="71">
        <f>E45*C45</f>
        <v>0</v>
      </c>
    </row>
    <row r="46" spans="1:7" s="18" customFormat="1">
      <c r="A46" s="66"/>
      <c r="B46" s="24"/>
      <c r="C46" s="41"/>
      <c r="D46" s="25"/>
      <c r="E46" s="55"/>
      <c r="F46" s="71">
        <f t="shared" ref="F46:F57" si="2">E46*C46</f>
        <v>0</v>
      </c>
    </row>
    <row r="47" spans="1:7" s="18" customFormat="1">
      <c r="A47" s="65"/>
      <c r="B47" s="54" t="s">
        <v>76</v>
      </c>
      <c r="C47" s="53"/>
      <c r="D47" s="25"/>
      <c r="E47" s="55"/>
      <c r="F47" s="71">
        <f t="shared" si="2"/>
        <v>0</v>
      </c>
      <c r="G47" s="18" t="s">
        <v>24</v>
      </c>
    </row>
    <row r="48" spans="1:7" s="18" customFormat="1">
      <c r="A48" s="66"/>
      <c r="B48" s="24" t="s">
        <v>52</v>
      </c>
      <c r="C48" s="41">
        <v>1</v>
      </c>
      <c r="D48" s="25" t="s">
        <v>47</v>
      </c>
      <c r="E48" s="55"/>
      <c r="F48" s="71">
        <f t="shared" si="2"/>
        <v>0</v>
      </c>
    </row>
    <row r="49" spans="1:6" s="18" customFormat="1">
      <c r="A49" s="66"/>
      <c r="B49" s="24" t="s">
        <v>51</v>
      </c>
      <c r="C49" s="41">
        <f>C52+C53+C54</f>
        <v>39</v>
      </c>
      <c r="D49" s="25" t="s">
        <v>47</v>
      </c>
      <c r="E49" s="55"/>
      <c r="F49" s="71">
        <f t="shared" si="2"/>
        <v>0</v>
      </c>
    </row>
    <row r="50" spans="1:6" s="18" customFormat="1">
      <c r="A50" s="66"/>
      <c r="B50" s="24"/>
      <c r="C50" s="41"/>
      <c r="D50" s="25"/>
      <c r="E50" s="55"/>
      <c r="F50" s="71">
        <f t="shared" si="2"/>
        <v>0</v>
      </c>
    </row>
    <row r="51" spans="1:6" s="18" customFormat="1">
      <c r="A51" s="66"/>
      <c r="B51" s="34" t="s">
        <v>79</v>
      </c>
      <c r="C51" s="41"/>
      <c r="D51" s="25"/>
      <c r="E51" s="55"/>
      <c r="F51" s="71">
        <f t="shared" si="2"/>
        <v>0</v>
      </c>
    </row>
    <row r="52" spans="1:6" s="18" customFormat="1">
      <c r="A52" s="66"/>
      <c r="B52" s="24" t="s">
        <v>48</v>
      </c>
      <c r="C52" s="41">
        <v>3</v>
      </c>
      <c r="D52" s="25" t="s">
        <v>47</v>
      </c>
      <c r="E52" s="55"/>
      <c r="F52" s="71">
        <f t="shared" si="2"/>
        <v>0</v>
      </c>
    </row>
    <row r="53" spans="1:6" s="18" customFormat="1">
      <c r="A53" s="66"/>
      <c r="B53" s="24" t="s">
        <v>49</v>
      </c>
      <c r="C53" s="41">
        <v>32</v>
      </c>
      <c r="D53" s="25" t="s">
        <v>47</v>
      </c>
      <c r="E53" s="55"/>
      <c r="F53" s="71">
        <f t="shared" si="2"/>
        <v>0</v>
      </c>
    </row>
    <row r="54" spans="1:6" s="18" customFormat="1">
      <c r="A54" s="66"/>
      <c r="B54" s="24" t="s">
        <v>50</v>
      </c>
      <c r="C54" s="41">
        <v>4</v>
      </c>
      <c r="D54" s="25" t="s">
        <v>47</v>
      </c>
      <c r="E54" s="55"/>
      <c r="F54" s="71">
        <f t="shared" si="2"/>
        <v>0</v>
      </c>
    </row>
    <row r="55" spans="1:6" s="18" customFormat="1">
      <c r="A55" s="67"/>
      <c r="B55" s="24" t="s">
        <v>87</v>
      </c>
      <c r="C55" s="42">
        <v>7</v>
      </c>
      <c r="D55" s="35" t="s">
        <v>47</v>
      </c>
      <c r="E55" s="56"/>
      <c r="F55" s="74">
        <f t="shared" si="2"/>
        <v>0</v>
      </c>
    </row>
    <row r="56" spans="1:6" s="18" customFormat="1">
      <c r="A56" s="67"/>
      <c r="B56" s="34" t="s">
        <v>90</v>
      </c>
      <c r="C56" s="42"/>
      <c r="D56" s="35"/>
      <c r="E56" s="56"/>
      <c r="F56" s="74">
        <f t="shared" si="2"/>
        <v>0</v>
      </c>
    </row>
    <row r="57" spans="1:6" s="18" customFormat="1" ht="24">
      <c r="A57" s="67"/>
      <c r="B57" s="24" t="s">
        <v>92</v>
      </c>
      <c r="C57" s="42">
        <v>1</v>
      </c>
      <c r="D57" s="35" t="s">
        <v>93</v>
      </c>
      <c r="E57" s="56"/>
      <c r="F57" s="74">
        <f t="shared" si="2"/>
        <v>0</v>
      </c>
    </row>
    <row r="58" spans="1:6" s="18" customFormat="1">
      <c r="A58" s="67"/>
      <c r="B58" s="83"/>
      <c r="C58" s="42"/>
      <c r="D58" s="35"/>
      <c r="E58" s="56"/>
      <c r="F58" s="74"/>
    </row>
    <row r="59" spans="1:6" ht="15" thickBot="1">
      <c r="A59" s="69"/>
      <c r="B59" s="49"/>
      <c r="C59" s="50"/>
      <c r="D59" s="51"/>
      <c r="E59" s="52"/>
      <c r="F59" s="76"/>
    </row>
    <row r="60" spans="1:6">
      <c r="A60" s="84"/>
      <c r="B60" s="85"/>
      <c r="C60" s="85"/>
      <c r="D60" s="86"/>
      <c r="E60" s="57" t="s">
        <v>53</v>
      </c>
      <c r="F60" s="58">
        <f>F6+F24+F42</f>
        <v>0</v>
      </c>
    </row>
    <row r="61" spans="1:6" ht="8.1" customHeight="1">
      <c r="A61" s="87"/>
      <c r="B61" s="88"/>
      <c r="C61" s="88"/>
      <c r="D61" s="89"/>
      <c r="E61" s="59"/>
      <c r="F61" s="60"/>
    </row>
    <row r="62" spans="1:6">
      <c r="A62" s="87"/>
      <c r="B62" s="88"/>
      <c r="C62" s="88"/>
      <c r="D62" s="89"/>
      <c r="E62" s="59" t="s">
        <v>54</v>
      </c>
      <c r="F62" s="60">
        <f>0.06*F60</f>
        <v>0</v>
      </c>
    </row>
    <row r="63" spans="1:6" ht="8.1" customHeight="1">
      <c r="A63" s="87"/>
      <c r="B63" s="88"/>
      <c r="C63" s="88"/>
      <c r="D63" s="89"/>
      <c r="E63" s="59"/>
      <c r="F63" s="60"/>
    </row>
    <row r="64" spans="1:6" ht="15" thickBot="1">
      <c r="A64" s="90"/>
      <c r="B64" s="91"/>
      <c r="C64" s="91"/>
      <c r="D64" s="92"/>
      <c r="E64" s="61" t="s">
        <v>55</v>
      </c>
      <c r="F64" s="62">
        <f>SUM(F60:F63)</f>
        <v>0</v>
      </c>
    </row>
  </sheetData>
  <mergeCells count="3">
    <mergeCell ref="B6:E6"/>
    <mergeCell ref="B24:E24"/>
    <mergeCell ref="B42:E42"/>
  </mergeCells>
  <printOptions horizontalCentered="1"/>
  <pageMargins left="0.7" right="0.7" top="0.75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60"/>
  <sheetViews>
    <sheetView view="pageBreakPreview" zoomScale="60" zoomScaleNormal="150" workbookViewId="0">
      <selection activeCell="B18" sqref="B18"/>
    </sheetView>
  </sheetViews>
  <sheetFormatPr defaultColWidth="8.88671875" defaultRowHeight="14.4"/>
  <cols>
    <col min="1" max="1" width="5.44140625" style="6" customWidth="1"/>
    <col min="2" max="2" width="40.10937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 ht="15" thickBot="1">
      <c r="B4" s="7"/>
    </row>
    <row r="5" spans="1:45" s="18" customFormat="1">
      <c r="A5" s="77" t="s">
        <v>10</v>
      </c>
      <c r="B5" s="78" t="s">
        <v>11</v>
      </c>
      <c r="C5" s="79" t="s">
        <v>13</v>
      </c>
      <c r="D5" s="80" t="s">
        <v>12</v>
      </c>
      <c r="E5" s="81" t="s">
        <v>16</v>
      </c>
      <c r="F5" s="82" t="s"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8" customFormat="1">
      <c r="A6" s="63" t="s">
        <v>7</v>
      </c>
      <c r="B6" s="141" t="s">
        <v>25</v>
      </c>
      <c r="C6" s="141"/>
      <c r="D6" s="141"/>
      <c r="E6" s="141"/>
      <c r="F6" s="70">
        <f>SUM(F8:F20)</f>
        <v>0</v>
      </c>
    </row>
    <row r="7" spans="1:45" s="18" customFormat="1">
      <c r="A7" s="64" t="s">
        <v>1</v>
      </c>
      <c r="B7" s="22" t="s">
        <v>75</v>
      </c>
      <c r="C7" s="40"/>
      <c r="D7" s="23"/>
      <c r="E7" s="30"/>
      <c r="F7" s="71"/>
    </row>
    <row r="8" spans="1:45" s="18" customFormat="1">
      <c r="A8" s="65"/>
      <c r="B8" s="54" t="s">
        <v>67</v>
      </c>
      <c r="C8" s="53"/>
      <c r="D8" s="25"/>
      <c r="E8" s="55"/>
      <c r="F8" s="71"/>
    </row>
    <row r="9" spans="1:45" s="18" customFormat="1">
      <c r="A9" s="66"/>
      <c r="B9" s="24" t="s">
        <v>68</v>
      </c>
      <c r="C9" s="41">
        <v>1</v>
      </c>
      <c r="D9" s="25" t="s">
        <v>47</v>
      </c>
      <c r="E9" s="55"/>
      <c r="F9" s="71">
        <f>E9*C9</f>
        <v>0</v>
      </c>
    </row>
    <row r="10" spans="1:45" s="18" customFormat="1">
      <c r="A10" s="66"/>
      <c r="B10" s="24"/>
      <c r="C10" s="41"/>
      <c r="D10" s="25"/>
      <c r="E10" s="55"/>
      <c r="F10" s="71">
        <f t="shared" ref="F10:F20" si="0">E10*C10</f>
        <v>0</v>
      </c>
    </row>
    <row r="11" spans="1:45" s="18" customFormat="1">
      <c r="A11" s="65"/>
      <c r="B11" s="54" t="s">
        <v>80</v>
      </c>
      <c r="C11" s="53"/>
      <c r="D11" s="25"/>
      <c r="E11" s="55"/>
      <c r="F11" s="71">
        <f t="shared" si="0"/>
        <v>0</v>
      </c>
      <c r="G11" s="18" t="s">
        <v>24</v>
      </c>
    </row>
    <row r="12" spans="1:45" s="18" customFormat="1">
      <c r="A12" s="66"/>
      <c r="B12" s="24" t="s">
        <v>69</v>
      </c>
      <c r="C12" s="41">
        <v>1</v>
      </c>
      <c r="D12" s="25" t="s">
        <v>47</v>
      </c>
      <c r="E12" s="55"/>
      <c r="F12" s="71">
        <f t="shared" si="0"/>
        <v>0</v>
      </c>
    </row>
    <row r="13" spans="1:45" s="18" customFormat="1">
      <c r="A13" s="66"/>
      <c r="B13" s="24" t="s">
        <v>70</v>
      </c>
      <c r="C13" s="41">
        <f>C18</f>
        <v>18</v>
      </c>
      <c r="D13" s="25" t="s">
        <v>47</v>
      </c>
      <c r="E13" s="55"/>
      <c r="F13" s="71">
        <f t="shared" si="0"/>
        <v>0</v>
      </c>
    </row>
    <row r="14" spans="1:45" s="18" customFormat="1">
      <c r="A14" s="66"/>
      <c r="B14" s="24" t="s">
        <v>72</v>
      </c>
      <c r="C14" s="41">
        <v>1</v>
      </c>
      <c r="D14" s="25" t="s">
        <v>74</v>
      </c>
      <c r="E14" s="55"/>
      <c r="F14" s="71">
        <f t="shared" si="0"/>
        <v>0</v>
      </c>
    </row>
    <row r="15" spans="1:45" s="18" customFormat="1" ht="24">
      <c r="A15" s="66"/>
      <c r="B15" s="24" t="s">
        <v>73</v>
      </c>
      <c r="C15" s="41">
        <v>1</v>
      </c>
      <c r="D15" s="25" t="s">
        <v>74</v>
      </c>
      <c r="E15" s="55"/>
      <c r="F15" s="71">
        <f t="shared" si="0"/>
        <v>0</v>
      </c>
    </row>
    <row r="16" spans="1:45" s="18" customFormat="1">
      <c r="A16" s="66"/>
      <c r="B16" s="24"/>
      <c r="C16" s="41"/>
      <c r="D16" s="25"/>
      <c r="E16" s="55"/>
      <c r="F16" s="71">
        <f t="shared" si="0"/>
        <v>0</v>
      </c>
    </row>
    <row r="17" spans="1:7" s="18" customFormat="1">
      <c r="A17" s="66"/>
      <c r="B17" s="34" t="s">
        <v>81</v>
      </c>
      <c r="C17" s="41"/>
      <c r="D17" s="25"/>
      <c r="E17" s="55"/>
      <c r="F17" s="71">
        <f t="shared" si="0"/>
        <v>0</v>
      </c>
    </row>
    <row r="18" spans="1:7" s="18" customFormat="1">
      <c r="A18" s="66"/>
      <c r="B18" s="24" t="s">
        <v>88</v>
      </c>
      <c r="C18" s="41">
        <v>18</v>
      </c>
      <c r="D18" s="25" t="s">
        <v>47</v>
      </c>
      <c r="E18" s="55"/>
      <c r="F18" s="71">
        <f t="shared" si="0"/>
        <v>0</v>
      </c>
    </row>
    <row r="19" spans="1:7" s="18" customFormat="1">
      <c r="A19" s="67"/>
      <c r="B19" s="34" t="s">
        <v>90</v>
      </c>
      <c r="C19" s="42"/>
      <c r="D19" s="35"/>
      <c r="E19" s="56"/>
      <c r="F19" s="71">
        <f t="shared" si="0"/>
        <v>0</v>
      </c>
    </row>
    <row r="20" spans="1:7" s="18" customFormat="1" ht="24">
      <c r="A20" s="67"/>
      <c r="B20" s="24" t="s">
        <v>92</v>
      </c>
      <c r="C20" s="42">
        <v>1</v>
      </c>
      <c r="D20" s="35" t="s">
        <v>93</v>
      </c>
      <c r="E20" s="56"/>
      <c r="F20" s="71">
        <f t="shared" si="0"/>
        <v>0</v>
      </c>
    </row>
    <row r="21" spans="1:7" s="18" customFormat="1">
      <c r="A21" s="67"/>
      <c r="B21" s="36"/>
      <c r="C21" s="42"/>
      <c r="D21" s="35"/>
      <c r="E21" s="56"/>
      <c r="F21" s="72"/>
    </row>
    <row r="22" spans="1:7" s="18" customFormat="1">
      <c r="A22" s="63" t="s">
        <v>2</v>
      </c>
      <c r="B22" s="141" t="s">
        <v>34</v>
      </c>
      <c r="C22" s="141"/>
      <c r="D22" s="141"/>
      <c r="E22" s="141"/>
      <c r="F22" s="70">
        <f>SUM(F24:F35)</f>
        <v>0</v>
      </c>
    </row>
    <row r="23" spans="1:7" s="18" customFormat="1">
      <c r="A23" s="64" t="s">
        <v>1</v>
      </c>
      <c r="B23" s="22" t="s">
        <v>75</v>
      </c>
      <c r="C23" s="40"/>
      <c r="D23" s="23"/>
      <c r="E23" s="30"/>
      <c r="F23" s="71"/>
    </row>
    <row r="24" spans="1:7" s="18" customFormat="1">
      <c r="A24" s="65"/>
      <c r="B24" s="54" t="s">
        <v>67</v>
      </c>
      <c r="C24" s="53"/>
      <c r="D24" s="25"/>
      <c r="E24" s="55"/>
      <c r="F24" s="71"/>
    </row>
    <row r="25" spans="1:7" s="18" customFormat="1">
      <c r="A25" s="66"/>
      <c r="B25" s="24" t="s">
        <v>68</v>
      </c>
      <c r="C25" s="41">
        <v>1</v>
      </c>
      <c r="D25" s="25" t="s">
        <v>47</v>
      </c>
      <c r="E25" s="55"/>
      <c r="F25" s="71">
        <f>E25*C25</f>
        <v>0</v>
      </c>
    </row>
    <row r="26" spans="1:7" s="18" customFormat="1">
      <c r="A26" s="66"/>
      <c r="B26" s="24"/>
      <c r="C26" s="41"/>
      <c r="D26" s="25"/>
      <c r="E26" s="55"/>
      <c r="F26" s="71">
        <f t="shared" ref="F26:F35" si="1">E26*C26</f>
        <v>0</v>
      </c>
    </row>
    <row r="27" spans="1:7" s="18" customFormat="1">
      <c r="A27" s="65"/>
      <c r="B27" s="54" t="s">
        <v>80</v>
      </c>
      <c r="C27" s="53"/>
      <c r="D27" s="25"/>
      <c r="E27" s="55"/>
      <c r="F27" s="71">
        <f t="shared" si="1"/>
        <v>0</v>
      </c>
      <c r="G27" s="18" t="s">
        <v>24</v>
      </c>
    </row>
    <row r="28" spans="1:7" s="18" customFormat="1">
      <c r="A28" s="66"/>
      <c r="B28" s="24" t="s">
        <v>69</v>
      </c>
      <c r="C28" s="41">
        <v>1</v>
      </c>
      <c r="D28" s="25" t="s">
        <v>47</v>
      </c>
      <c r="E28" s="55"/>
      <c r="F28" s="71">
        <f t="shared" si="1"/>
        <v>0</v>
      </c>
    </row>
    <row r="29" spans="1:7" s="18" customFormat="1">
      <c r="A29" s="66"/>
      <c r="B29" s="24" t="s">
        <v>70</v>
      </c>
      <c r="C29" s="41">
        <f>C33</f>
        <v>14</v>
      </c>
      <c r="D29" s="25" t="s">
        <v>47</v>
      </c>
      <c r="E29" s="55"/>
      <c r="F29" s="71">
        <f t="shared" si="1"/>
        <v>0</v>
      </c>
    </row>
    <row r="30" spans="1:7" s="18" customFormat="1">
      <c r="A30" s="66"/>
      <c r="B30" s="24" t="s">
        <v>82</v>
      </c>
      <c r="C30" s="41">
        <v>1</v>
      </c>
      <c r="D30" s="25" t="s">
        <v>74</v>
      </c>
      <c r="E30" s="55"/>
      <c r="F30" s="71">
        <f t="shared" si="1"/>
        <v>0</v>
      </c>
    </row>
    <row r="31" spans="1:7" s="18" customFormat="1">
      <c r="A31" s="66"/>
      <c r="B31" s="24"/>
      <c r="C31" s="41"/>
      <c r="D31" s="25"/>
      <c r="E31" s="55"/>
      <c r="F31" s="71">
        <f t="shared" si="1"/>
        <v>0</v>
      </c>
    </row>
    <row r="32" spans="1:7" s="18" customFormat="1">
      <c r="A32" s="66"/>
      <c r="B32" s="34" t="s">
        <v>81</v>
      </c>
      <c r="C32" s="41"/>
      <c r="D32" s="25"/>
      <c r="E32" s="55"/>
      <c r="F32" s="71">
        <f t="shared" si="1"/>
        <v>0</v>
      </c>
    </row>
    <row r="33" spans="1:7" s="18" customFormat="1">
      <c r="A33" s="66"/>
      <c r="B33" s="24" t="s">
        <v>88</v>
      </c>
      <c r="C33" s="41">
        <v>14</v>
      </c>
      <c r="D33" s="25" t="s">
        <v>47</v>
      </c>
      <c r="E33" s="55"/>
      <c r="F33" s="71">
        <f t="shared" si="1"/>
        <v>0</v>
      </c>
    </row>
    <row r="34" spans="1:7" s="18" customFormat="1">
      <c r="A34" s="67"/>
      <c r="B34" s="34" t="s">
        <v>90</v>
      </c>
      <c r="C34" s="42"/>
      <c r="D34" s="35"/>
      <c r="E34" s="56"/>
      <c r="F34" s="71">
        <f t="shared" si="1"/>
        <v>0</v>
      </c>
    </row>
    <row r="35" spans="1:7" s="18" customFormat="1" ht="24">
      <c r="A35" s="67"/>
      <c r="B35" s="24" t="s">
        <v>92</v>
      </c>
      <c r="C35" s="42">
        <v>1</v>
      </c>
      <c r="D35" s="35" t="s">
        <v>93</v>
      </c>
      <c r="E35" s="56"/>
      <c r="F35" s="71">
        <f t="shared" si="1"/>
        <v>0</v>
      </c>
    </row>
    <row r="36" spans="1:7" s="18" customFormat="1">
      <c r="A36" s="67"/>
      <c r="B36" s="36"/>
      <c r="C36" s="37"/>
      <c r="D36" s="35"/>
      <c r="E36" s="56"/>
      <c r="F36" s="74"/>
    </row>
    <row r="37" spans="1:7" s="18" customFormat="1">
      <c r="A37" s="68"/>
      <c r="B37" s="26"/>
      <c r="C37" s="27"/>
      <c r="D37" s="27"/>
      <c r="E37" s="27"/>
      <c r="F37" s="75"/>
    </row>
    <row r="38" spans="1:7" s="18" customFormat="1">
      <c r="A38" s="63" t="s">
        <v>3</v>
      </c>
      <c r="B38" s="141" t="s">
        <v>35</v>
      </c>
      <c r="C38" s="141"/>
      <c r="D38" s="141"/>
      <c r="E38" s="141"/>
      <c r="F38" s="70">
        <f>SUM(F40:F54)</f>
        <v>0</v>
      </c>
    </row>
    <row r="39" spans="1:7" s="18" customFormat="1">
      <c r="A39" s="64" t="s">
        <v>1</v>
      </c>
      <c r="B39" s="22" t="s">
        <v>75</v>
      </c>
      <c r="C39" s="40"/>
      <c r="D39" s="23"/>
      <c r="E39" s="30"/>
      <c r="F39" s="71"/>
    </row>
    <row r="40" spans="1:7" s="18" customFormat="1">
      <c r="A40" s="65"/>
      <c r="B40" s="54" t="s">
        <v>67</v>
      </c>
      <c r="C40" s="53"/>
      <c r="D40" s="25"/>
      <c r="E40" s="55"/>
      <c r="F40" s="71"/>
    </row>
    <row r="41" spans="1:7" s="18" customFormat="1">
      <c r="A41" s="66"/>
      <c r="B41" s="24" t="s">
        <v>68</v>
      </c>
      <c r="C41" s="41">
        <v>1</v>
      </c>
      <c r="D41" s="25" t="s">
        <v>47</v>
      </c>
      <c r="E41" s="55"/>
      <c r="F41" s="71">
        <f>E41*C41</f>
        <v>0</v>
      </c>
    </row>
    <row r="42" spans="1:7" s="18" customFormat="1">
      <c r="A42" s="66"/>
      <c r="B42" s="24"/>
      <c r="C42" s="41"/>
      <c r="D42" s="25"/>
      <c r="E42" s="55"/>
      <c r="F42" s="71">
        <f t="shared" ref="F42:F53" si="2">E42*C42</f>
        <v>0</v>
      </c>
    </row>
    <row r="43" spans="1:7" s="18" customFormat="1">
      <c r="A43" s="65"/>
      <c r="B43" s="54" t="s">
        <v>80</v>
      </c>
      <c r="C43" s="53"/>
      <c r="D43" s="25"/>
      <c r="E43" s="55"/>
      <c r="F43" s="71">
        <f t="shared" si="2"/>
        <v>0</v>
      </c>
      <c r="G43" s="18" t="s">
        <v>24</v>
      </c>
    </row>
    <row r="44" spans="1:7" s="18" customFormat="1">
      <c r="A44" s="66"/>
      <c r="B44" s="24" t="s">
        <v>69</v>
      </c>
      <c r="C44" s="41">
        <v>1</v>
      </c>
      <c r="D44" s="25" t="s">
        <v>47</v>
      </c>
      <c r="E44" s="55"/>
      <c r="F44" s="71">
        <f t="shared" si="2"/>
        <v>0</v>
      </c>
    </row>
    <row r="45" spans="1:7" s="18" customFormat="1">
      <c r="A45" s="66"/>
      <c r="B45" s="24" t="s">
        <v>70</v>
      </c>
      <c r="C45" s="41">
        <f>C51</f>
        <v>14</v>
      </c>
      <c r="D45" s="25" t="s">
        <v>47</v>
      </c>
      <c r="E45" s="55"/>
      <c r="F45" s="71">
        <f t="shared" si="2"/>
        <v>0</v>
      </c>
    </row>
    <row r="46" spans="1:7" s="18" customFormat="1">
      <c r="A46" s="66"/>
      <c r="B46" s="24" t="s">
        <v>72</v>
      </c>
      <c r="C46" s="41">
        <v>1</v>
      </c>
      <c r="D46" s="25" t="s">
        <v>74</v>
      </c>
      <c r="E46" s="55"/>
      <c r="F46" s="71">
        <f t="shared" si="2"/>
        <v>0</v>
      </c>
    </row>
    <row r="47" spans="1:7" s="18" customFormat="1">
      <c r="A47" s="66"/>
      <c r="B47" s="24" t="s">
        <v>83</v>
      </c>
      <c r="C47" s="41">
        <v>1</v>
      </c>
      <c r="D47" s="25" t="s">
        <v>74</v>
      </c>
      <c r="E47" s="55"/>
      <c r="F47" s="71">
        <f t="shared" si="2"/>
        <v>0</v>
      </c>
    </row>
    <row r="48" spans="1:7" s="18" customFormat="1">
      <c r="A48" s="66"/>
      <c r="B48" s="24"/>
      <c r="C48" s="41"/>
      <c r="D48" s="25"/>
      <c r="E48" s="55"/>
      <c r="F48" s="71"/>
    </row>
    <row r="49" spans="1:6" s="18" customFormat="1">
      <c r="A49" s="66"/>
      <c r="B49" s="24"/>
      <c r="C49" s="41"/>
      <c r="D49" s="25"/>
      <c r="E49" s="55"/>
      <c r="F49" s="71">
        <f t="shared" si="2"/>
        <v>0</v>
      </c>
    </row>
    <row r="50" spans="1:6" s="18" customFormat="1">
      <c r="A50" s="66"/>
      <c r="B50" s="34" t="s">
        <v>81</v>
      </c>
      <c r="C50" s="41"/>
      <c r="D50" s="25"/>
      <c r="E50" s="55"/>
      <c r="F50" s="71">
        <f t="shared" si="2"/>
        <v>0</v>
      </c>
    </row>
    <row r="51" spans="1:6" s="18" customFormat="1">
      <c r="A51" s="66"/>
      <c r="B51" s="24" t="s">
        <v>71</v>
      </c>
      <c r="C51" s="41">
        <v>14</v>
      </c>
      <c r="D51" s="25" t="s">
        <v>47</v>
      </c>
      <c r="E51" s="55"/>
      <c r="F51" s="71">
        <f t="shared" si="2"/>
        <v>0</v>
      </c>
    </row>
    <row r="52" spans="1:6" s="18" customFormat="1">
      <c r="A52" s="67"/>
      <c r="B52" s="34" t="s">
        <v>90</v>
      </c>
      <c r="C52" s="42"/>
      <c r="D52" s="35"/>
      <c r="E52" s="56"/>
      <c r="F52" s="71">
        <f t="shared" si="2"/>
        <v>0</v>
      </c>
    </row>
    <row r="53" spans="1:6" s="18" customFormat="1" ht="24">
      <c r="A53" s="67"/>
      <c r="B53" s="24" t="s">
        <v>92</v>
      </c>
      <c r="C53" s="42">
        <v>1</v>
      </c>
      <c r="D53" s="35" t="s">
        <v>93</v>
      </c>
      <c r="E53" s="56"/>
      <c r="F53" s="71">
        <f t="shared" si="2"/>
        <v>0</v>
      </c>
    </row>
    <row r="54" spans="1:6">
      <c r="A54" s="67"/>
      <c r="B54" s="36"/>
      <c r="C54" s="37"/>
      <c r="D54" s="35"/>
      <c r="E54" s="56"/>
      <c r="F54" s="74"/>
    </row>
    <row r="55" spans="1:6" ht="15" thickBot="1">
      <c r="A55" s="69"/>
      <c r="B55" s="49"/>
      <c r="C55" s="50"/>
      <c r="D55" s="51"/>
      <c r="E55" s="52"/>
      <c r="F55" s="76"/>
    </row>
    <row r="56" spans="1:6">
      <c r="A56" s="84"/>
      <c r="B56" s="85"/>
      <c r="C56" s="85"/>
      <c r="D56" s="86"/>
      <c r="E56" s="57" t="s">
        <v>53</v>
      </c>
      <c r="F56" s="58">
        <f>F6+F22+F38</f>
        <v>0</v>
      </c>
    </row>
    <row r="57" spans="1:6" ht="8.1" customHeight="1">
      <c r="A57" s="87"/>
      <c r="B57" s="88"/>
      <c r="C57" s="88"/>
      <c r="D57" s="89"/>
      <c r="E57" s="59"/>
      <c r="F57" s="60"/>
    </row>
    <row r="58" spans="1:6">
      <c r="A58" s="87"/>
      <c r="B58" s="88"/>
      <c r="C58" s="88"/>
      <c r="D58" s="89"/>
      <c r="E58" s="59" t="s">
        <v>54</v>
      </c>
      <c r="F58" s="60">
        <f>0.06*F56</f>
        <v>0</v>
      </c>
    </row>
    <row r="59" spans="1:6" ht="8.1" customHeight="1">
      <c r="A59" s="87"/>
      <c r="B59" s="88"/>
      <c r="C59" s="88"/>
      <c r="D59" s="89"/>
      <c r="E59" s="59"/>
      <c r="F59" s="60"/>
    </row>
    <row r="60" spans="1:6" ht="15" thickBot="1">
      <c r="A60" s="90"/>
      <c r="B60" s="91"/>
      <c r="C60" s="91"/>
      <c r="D60" s="92"/>
      <c r="E60" s="61" t="s">
        <v>55</v>
      </c>
      <c r="F60" s="62">
        <f>SUM(F56:F59)</f>
        <v>0</v>
      </c>
    </row>
  </sheetData>
  <mergeCells count="3">
    <mergeCell ref="B6:E6"/>
    <mergeCell ref="B22:E22"/>
    <mergeCell ref="B38:E38"/>
  </mergeCells>
  <printOptions horizontalCentered="1"/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4"/>
  <sheetViews>
    <sheetView view="pageBreakPreview" zoomScale="60" zoomScaleNormal="150" workbookViewId="0">
      <selection activeCell="B17" sqref="B17"/>
    </sheetView>
  </sheetViews>
  <sheetFormatPr defaultColWidth="8.88671875" defaultRowHeight="14.4"/>
  <cols>
    <col min="1" max="1" width="5.44140625" style="6" customWidth="1"/>
    <col min="2" max="2" width="38.8867187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>
      <c r="B4" s="7"/>
    </row>
    <row r="5" spans="1:45" ht="15" thickBot="1">
      <c r="B5" s="7"/>
    </row>
    <row r="6" spans="1:45" s="18" customFormat="1">
      <c r="A6" s="77" t="s">
        <v>10</v>
      </c>
      <c r="B6" s="78" t="s">
        <v>11</v>
      </c>
      <c r="C6" s="79" t="s">
        <v>13</v>
      </c>
      <c r="D6" s="80" t="s">
        <v>12</v>
      </c>
      <c r="E6" s="81" t="s">
        <v>16</v>
      </c>
      <c r="F6" s="82" t="s"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8" customFormat="1">
      <c r="A7" s="63" t="s">
        <v>7</v>
      </c>
      <c r="B7" s="141" t="s">
        <v>58</v>
      </c>
      <c r="C7" s="141"/>
      <c r="D7" s="141"/>
      <c r="E7" s="141"/>
      <c r="F7" s="70">
        <f>SUM(F9:F11)</f>
        <v>0</v>
      </c>
    </row>
    <row r="8" spans="1:45" s="18" customFormat="1">
      <c r="A8" s="64" t="s">
        <v>1</v>
      </c>
      <c r="B8" s="22" t="s">
        <v>56</v>
      </c>
      <c r="C8" s="40"/>
      <c r="D8" s="23"/>
      <c r="E8" s="30"/>
      <c r="F8" s="71"/>
    </row>
    <row r="9" spans="1:45" s="18" customFormat="1">
      <c r="A9" s="66"/>
      <c r="B9" s="24" t="s">
        <v>57</v>
      </c>
      <c r="C9" s="41">
        <v>1</v>
      </c>
      <c r="D9" s="25" t="s">
        <v>47</v>
      </c>
      <c r="E9" s="55"/>
      <c r="F9" s="71">
        <f>E9*C9</f>
        <v>0</v>
      </c>
    </row>
    <row r="10" spans="1:45" s="18" customFormat="1">
      <c r="A10" s="121" t="s">
        <v>91</v>
      </c>
      <c r="B10" s="34" t="s">
        <v>90</v>
      </c>
      <c r="C10" s="42"/>
      <c r="D10" s="35"/>
      <c r="E10" s="56"/>
      <c r="F10" s="71">
        <f t="shared" ref="F10:F11" si="0">E10*C10</f>
        <v>0</v>
      </c>
    </row>
    <row r="11" spans="1:45" s="18" customFormat="1" ht="24">
      <c r="A11" s="67"/>
      <c r="B11" s="24" t="s">
        <v>92</v>
      </c>
      <c r="C11" s="42">
        <v>1</v>
      </c>
      <c r="D11" s="35" t="s">
        <v>93</v>
      </c>
      <c r="E11" s="56"/>
      <c r="F11" s="71">
        <f t="shared" si="0"/>
        <v>0</v>
      </c>
    </row>
    <row r="12" spans="1:45" s="18" customFormat="1">
      <c r="A12" s="68"/>
      <c r="B12" s="26"/>
      <c r="C12" s="27"/>
      <c r="D12" s="27"/>
      <c r="E12" s="27"/>
      <c r="F12" s="75"/>
    </row>
    <row r="13" spans="1:45" s="18" customFormat="1">
      <c r="A13" s="63" t="s">
        <v>2</v>
      </c>
      <c r="B13" s="141" t="s">
        <v>35</v>
      </c>
      <c r="C13" s="141"/>
      <c r="D13" s="141"/>
      <c r="E13" s="141"/>
      <c r="F13" s="70">
        <f>SUM(F15:F18)</f>
        <v>0</v>
      </c>
    </row>
    <row r="14" spans="1:45" s="18" customFormat="1">
      <c r="A14" s="64" t="s">
        <v>18</v>
      </c>
      <c r="B14" s="22" t="s">
        <v>56</v>
      </c>
      <c r="C14" s="40"/>
      <c r="D14" s="23"/>
      <c r="E14" s="30"/>
      <c r="F14" s="71"/>
    </row>
    <row r="15" spans="1:45" s="18" customFormat="1">
      <c r="A15" s="66"/>
      <c r="B15" s="24" t="s">
        <v>57</v>
      </c>
      <c r="C15" s="41">
        <v>1</v>
      </c>
      <c r="D15" s="25" t="s">
        <v>47</v>
      </c>
      <c r="E15" s="55"/>
      <c r="F15" s="71">
        <f>E15*C15</f>
        <v>0</v>
      </c>
    </row>
    <row r="16" spans="1:45" s="18" customFormat="1">
      <c r="A16" s="118" t="s">
        <v>94</v>
      </c>
      <c r="B16" s="34" t="s">
        <v>90</v>
      </c>
      <c r="C16" s="41"/>
      <c r="D16" s="25"/>
      <c r="E16" s="55"/>
      <c r="F16" s="71">
        <f t="shared" ref="F16:F17" si="1">E16*C16</f>
        <v>0</v>
      </c>
    </row>
    <row r="17" spans="1:6" s="18" customFormat="1" ht="24">
      <c r="A17" s="66"/>
      <c r="B17" s="24" t="s">
        <v>92</v>
      </c>
      <c r="C17" s="41">
        <v>1</v>
      </c>
      <c r="D17" s="25" t="s">
        <v>93</v>
      </c>
      <c r="E17" s="55"/>
      <c r="F17" s="71">
        <f t="shared" si="1"/>
        <v>0</v>
      </c>
    </row>
    <row r="18" spans="1:6" s="18" customFormat="1">
      <c r="A18" s="66"/>
      <c r="B18" s="24"/>
      <c r="C18" s="41"/>
      <c r="D18" s="25"/>
      <c r="E18" s="55"/>
      <c r="F18" s="71">
        <f t="shared" ref="F18" si="2">E18*C18</f>
        <v>0</v>
      </c>
    </row>
    <row r="19" spans="1:6" ht="15" thickBot="1">
      <c r="A19" s="69"/>
      <c r="B19" s="49"/>
      <c r="C19" s="50"/>
      <c r="D19" s="51"/>
      <c r="E19" s="52"/>
      <c r="F19" s="76"/>
    </row>
    <row r="20" spans="1:6">
      <c r="A20" s="84"/>
      <c r="B20" s="85"/>
      <c r="C20" s="85"/>
      <c r="D20" s="86"/>
      <c r="E20" s="57" t="s">
        <v>53</v>
      </c>
      <c r="F20" s="58">
        <f>F7+F13</f>
        <v>0</v>
      </c>
    </row>
    <row r="21" spans="1:6" ht="8.1" customHeight="1">
      <c r="A21" s="87"/>
      <c r="B21" s="88"/>
      <c r="C21" s="88"/>
      <c r="D21" s="89"/>
      <c r="E21" s="59"/>
      <c r="F21" s="60"/>
    </row>
    <row r="22" spans="1:6">
      <c r="A22" s="87"/>
      <c r="B22" s="88"/>
      <c r="C22" s="88"/>
      <c r="D22" s="89"/>
      <c r="E22" s="59" t="s">
        <v>54</v>
      </c>
      <c r="F22" s="60">
        <f>0.06*F20</f>
        <v>0</v>
      </c>
    </row>
    <row r="23" spans="1:6" ht="8.1" customHeight="1">
      <c r="A23" s="87"/>
      <c r="B23" s="88"/>
      <c r="C23" s="88"/>
      <c r="D23" s="89"/>
      <c r="E23" s="59"/>
      <c r="F23" s="60"/>
    </row>
    <row r="24" spans="1:6" ht="15" thickBot="1">
      <c r="A24" s="90"/>
      <c r="B24" s="91"/>
      <c r="C24" s="91"/>
      <c r="D24" s="92"/>
      <c r="E24" s="61" t="s">
        <v>55</v>
      </c>
      <c r="F24" s="62">
        <f>SUM(F20:F23)</f>
        <v>0</v>
      </c>
    </row>
  </sheetData>
  <mergeCells count="2">
    <mergeCell ref="B7:E7"/>
    <mergeCell ref="B13:E13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8"/>
  <sheetViews>
    <sheetView view="pageBreakPreview" zoomScale="60" zoomScaleNormal="130" workbookViewId="0">
      <selection activeCell="F23" sqref="F23"/>
    </sheetView>
  </sheetViews>
  <sheetFormatPr defaultColWidth="8.88671875" defaultRowHeight="14.4"/>
  <cols>
    <col min="1" max="1" width="5.44140625" style="6" customWidth="1"/>
    <col min="2" max="2" width="38.8867187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>
      <c r="B4" s="7"/>
    </row>
    <row r="5" spans="1:45" ht="15" thickBot="1">
      <c r="B5" s="7"/>
    </row>
    <row r="6" spans="1:45" s="18" customFormat="1">
      <c r="A6" s="77" t="s">
        <v>10</v>
      </c>
      <c r="B6" s="78" t="s">
        <v>11</v>
      </c>
      <c r="C6" s="79" t="s">
        <v>13</v>
      </c>
      <c r="D6" s="80" t="s">
        <v>12</v>
      </c>
      <c r="E6" s="81" t="s">
        <v>16</v>
      </c>
      <c r="F6" s="82" t="s"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8" customFormat="1">
      <c r="A7" s="63" t="s">
        <v>7</v>
      </c>
      <c r="B7" s="141" t="s">
        <v>64</v>
      </c>
      <c r="C7" s="141"/>
      <c r="D7" s="141"/>
      <c r="E7" s="141"/>
      <c r="F7" s="70">
        <f>SUM(F9:F11)</f>
        <v>0</v>
      </c>
    </row>
    <row r="8" spans="1:45" s="18" customFormat="1">
      <c r="A8" s="64" t="s">
        <v>1</v>
      </c>
      <c r="B8" s="22" t="s">
        <v>65</v>
      </c>
      <c r="C8" s="40"/>
      <c r="D8" s="23"/>
      <c r="E8" s="30"/>
      <c r="F8" s="71"/>
    </row>
    <row r="9" spans="1:45" s="18" customFormat="1">
      <c r="A9" s="66"/>
      <c r="B9" s="24" t="s">
        <v>66</v>
      </c>
      <c r="C9" s="41">
        <v>1</v>
      </c>
      <c r="D9" s="25" t="s">
        <v>47</v>
      </c>
      <c r="E9" s="55"/>
      <c r="F9" s="71">
        <f>E9*C9</f>
        <v>0</v>
      </c>
    </row>
    <row r="10" spans="1:45" s="18" customFormat="1">
      <c r="A10" s="121" t="s">
        <v>91</v>
      </c>
      <c r="B10" s="34" t="s">
        <v>90</v>
      </c>
      <c r="C10" s="42"/>
      <c r="D10" s="35"/>
      <c r="E10" s="56"/>
      <c r="F10" s="71">
        <f t="shared" ref="F10:F11" si="0">E10*C10</f>
        <v>0</v>
      </c>
    </row>
    <row r="11" spans="1:45" s="18" customFormat="1" ht="24">
      <c r="A11" s="67"/>
      <c r="B11" s="24" t="s">
        <v>92</v>
      </c>
      <c r="C11" s="42">
        <v>1</v>
      </c>
      <c r="D11" s="35" t="s">
        <v>93</v>
      </c>
      <c r="E11" s="56"/>
      <c r="F11" s="71">
        <f t="shared" si="0"/>
        <v>0</v>
      </c>
    </row>
    <row r="12" spans="1:45" s="18" customFormat="1">
      <c r="A12" s="66"/>
      <c r="B12" s="24"/>
      <c r="C12" s="41"/>
      <c r="D12" s="25"/>
      <c r="E12" s="55"/>
      <c r="F12" s="71">
        <f t="shared" ref="F12" si="1">E12*C12</f>
        <v>0</v>
      </c>
    </row>
    <row r="13" spans="1:45" ht="15" thickBot="1">
      <c r="A13" s="69"/>
      <c r="B13" s="49"/>
      <c r="C13" s="50"/>
      <c r="D13" s="51"/>
      <c r="E13" s="52"/>
      <c r="F13" s="76"/>
    </row>
    <row r="14" spans="1:45">
      <c r="A14" s="84"/>
      <c r="B14" s="85"/>
      <c r="C14" s="85"/>
      <c r="D14" s="86"/>
      <c r="E14" s="57" t="s">
        <v>53</v>
      </c>
      <c r="F14" s="58">
        <f>F7</f>
        <v>0</v>
      </c>
    </row>
    <row r="15" spans="1:45" ht="8.1" customHeight="1">
      <c r="A15" s="87"/>
      <c r="B15" s="88"/>
      <c r="C15" s="88"/>
      <c r="D15" s="89"/>
      <c r="E15" s="59"/>
      <c r="F15" s="60"/>
    </row>
    <row r="16" spans="1:45">
      <c r="A16" s="87"/>
      <c r="B16" s="88"/>
      <c r="C16" s="88"/>
      <c r="D16" s="89"/>
      <c r="E16" s="59" t="s">
        <v>54</v>
      </c>
      <c r="F16" s="60">
        <f>0.06*F14</f>
        <v>0</v>
      </c>
    </row>
    <row r="17" spans="1:6" ht="8.1" customHeight="1">
      <c r="A17" s="87"/>
      <c r="B17" s="88"/>
      <c r="C17" s="88"/>
      <c r="D17" s="89"/>
      <c r="E17" s="59"/>
      <c r="F17" s="60"/>
    </row>
    <row r="18" spans="1:6" ht="15" thickBot="1">
      <c r="A18" s="90"/>
      <c r="B18" s="91"/>
      <c r="C18" s="91"/>
      <c r="D18" s="92"/>
      <c r="E18" s="61" t="s">
        <v>55</v>
      </c>
      <c r="F18" s="62">
        <f>SUM(F14:F17)</f>
        <v>0</v>
      </c>
    </row>
  </sheetData>
  <mergeCells count="1">
    <mergeCell ref="B7:E7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1155-4750-457C-9EC9-F907B6B99801}">
  <dimension ref="A1:AS41"/>
  <sheetViews>
    <sheetView topLeftCell="A3" zoomScale="145" zoomScaleNormal="145" workbookViewId="0">
      <selection activeCell="B16" sqref="B16"/>
    </sheetView>
  </sheetViews>
  <sheetFormatPr defaultColWidth="8.88671875" defaultRowHeight="14.4"/>
  <cols>
    <col min="1" max="1" width="5.44140625" style="6" customWidth="1"/>
    <col min="2" max="2" width="38.88671875" style="6" customWidth="1"/>
    <col min="3" max="3" width="7.109375" style="6" bestFit="1" customWidth="1"/>
    <col min="4" max="4" width="6.88671875" style="6" bestFit="1" customWidth="1"/>
    <col min="5" max="5" width="11.44140625" style="28" bestFit="1" customWidth="1"/>
    <col min="6" max="6" width="11.109375" style="29" bestFit="1" customWidth="1"/>
  </cols>
  <sheetData>
    <row r="1" spans="1:45">
      <c r="B1" s="7" t="s">
        <v>9</v>
      </c>
    </row>
    <row r="2" spans="1:45">
      <c r="B2" s="7" t="s">
        <v>44</v>
      </c>
    </row>
    <row r="3" spans="1:45">
      <c r="B3" s="7" t="s">
        <v>45</v>
      </c>
    </row>
    <row r="4" spans="1:45">
      <c r="B4" s="7"/>
    </row>
    <row r="5" spans="1:45" ht="15" thickBot="1">
      <c r="B5" s="7"/>
    </row>
    <row r="6" spans="1:45" s="18" customFormat="1">
      <c r="A6" s="77" t="s">
        <v>10</v>
      </c>
      <c r="B6" s="78" t="s">
        <v>11</v>
      </c>
      <c r="C6" s="79" t="s">
        <v>13</v>
      </c>
      <c r="D6" s="80" t="s">
        <v>12</v>
      </c>
      <c r="E6" s="81" t="s">
        <v>16</v>
      </c>
      <c r="F6" s="82" t="s"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8" customFormat="1">
      <c r="A7" s="63" t="s">
        <v>7</v>
      </c>
      <c r="B7" s="141" t="s">
        <v>25</v>
      </c>
      <c r="C7" s="141"/>
      <c r="D7" s="141"/>
      <c r="E7" s="141"/>
      <c r="F7" s="70">
        <f>SUM(F9:F16)</f>
        <v>0</v>
      </c>
    </row>
    <row r="8" spans="1:45" s="18" customFormat="1">
      <c r="A8" s="64" t="s">
        <v>1</v>
      </c>
      <c r="B8" s="22" t="s">
        <v>103</v>
      </c>
      <c r="C8" s="40"/>
      <c r="D8" s="23"/>
      <c r="E8" s="30"/>
      <c r="F8" s="71"/>
    </row>
    <row r="9" spans="1:45" s="18" customFormat="1" ht="25.5" customHeight="1">
      <c r="A9" s="66"/>
      <c r="B9" s="24" t="s">
        <v>101</v>
      </c>
      <c r="C9" s="41">
        <v>23</v>
      </c>
      <c r="D9" s="25" t="s">
        <v>100</v>
      </c>
      <c r="E9" s="55"/>
      <c r="F9" s="71">
        <f>E9*C9</f>
        <v>0</v>
      </c>
    </row>
    <row r="10" spans="1:45" s="18" customFormat="1">
      <c r="A10" s="121" t="s">
        <v>91</v>
      </c>
      <c r="B10" s="34" t="s">
        <v>97</v>
      </c>
      <c r="C10" s="42"/>
      <c r="D10" s="35"/>
      <c r="E10" s="56"/>
      <c r="F10" s="71">
        <f t="shared" ref="F10:F16" si="0">E10*C10</f>
        <v>0</v>
      </c>
    </row>
    <row r="11" spans="1:45" s="18" customFormat="1" ht="31.5" customHeight="1">
      <c r="A11" s="121"/>
      <c r="B11" s="24" t="s">
        <v>102</v>
      </c>
      <c r="C11" s="42">
        <v>3.4</v>
      </c>
      <c r="D11" s="35" t="s">
        <v>100</v>
      </c>
      <c r="E11" s="56"/>
      <c r="F11" s="71">
        <f t="shared" si="0"/>
        <v>0</v>
      </c>
    </row>
    <row r="12" spans="1:45" s="18" customFormat="1">
      <c r="A12" s="121"/>
      <c r="B12" s="24"/>
      <c r="C12" s="42"/>
      <c r="D12" s="35"/>
      <c r="E12" s="56"/>
      <c r="F12" s="71">
        <f t="shared" si="0"/>
        <v>0</v>
      </c>
    </row>
    <row r="13" spans="1:45" s="18" customFormat="1" ht="26.25" customHeight="1">
      <c r="A13" s="121"/>
      <c r="B13" s="24" t="s">
        <v>104</v>
      </c>
      <c r="C13" s="42"/>
      <c r="D13" s="35"/>
      <c r="E13" s="56"/>
      <c r="F13" s="71">
        <f t="shared" si="0"/>
        <v>0</v>
      </c>
    </row>
    <row r="14" spans="1:45" s="18" customFormat="1">
      <c r="A14" s="121"/>
      <c r="B14" s="24"/>
      <c r="C14" s="42"/>
      <c r="D14" s="35"/>
      <c r="E14" s="56"/>
      <c r="F14" s="71">
        <f t="shared" si="0"/>
        <v>0</v>
      </c>
    </row>
    <row r="15" spans="1:45" s="18" customFormat="1">
      <c r="A15" s="121" t="s">
        <v>96</v>
      </c>
      <c r="B15" s="34" t="s">
        <v>90</v>
      </c>
      <c r="C15" s="42"/>
      <c r="D15" s="35"/>
      <c r="E15" s="56"/>
      <c r="F15" s="71">
        <f t="shared" si="0"/>
        <v>0</v>
      </c>
    </row>
    <row r="16" spans="1:45" s="18" customFormat="1" ht="24">
      <c r="A16" s="121"/>
      <c r="B16" s="24" t="s">
        <v>92</v>
      </c>
      <c r="C16" s="42">
        <v>1</v>
      </c>
      <c r="D16" s="35" t="s">
        <v>93</v>
      </c>
      <c r="E16" s="56"/>
      <c r="F16" s="71">
        <f t="shared" si="0"/>
        <v>0</v>
      </c>
    </row>
    <row r="17" spans="1:6" s="18" customFormat="1">
      <c r="A17" s="67"/>
      <c r="B17" s="24"/>
      <c r="C17" s="42"/>
      <c r="D17" s="35"/>
      <c r="E17" s="56"/>
      <c r="F17" s="71"/>
    </row>
    <row r="18" spans="1:6" s="18" customFormat="1">
      <c r="A18" s="63" t="s">
        <v>2</v>
      </c>
      <c r="B18" s="141" t="s">
        <v>98</v>
      </c>
      <c r="C18" s="141"/>
      <c r="D18" s="141"/>
      <c r="E18" s="141"/>
      <c r="F18" s="70">
        <f>F20+F25</f>
        <v>0</v>
      </c>
    </row>
    <row r="19" spans="1:6" s="18" customFormat="1">
      <c r="A19" s="64" t="s">
        <v>1</v>
      </c>
      <c r="B19" s="22" t="s">
        <v>103</v>
      </c>
      <c r="C19" s="40"/>
      <c r="D19" s="23"/>
      <c r="E19" s="30"/>
      <c r="F19" s="71"/>
    </row>
    <row r="20" spans="1:6" s="18" customFormat="1" ht="24">
      <c r="A20" s="126"/>
      <c r="B20" s="24" t="s">
        <v>101</v>
      </c>
      <c r="C20" s="41">
        <v>17</v>
      </c>
      <c r="D20" s="25" t="s">
        <v>100</v>
      </c>
      <c r="E20" s="30"/>
      <c r="F20" s="71">
        <f>C20*E20</f>
        <v>0</v>
      </c>
    </row>
    <row r="21" spans="1:6" s="18" customFormat="1">
      <c r="A21" s="126"/>
      <c r="B21" s="24"/>
      <c r="C21" s="42"/>
      <c r="D21" s="35"/>
      <c r="E21" s="30"/>
      <c r="F21" s="71"/>
    </row>
    <row r="22" spans="1:6" s="18" customFormat="1" ht="28.5" customHeight="1">
      <c r="A22" s="126"/>
      <c r="B22" s="24" t="s">
        <v>104</v>
      </c>
      <c r="C22" s="42"/>
      <c r="D22" s="35"/>
      <c r="E22" s="30"/>
      <c r="F22" s="71"/>
    </row>
    <row r="23" spans="1:6" s="18" customFormat="1">
      <c r="A23" s="126"/>
      <c r="B23" s="24"/>
      <c r="C23" s="42"/>
      <c r="D23" s="35"/>
      <c r="E23" s="30"/>
      <c r="F23" s="71"/>
    </row>
    <row r="24" spans="1:6" s="18" customFormat="1">
      <c r="A24" s="126"/>
      <c r="B24" s="34" t="s">
        <v>90</v>
      </c>
      <c r="C24" s="42"/>
      <c r="D24" s="35"/>
      <c r="E24" s="30"/>
      <c r="F24" s="71"/>
    </row>
    <row r="25" spans="1:6" s="18" customFormat="1" ht="24">
      <c r="A25" s="126"/>
      <c r="B25" s="24" t="s">
        <v>92</v>
      </c>
      <c r="C25" s="42">
        <v>1</v>
      </c>
      <c r="D25" s="35" t="s">
        <v>93</v>
      </c>
      <c r="E25" s="30"/>
      <c r="F25" s="71">
        <f t="shared" ref="F25" si="1">C25*E25</f>
        <v>0</v>
      </c>
    </row>
    <row r="26" spans="1:6" s="18" customFormat="1">
      <c r="A26" s="126"/>
      <c r="B26" s="127"/>
      <c r="C26" s="128"/>
      <c r="D26" s="129"/>
      <c r="E26" s="30"/>
      <c r="F26" s="71"/>
    </row>
    <row r="27" spans="1:6" s="18" customFormat="1">
      <c r="A27" s="63" t="s">
        <v>2</v>
      </c>
      <c r="B27" s="141" t="s">
        <v>99</v>
      </c>
      <c r="C27" s="141"/>
      <c r="D27" s="141"/>
      <c r="E27" s="141"/>
      <c r="F27" s="70">
        <f>F29+F34</f>
        <v>0</v>
      </c>
    </row>
    <row r="28" spans="1:6" s="18" customFormat="1">
      <c r="A28" s="64" t="s">
        <v>1</v>
      </c>
      <c r="B28" s="22" t="s">
        <v>103</v>
      </c>
      <c r="C28" s="40"/>
      <c r="D28" s="23"/>
      <c r="E28" s="30"/>
      <c r="F28" s="71"/>
    </row>
    <row r="29" spans="1:6" s="18" customFormat="1" ht="24">
      <c r="A29" s="126"/>
      <c r="B29" s="24" t="s">
        <v>101</v>
      </c>
      <c r="C29" s="41">
        <v>38</v>
      </c>
      <c r="D29" s="25" t="s">
        <v>100</v>
      </c>
      <c r="E29" s="30"/>
      <c r="F29" s="71">
        <f>C29*E29</f>
        <v>0</v>
      </c>
    </row>
    <row r="30" spans="1:6" s="18" customFormat="1">
      <c r="A30" s="126"/>
      <c r="B30" s="24"/>
      <c r="C30" s="42"/>
      <c r="D30" s="35"/>
      <c r="E30" s="30"/>
      <c r="F30" s="71"/>
    </row>
    <row r="31" spans="1:6" s="18" customFormat="1" ht="27.75" customHeight="1">
      <c r="A31" s="126"/>
      <c r="B31" s="24" t="s">
        <v>104</v>
      </c>
      <c r="C31" s="42"/>
      <c r="D31" s="35"/>
      <c r="E31" s="30"/>
      <c r="F31" s="71"/>
    </row>
    <row r="32" spans="1:6" s="18" customFormat="1">
      <c r="A32" s="126"/>
      <c r="B32" s="24"/>
      <c r="C32" s="42"/>
      <c r="D32" s="35"/>
      <c r="E32" s="30"/>
      <c r="F32" s="71"/>
    </row>
    <row r="33" spans="1:6" s="18" customFormat="1">
      <c r="A33" s="126"/>
      <c r="B33" s="34" t="s">
        <v>90</v>
      </c>
      <c r="C33" s="42"/>
      <c r="D33" s="35"/>
      <c r="E33" s="30"/>
      <c r="F33" s="71"/>
    </row>
    <row r="34" spans="1:6" s="18" customFormat="1" ht="24">
      <c r="A34" s="126"/>
      <c r="B34" s="24" t="s">
        <v>92</v>
      </c>
      <c r="C34" s="42">
        <v>1</v>
      </c>
      <c r="D34" s="35" t="s">
        <v>93</v>
      </c>
      <c r="E34" s="30"/>
      <c r="F34" s="71">
        <f t="shared" ref="F34" si="2">C34*E34</f>
        <v>0</v>
      </c>
    </row>
    <row r="35" spans="1:6" s="18" customFormat="1">
      <c r="A35" s="126"/>
      <c r="B35" s="127"/>
      <c r="C35" s="128"/>
      <c r="D35" s="129"/>
      <c r="E35" s="30"/>
      <c r="F35" s="71"/>
    </row>
    <row r="36" spans="1:6" ht="15" thickBot="1">
      <c r="A36" s="69"/>
      <c r="B36" s="49"/>
      <c r="C36" s="50"/>
      <c r="D36" s="51"/>
      <c r="E36" s="52"/>
      <c r="F36" s="76"/>
    </row>
    <row r="37" spans="1:6">
      <c r="A37" s="84"/>
      <c r="B37" s="85"/>
      <c r="C37" s="85"/>
      <c r="D37" s="86"/>
      <c r="E37" s="57" t="s">
        <v>53</v>
      </c>
      <c r="F37" s="58">
        <f>F7+F18+F27</f>
        <v>0</v>
      </c>
    </row>
    <row r="38" spans="1:6" ht="8.1" customHeight="1">
      <c r="A38" s="87"/>
      <c r="B38" s="88"/>
      <c r="C38" s="88"/>
      <c r="D38" s="89"/>
      <c r="E38" s="59"/>
      <c r="F38" s="60"/>
    </row>
    <row r="39" spans="1:6">
      <c r="A39" s="87"/>
      <c r="B39" s="88"/>
      <c r="C39" s="88"/>
      <c r="D39" s="89"/>
      <c r="E39" s="59" t="s">
        <v>54</v>
      </c>
      <c r="F39" s="60">
        <f>0.06*F37</f>
        <v>0</v>
      </c>
    </row>
    <row r="40" spans="1:6" ht="8.1" customHeight="1">
      <c r="A40" s="87"/>
      <c r="B40" s="88"/>
      <c r="C40" s="88"/>
      <c r="D40" s="89"/>
      <c r="E40" s="59"/>
      <c r="F40" s="60"/>
    </row>
    <row r="41" spans="1:6" ht="15" thickBot="1">
      <c r="A41" s="90"/>
      <c r="B41" s="91"/>
      <c r="C41" s="91"/>
      <c r="D41" s="92"/>
      <c r="E41" s="61" t="s">
        <v>55</v>
      </c>
      <c r="F41" s="62">
        <f>SUM(F37:F40)</f>
        <v>0</v>
      </c>
    </row>
  </sheetData>
  <mergeCells count="3">
    <mergeCell ref="B7:E7"/>
    <mergeCell ref="B18:E18"/>
    <mergeCell ref="B27:E27"/>
  </mergeCells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</vt:lpstr>
      <vt:lpstr>Summary</vt:lpstr>
      <vt:lpstr>BOQ Partition</vt:lpstr>
      <vt:lpstr>Boq Electrical</vt:lpstr>
      <vt:lpstr>Networt</vt:lpstr>
      <vt:lpstr>Blinds</vt:lpstr>
      <vt:lpstr>Furn</vt:lpstr>
      <vt:lpstr>Flooring</vt:lpstr>
      <vt:lpstr>'Boq Electrical'!Print_Area</vt:lpstr>
      <vt:lpstr>'BOQ Partition'!Print_Area</vt:lpstr>
      <vt:lpstr>Cover!Print_Area</vt:lpstr>
      <vt:lpstr>Networt!Print_Area</vt:lpstr>
      <vt:lpstr>'BOQ Partition'!Print_Titles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Quantities</dc:title>
  <dc:creator>Mujaaa</dc:creator>
  <cp:lastModifiedBy>Admin</cp:lastModifiedBy>
  <cp:lastPrinted>2021-07-04T05:43:58Z</cp:lastPrinted>
  <dcterms:created xsi:type="dcterms:W3CDTF">2010-03-21T01:54:59Z</dcterms:created>
  <dcterms:modified xsi:type="dcterms:W3CDTF">2021-07-05T07:26:45Z</dcterms:modified>
</cp:coreProperties>
</file>