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490" windowHeight="7395"/>
  </bookViews>
  <sheets>
    <sheet name="CALENDARIO" sheetId="2" r:id="rId1"/>
    <sheet name="INF ADICIONAL" sheetId="1" r:id="rId2"/>
    <sheet name="CLASIFICADORES" sheetId="3" r:id="rId3"/>
    <sheet name="Hoja1" sheetId="4" r:id="rId4"/>
  </sheets>
  <definedNames>
    <definedName name="_xlnm.Print_Area" localSheetId="0">CALENDARIO!$A$1:$N$91</definedName>
    <definedName name="_xlnm.Print_Area" localSheetId="2">CLASIFICADORES!$A$1:$D$137</definedName>
    <definedName name="_xlnm.Print_Area" localSheetId="1">'INF ADICIONAL'!$A$1:$N$96</definedName>
    <definedName name="_xlnm.Print_Titles" localSheetId="0">CALENDARIO!$1:$6</definedName>
    <definedName name="_xlnm.Print_Titles" localSheetId="1">'INF ADICIONAL'!$1:$5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6" i="2"/>
  <c r="C29" i="1" l="1"/>
  <c r="C30" i="1"/>
  <c r="C31" i="1"/>
  <c r="C32" i="1"/>
  <c r="C33" i="1"/>
  <c r="C34" i="1"/>
  <c r="C35" i="1"/>
  <c r="C36" i="1"/>
  <c r="C28" i="1"/>
  <c r="E8" i="1"/>
  <c r="F8" i="1"/>
  <c r="G8" i="1"/>
  <c r="F29" i="3" l="1"/>
  <c r="B41" i="1" l="1"/>
  <c r="B39" i="1"/>
  <c r="B38" i="1"/>
  <c r="B49" i="1" l="1"/>
  <c r="B50" i="1"/>
  <c r="B51" i="1"/>
  <c r="B52" i="1"/>
  <c r="B53" i="1"/>
  <c r="B54" i="1"/>
  <c r="B55" i="1"/>
  <c r="B40" i="1"/>
  <c r="B42" i="1"/>
  <c r="B43" i="1"/>
  <c r="B44" i="1"/>
  <c r="B45" i="1"/>
  <c r="B29" i="1"/>
  <c r="B30" i="1"/>
  <c r="B31" i="1"/>
  <c r="B32" i="1"/>
  <c r="B33" i="1"/>
  <c r="B34" i="1"/>
  <c r="B35" i="1"/>
  <c r="B36" i="1"/>
  <c r="B19" i="1"/>
  <c r="B20" i="1"/>
  <c r="B21" i="1"/>
  <c r="B22" i="1"/>
  <c r="B23" i="1"/>
  <c r="B24" i="1"/>
  <c r="B25" i="1"/>
  <c r="B26" i="1"/>
  <c r="B12" i="1"/>
  <c r="B78" i="2" l="1"/>
  <c r="B70" i="2"/>
  <c r="B58" i="2"/>
  <c r="B46" i="2"/>
  <c r="B36" i="2"/>
  <c r="B26" i="2"/>
  <c r="B7" i="2"/>
  <c r="C10" i="2" l="1"/>
  <c r="B4" i="3" l="1"/>
  <c r="J33" i="1" l="1"/>
  <c r="J45" i="1"/>
  <c r="B28" i="1"/>
  <c r="A9" i="4" l="1"/>
  <c r="D9" i="1"/>
  <c r="H10" i="1" l="1"/>
  <c r="C9" i="1"/>
  <c r="H38" i="1"/>
  <c r="H39" i="1"/>
  <c r="H40" i="1"/>
  <c r="H41" i="1"/>
  <c r="H42" i="1"/>
  <c r="H43" i="1"/>
  <c r="H44" i="1"/>
  <c r="H45" i="1"/>
  <c r="H46" i="1"/>
  <c r="H29" i="1"/>
  <c r="H30" i="1"/>
  <c r="H31" i="1"/>
  <c r="H32" i="1"/>
  <c r="H33" i="1"/>
  <c r="H34" i="1"/>
  <c r="H35" i="1"/>
  <c r="H36" i="1"/>
  <c r="H28" i="1"/>
  <c r="H25" i="1"/>
  <c r="H26" i="1"/>
  <c r="H22" i="1"/>
  <c r="H23" i="1"/>
  <c r="H24" i="1"/>
  <c r="H20" i="1"/>
  <c r="H21" i="1"/>
  <c r="H19" i="1"/>
  <c r="H18" i="1"/>
  <c r="H65" i="1"/>
  <c r="H64" i="1" s="1"/>
  <c r="F64" i="1"/>
  <c r="D64" i="1"/>
  <c r="E64" i="1"/>
  <c r="G64" i="1"/>
  <c r="C64" i="1"/>
  <c r="C47" i="1"/>
  <c r="E47" i="1"/>
  <c r="F47" i="1"/>
  <c r="G47" i="1"/>
  <c r="E37" i="1"/>
  <c r="F37" i="1"/>
  <c r="G37" i="1"/>
  <c r="E17" i="1"/>
  <c r="F17" i="1"/>
  <c r="G17" i="1"/>
  <c r="E27" i="1"/>
  <c r="F27" i="1"/>
  <c r="G27" i="1"/>
  <c r="B37" i="1" l="1"/>
  <c r="H37" i="1"/>
  <c r="H27" i="1"/>
  <c r="B9" i="1"/>
  <c r="H17" i="1"/>
  <c r="H49" i="1" l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48" i="1"/>
  <c r="D47" i="1"/>
  <c r="D37" i="1"/>
  <c r="C37" i="1"/>
  <c r="D27" i="1"/>
  <c r="C27" i="1"/>
  <c r="H16" i="1"/>
  <c r="H47" i="1" l="1"/>
  <c r="H15" i="1"/>
  <c r="D17" i="1"/>
  <c r="D8" i="1" s="1"/>
  <c r="C17" i="1"/>
  <c r="J56" i="1" l="1"/>
  <c r="J58" i="1" s="1"/>
  <c r="C8" i="1"/>
  <c r="C6" i="1" s="1"/>
  <c r="H14" i="1"/>
  <c r="B25" i="3"/>
  <c r="B13" i="3"/>
  <c r="H13" i="1" l="1"/>
  <c r="B56" i="1"/>
  <c r="H12" i="1" l="1"/>
  <c r="A3" i="1"/>
  <c r="H11" i="1" l="1"/>
  <c r="I59" i="2"/>
  <c r="J59" i="2" s="1"/>
  <c r="K59" i="2" s="1"/>
  <c r="L59" i="2" s="1"/>
  <c r="M59" i="2" s="1"/>
  <c r="N59" i="2" s="1"/>
  <c r="H59" i="2"/>
  <c r="G59" i="2"/>
  <c r="F59" i="2"/>
  <c r="E59" i="2"/>
  <c r="D59" i="2"/>
  <c r="C59" i="2"/>
  <c r="B65" i="1" l="1"/>
  <c r="B64" i="1" s="1"/>
  <c r="B48" i="1"/>
  <c r="B47" i="1" s="1"/>
  <c r="B18" i="1"/>
  <c r="B27" i="1" l="1"/>
  <c r="B17" i="1"/>
  <c r="D20" i="2"/>
  <c r="C20" i="2"/>
  <c r="C19" i="2"/>
  <c r="C21" i="2"/>
  <c r="C22" i="2"/>
  <c r="E20" i="2"/>
  <c r="F20" i="2"/>
  <c r="G20" i="2"/>
  <c r="H20" i="2"/>
  <c r="I20" i="2"/>
  <c r="J20" i="2"/>
  <c r="K20" i="2"/>
  <c r="L20" i="2"/>
  <c r="M20" i="2"/>
  <c r="N20" i="2"/>
  <c r="B8" i="1" l="1"/>
  <c r="C80" i="2"/>
  <c r="D80" i="2" s="1"/>
  <c r="E80" i="2" s="1"/>
  <c r="F80" i="2" s="1"/>
  <c r="G80" i="2" s="1"/>
  <c r="H80" i="2" s="1"/>
  <c r="I80" i="2" s="1"/>
  <c r="J80" i="2" s="1"/>
  <c r="K80" i="2" s="1"/>
  <c r="L80" i="2" s="1"/>
  <c r="M80" i="2" s="1"/>
  <c r="N80" i="2" s="1"/>
  <c r="C81" i="2"/>
  <c r="D81" i="2" s="1"/>
  <c r="E81" i="2" s="1"/>
  <c r="F81" i="2" s="1"/>
  <c r="G81" i="2" s="1"/>
  <c r="H81" i="2" s="1"/>
  <c r="I81" i="2" s="1"/>
  <c r="J81" i="2" s="1"/>
  <c r="K81" i="2" s="1"/>
  <c r="L81" i="2" s="1"/>
  <c r="M81" i="2" s="1"/>
  <c r="N81" i="2" s="1"/>
  <c r="C79" i="2"/>
  <c r="D79" i="2" s="1"/>
  <c r="C72" i="2"/>
  <c r="D72" i="2" s="1"/>
  <c r="E72" i="2" s="1"/>
  <c r="F72" i="2" s="1"/>
  <c r="G72" i="2" s="1"/>
  <c r="H72" i="2" s="1"/>
  <c r="I72" i="2" s="1"/>
  <c r="J72" i="2" s="1"/>
  <c r="K72" i="2" s="1"/>
  <c r="L72" i="2" s="1"/>
  <c r="M72" i="2" s="1"/>
  <c r="N72" i="2" s="1"/>
  <c r="C73" i="2"/>
  <c r="D73" i="2" s="1"/>
  <c r="E73" i="2" s="1"/>
  <c r="F73" i="2" s="1"/>
  <c r="G73" i="2" s="1"/>
  <c r="H73" i="2" s="1"/>
  <c r="I73" i="2" s="1"/>
  <c r="J73" i="2" s="1"/>
  <c r="K73" i="2" s="1"/>
  <c r="L73" i="2" s="1"/>
  <c r="M73" i="2" s="1"/>
  <c r="N73" i="2" s="1"/>
  <c r="C74" i="2"/>
  <c r="D74" i="2" s="1"/>
  <c r="E74" i="2" s="1"/>
  <c r="F74" i="2" s="1"/>
  <c r="G74" i="2" s="1"/>
  <c r="H74" i="2" s="1"/>
  <c r="I74" i="2" s="1"/>
  <c r="J74" i="2" s="1"/>
  <c r="K74" i="2" s="1"/>
  <c r="L74" i="2" s="1"/>
  <c r="M74" i="2" s="1"/>
  <c r="N74" i="2" s="1"/>
  <c r="C75" i="2"/>
  <c r="D75" i="2" s="1"/>
  <c r="E75" i="2" s="1"/>
  <c r="F75" i="2" s="1"/>
  <c r="G75" i="2" s="1"/>
  <c r="H75" i="2" s="1"/>
  <c r="I75" i="2" s="1"/>
  <c r="J75" i="2" s="1"/>
  <c r="K75" i="2" s="1"/>
  <c r="L75" i="2" s="1"/>
  <c r="M75" i="2" s="1"/>
  <c r="N75" i="2" s="1"/>
  <c r="C76" i="2"/>
  <c r="D76" i="2" s="1"/>
  <c r="E76" i="2" s="1"/>
  <c r="F76" i="2" s="1"/>
  <c r="G76" i="2" s="1"/>
  <c r="H76" i="2" s="1"/>
  <c r="I76" i="2" s="1"/>
  <c r="J76" i="2" s="1"/>
  <c r="K76" i="2" s="1"/>
  <c r="L76" i="2" s="1"/>
  <c r="M76" i="2" s="1"/>
  <c r="N76" i="2" s="1"/>
  <c r="C77" i="2"/>
  <c r="D77" i="2" s="1"/>
  <c r="E77" i="2" s="1"/>
  <c r="F77" i="2" s="1"/>
  <c r="G77" i="2" s="1"/>
  <c r="H77" i="2" s="1"/>
  <c r="I77" i="2" s="1"/>
  <c r="J77" i="2" s="1"/>
  <c r="K77" i="2" s="1"/>
  <c r="L77" i="2" s="1"/>
  <c r="M77" i="2" s="1"/>
  <c r="N77" i="2" s="1"/>
  <c r="C71" i="2"/>
  <c r="D71" i="2" s="1"/>
  <c r="C70" i="2"/>
  <c r="O58" i="2"/>
  <c r="C60" i="2"/>
  <c r="D60" i="2" s="1"/>
  <c r="E60" i="2" s="1"/>
  <c r="F60" i="2" s="1"/>
  <c r="G60" i="2" s="1"/>
  <c r="H60" i="2" s="1"/>
  <c r="I60" i="2" s="1"/>
  <c r="J60" i="2" s="1"/>
  <c r="K60" i="2" s="1"/>
  <c r="L60" i="2" s="1"/>
  <c r="M60" i="2" s="1"/>
  <c r="N60" i="2" s="1"/>
  <c r="C61" i="2"/>
  <c r="D61" i="2" s="1"/>
  <c r="E61" i="2" s="1"/>
  <c r="F61" i="2" s="1"/>
  <c r="G61" i="2" s="1"/>
  <c r="H61" i="2" s="1"/>
  <c r="I61" i="2" s="1"/>
  <c r="J61" i="2" s="1"/>
  <c r="K61" i="2" s="1"/>
  <c r="L61" i="2" s="1"/>
  <c r="M61" i="2" s="1"/>
  <c r="N61" i="2" s="1"/>
  <c r="C62" i="2"/>
  <c r="D62" i="2" s="1"/>
  <c r="E62" i="2" s="1"/>
  <c r="F62" i="2" s="1"/>
  <c r="G62" i="2" s="1"/>
  <c r="H62" i="2" s="1"/>
  <c r="I62" i="2" s="1"/>
  <c r="J62" i="2" s="1"/>
  <c r="K62" i="2" s="1"/>
  <c r="L62" i="2" s="1"/>
  <c r="M62" i="2" s="1"/>
  <c r="N62" i="2" s="1"/>
  <c r="C63" i="2"/>
  <c r="D63" i="2" s="1"/>
  <c r="E63" i="2" s="1"/>
  <c r="F63" i="2" s="1"/>
  <c r="G63" i="2" s="1"/>
  <c r="H63" i="2" s="1"/>
  <c r="I63" i="2" s="1"/>
  <c r="J63" i="2" s="1"/>
  <c r="K63" i="2" s="1"/>
  <c r="L63" i="2" s="1"/>
  <c r="M63" i="2" s="1"/>
  <c r="N63" i="2" s="1"/>
  <c r="C64" i="2"/>
  <c r="D64" i="2" s="1"/>
  <c r="E64" i="2" s="1"/>
  <c r="F64" i="2" s="1"/>
  <c r="G64" i="2" s="1"/>
  <c r="H64" i="2" s="1"/>
  <c r="I64" i="2" s="1"/>
  <c r="J64" i="2" s="1"/>
  <c r="K64" i="2" s="1"/>
  <c r="L64" i="2" s="1"/>
  <c r="M64" i="2" s="1"/>
  <c r="N64" i="2" s="1"/>
  <c r="C65" i="2"/>
  <c r="D65" i="2" s="1"/>
  <c r="E65" i="2" s="1"/>
  <c r="F65" i="2" s="1"/>
  <c r="G65" i="2" s="1"/>
  <c r="H65" i="2" s="1"/>
  <c r="I65" i="2" s="1"/>
  <c r="J65" i="2" s="1"/>
  <c r="K65" i="2" s="1"/>
  <c r="L65" i="2" s="1"/>
  <c r="M65" i="2" s="1"/>
  <c r="N65" i="2" s="1"/>
  <c r="C66" i="2"/>
  <c r="D66" i="2" s="1"/>
  <c r="E66" i="2" s="1"/>
  <c r="F66" i="2" s="1"/>
  <c r="G66" i="2" s="1"/>
  <c r="H66" i="2" s="1"/>
  <c r="I66" i="2" s="1"/>
  <c r="J66" i="2" s="1"/>
  <c r="K66" i="2" s="1"/>
  <c r="L66" i="2" s="1"/>
  <c r="M66" i="2" s="1"/>
  <c r="N66" i="2" s="1"/>
  <c r="C67" i="2"/>
  <c r="D67" i="2" s="1"/>
  <c r="E67" i="2" s="1"/>
  <c r="F67" i="2" s="1"/>
  <c r="G67" i="2" s="1"/>
  <c r="H67" i="2" s="1"/>
  <c r="I67" i="2" s="1"/>
  <c r="J67" i="2" s="1"/>
  <c r="K67" i="2" s="1"/>
  <c r="L67" i="2" s="1"/>
  <c r="M67" i="2" s="1"/>
  <c r="N67" i="2" s="1"/>
  <c r="C68" i="2"/>
  <c r="D68" i="2" s="1"/>
  <c r="E68" i="2" s="1"/>
  <c r="F68" i="2" s="1"/>
  <c r="G68" i="2" s="1"/>
  <c r="H68" i="2" s="1"/>
  <c r="I68" i="2" s="1"/>
  <c r="J68" i="2" s="1"/>
  <c r="K68" i="2" s="1"/>
  <c r="L68" i="2" s="1"/>
  <c r="M68" i="2" s="1"/>
  <c r="N68" i="2" s="1"/>
  <c r="C69" i="2"/>
  <c r="D69" i="2" s="1"/>
  <c r="E69" i="2" s="1"/>
  <c r="F69" i="2" s="1"/>
  <c r="G69" i="2" s="1"/>
  <c r="H69" i="2" s="1"/>
  <c r="I69" i="2" s="1"/>
  <c r="J69" i="2" s="1"/>
  <c r="K69" i="2" s="1"/>
  <c r="L69" i="2" s="1"/>
  <c r="M69" i="2" s="1"/>
  <c r="N69" i="2" s="1"/>
  <c r="N48" i="2"/>
  <c r="N49" i="2"/>
  <c r="N50" i="2"/>
  <c r="N51" i="2"/>
  <c r="N52" i="2"/>
  <c r="N53" i="2"/>
  <c r="N54" i="2"/>
  <c r="N55" i="2"/>
  <c r="M48" i="2"/>
  <c r="M49" i="2"/>
  <c r="M50" i="2"/>
  <c r="M51" i="2"/>
  <c r="M52" i="2"/>
  <c r="M53" i="2"/>
  <c r="M54" i="2"/>
  <c r="M55" i="2"/>
  <c r="L48" i="2"/>
  <c r="L49" i="2"/>
  <c r="L50" i="2"/>
  <c r="L51" i="2"/>
  <c r="L52" i="2"/>
  <c r="L53" i="2"/>
  <c r="L54" i="2"/>
  <c r="L55" i="2"/>
  <c r="K48" i="2"/>
  <c r="K49" i="2"/>
  <c r="K50" i="2"/>
  <c r="K51" i="2"/>
  <c r="K52" i="2"/>
  <c r="K53" i="2"/>
  <c r="K54" i="2"/>
  <c r="K55" i="2"/>
  <c r="J48" i="2"/>
  <c r="J49" i="2"/>
  <c r="J50" i="2"/>
  <c r="J51" i="2"/>
  <c r="J52" i="2"/>
  <c r="J53" i="2"/>
  <c r="J54" i="2"/>
  <c r="J55" i="2"/>
  <c r="J47" i="2"/>
  <c r="K47" i="2"/>
  <c r="L47" i="2"/>
  <c r="M47" i="2"/>
  <c r="N47" i="2"/>
  <c r="I49" i="2"/>
  <c r="I50" i="2"/>
  <c r="I51" i="2"/>
  <c r="I52" i="2"/>
  <c r="I53" i="2"/>
  <c r="I54" i="2"/>
  <c r="I55" i="2"/>
  <c r="H49" i="2"/>
  <c r="H50" i="2"/>
  <c r="H51" i="2"/>
  <c r="H52" i="2"/>
  <c r="H53" i="2"/>
  <c r="H54" i="2"/>
  <c r="H55" i="2"/>
  <c r="G49" i="2"/>
  <c r="G50" i="2"/>
  <c r="G51" i="2"/>
  <c r="G52" i="2"/>
  <c r="G53" i="2"/>
  <c r="G54" i="2"/>
  <c r="G55" i="2"/>
  <c r="F49" i="2"/>
  <c r="F50" i="2"/>
  <c r="F51" i="2"/>
  <c r="F52" i="2"/>
  <c r="F53" i="2"/>
  <c r="F54" i="2"/>
  <c r="F55" i="2"/>
  <c r="E49" i="2"/>
  <c r="E50" i="2"/>
  <c r="E51" i="2"/>
  <c r="E52" i="2"/>
  <c r="E53" i="2"/>
  <c r="E54" i="2"/>
  <c r="E55" i="2"/>
  <c r="D49" i="2"/>
  <c r="D50" i="2"/>
  <c r="D51" i="2"/>
  <c r="D52" i="2"/>
  <c r="D53" i="2"/>
  <c r="D54" i="2"/>
  <c r="D55" i="2"/>
  <c r="H48" i="2"/>
  <c r="I48" i="2"/>
  <c r="D48" i="2"/>
  <c r="E48" i="2"/>
  <c r="F48" i="2"/>
  <c r="G48" i="2"/>
  <c r="E47" i="2"/>
  <c r="E46" i="2" s="1"/>
  <c r="F47" i="2"/>
  <c r="G47" i="2"/>
  <c r="G46" i="2" s="1"/>
  <c r="H47" i="2"/>
  <c r="I47" i="2"/>
  <c r="I46" i="2" s="1"/>
  <c r="D47" i="2"/>
  <c r="C48" i="2"/>
  <c r="C49" i="2"/>
  <c r="C50" i="2"/>
  <c r="C51" i="2"/>
  <c r="C52" i="2"/>
  <c r="C53" i="2"/>
  <c r="C54" i="2"/>
  <c r="C55" i="2"/>
  <c r="C47" i="2"/>
  <c r="N41" i="2"/>
  <c r="N42" i="2"/>
  <c r="N43" i="2"/>
  <c r="N44" i="2"/>
  <c r="N45" i="2"/>
  <c r="M41" i="2"/>
  <c r="M42" i="2"/>
  <c r="M43" i="2"/>
  <c r="M44" i="2"/>
  <c r="M45" i="2"/>
  <c r="L41" i="2"/>
  <c r="L42" i="2"/>
  <c r="L43" i="2"/>
  <c r="L44" i="2"/>
  <c r="L45" i="2"/>
  <c r="K41" i="2"/>
  <c r="K42" i="2"/>
  <c r="K43" i="2"/>
  <c r="K44" i="2"/>
  <c r="K45" i="2"/>
  <c r="J41" i="2"/>
  <c r="J42" i="2"/>
  <c r="J43" i="2"/>
  <c r="J44" i="2"/>
  <c r="J45" i="2"/>
  <c r="N40" i="2"/>
  <c r="M40" i="2"/>
  <c r="L40" i="2"/>
  <c r="K40" i="2"/>
  <c r="J40" i="2"/>
  <c r="I40" i="2"/>
  <c r="H40" i="2"/>
  <c r="G40" i="2"/>
  <c r="F40" i="2"/>
  <c r="E40" i="2"/>
  <c r="D40" i="2"/>
  <c r="C40" i="2"/>
  <c r="C38" i="2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C39" i="2"/>
  <c r="D39" i="2" s="1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C41" i="2"/>
  <c r="D41" i="2" s="1"/>
  <c r="E41" i="2" s="1"/>
  <c r="F41" i="2" s="1"/>
  <c r="G41" i="2" s="1"/>
  <c r="H41" i="2" s="1"/>
  <c r="I41" i="2" s="1"/>
  <c r="C42" i="2"/>
  <c r="D42" i="2" s="1"/>
  <c r="E42" i="2" s="1"/>
  <c r="F42" i="2" s="1"/>
  <c r="G42" i="2" s="1"/>
  <c r="H42" i="2" s="1"/>
  <c r="I42" i="2" s="1"/>
  <c r="C43" i="2"/>
  <c r="D43" i="2" s="1"/>
  <c r="E43" i="2" s="1"/>
  <c r="F43" i="2" s="1"/>
  <c r="G43" i="2" s="1"/>
  <c r="H43" i="2" s="1"/>
  <c r="I43" i="2" s="1"/>
  <c r="C44" i="2"/>
  <c r="D44" i="2" s="1"/>
  <c r="E44" i="2" s="1"/>
  <c r="F44" i="2" s="1"/>
  <c r="G44" i="2" s="1"/>
  <c r="H44" i="2" s="1"/>
  <c r="I44" i="2" s="1"/>
  <c r="C45" i="2"/>
  <c r="D45" i="2" s="1"/>
  <c r="E45" i="2" s="1"/>
  <c r="F45" i="2" s="1"/>
  <c r="G45" i="2" s="1"/>
  <c r="H45" i="2" s="1"/>
  <c r="I45" i="2" s="1"/>
  <c r="C37" i="2"/>
  <c r="D37" i="2" s="1"/>
  <c r="G28" i="2"/>
  <c r="G29" i="2"/>
  <c r="G30" i="2"/>
  <c r="G31" i="2"/>
  <c r="G32" i="2"/>
  <c r="G33" i="2"/>
  <c r="G34" i="2"/>
  <c r="G35" i="2"/>
  <c r="H28" i="2"/>
  <c r="H29" i="2"/>
  <c r="H30" i="2"/>
  <c r="H31" i="2"/>
  <c r="H32" i="2"/>
  <c r="H33" i="2"/>
  <c r="H34" i="2"/>
  <c r="H35" i="2"/>
  <c r="I28" i="2"/>
  <c r="I29" i="2"/>
  <c r="I30" i="2"/>
  <c r="I31" i="2"/>
  <c r="I32" i="2"/>
  <c r="I33" i="2"/>
  <c r="I34" i="2"/>
  <c r="I35" i="2"/>
  <c r="J28" i="2"/>
  <c r="J29" i="2"/>
  <c r="J30" i="2"/>
  <c r="J31" i="2"/>
  <c r="J32" i="2"/>
  <c r="J33" i="2"/>
  <c r="J34" i="2"/>
  <c r="J35" i="2"/>
  <c r="K28" i="2"/>
  <c r="K29" i="2"/>
  <c r="K30" i="2"/>
  <c r="K31" i="2"/>
  <c r="K32" i="2"/>
  <c r="K33" i="2"/>
  <c r="K34" i="2"/>
  <c r="K35" i="2"/>
  <c r="L28" i="2"/>
  <c r="L29" i="2"/>
  <c r="L30" i="2"/>
  <c r="L31" i="2"/>
  <c r="L32" i="2"/>
  <c r="L33" i="2"/>
  <c r="L34" i="2"/>
  <c r="L35" i="2"/>
  <c r="M28" i="2"/>
  <c r="M29" i="2"/>
  <c r="M30" i="2"/>
  <c r="M31" i="2"/>
  <c r="M32" i="2"/>
  <c r="M33" i="2"/>
  <c r="M34" i="2"/>
  <c r="M35" i="2"/>
  <c r="N28" i="2"/>
  <c r="N29" i="2"/>
  <c r="N30" i="2"/>
  <c r="N31" i="2"/>
  <c r="N32" i="2"/>
  <c r="N33" i="2"/>
  <c r="N34" i="2"/>
  <c r="N35" i="2"/>
  <c r="G27" i="2"/>
  <c r="H27" i="2"/>
  <c r="I27" i="2"/>
  <c r="J27" i="2"/>
  <c r="K27" i="2"/>
  <c r="L27" i="2"/>
  <c r="M27" i="2"/>
  <c r="N27" i="2"/>
  <c r="F28" i="2"/>
  <c r="F29" i="2"/>
  <c r="F30" i="2"/>
  <c r="F31" i="2"/>
  <c r="F32" i="2"/>
  <c r="F33" i="2"/>
  <c r="F34" i="2"/>
  <c r="F35" i="2"/>
  <c r="K18" i="2"/>
  <c r="K19" i="2"/>
  <c r="K21" i="2"/>
  <c r="K22" i="2"/>
  <c r="K23" i="2"/>
  <c r="K24" i="2"/>
  <c r="K25" i="2"/>
  <c r="L18" i="2"/>
  <c r="L19" i="2"/>
  <c r="L21" i="2"/>
  <c r="L22" i="2"/>
  <c r="L23" i="2"/>
  <c r="L24" i="2"/>
  <c r="L25" i="2"/>
  <c r="M18" i="2"/>
  <c r="M19" i="2"/>
  <c r="M21" i="2"/>
  <c r="M22" i="2"/>
  <c r="M23" i="2"/>
  <c r="M24" i="2"/>
  <c r="M25" i="2"/>
  <c r="N18" i="2"/>
  <c r="N19" i="2"/>
  <c r="N21" i="2"/>
  <c r="N22" i="2"/>
  <c r="N23" i="2"/>
  <c r="N24" i="2"/>
  <c r="N25" i="2"/>
  <c r="J18" i="2"/>
  <c r="J19" i="2"/>
  <c r="J21" i="2"/>
  <c r="J22" i="2"/>
  <c r="J23" i="2"/>
  <c r="J24" i="2"/>
  <c r="J25" i="2"/>
  <c r="I18" i="2"/>
  <c r="I19" i="2"/>
  <c r="I21" i="2"/>
  <c r="I22" i="2"/>
  <c r="I23" i="2"/>
  <c r="I24" i="2"/>
  <c r="I25" i="2"/>
  <c r="I17" i="2"/>
  <c r="J17" i="2"/>
  <c r="K17" i="2"/>
  <c r="L17" i="2"/>
  <c r="M17" i="2"/>
  <c r="N17" i="2"/>
  <c r="H18" i="2"/>
  <c r="H19" i="2"/>
  <c r="H21" i="2"/>
  <c r="H22" i="2"/>
  <c r="H23" i="2"/>
  <c r="H24" i="2"/>
  <c r="H25" i="2"/>
  <c r="G18" i="2"/>
  <c r="G19" i="2"/>
  <c r="G21" i="2"/>
  <c r="G22" i="2"/>
  <c r="G23" i="2"/>
  <c r="G24" i="2"/>
  <c r="G25" i="2"/>
  <c r="F17" i="2"/>
  <c r="G17" i="2"/>
  <c r="H17" i="2"/>
  <c r="N11" i="2"/>
  <c r="N12" i="2"/>
  <c r="N13" i="2"/>
  <c r="N14" i="2"/>
  <c r="N15" i="2"/>
  <c r="M11" i="2"/>
  <c r="M12" i="2"/>
  <c r="M13" i="2"/>
  <c r="M14" i="2"/>
  <c r="M15" i="2"/>
  <c r="L11" i="2"/>
  <c r="L12" i="2"/>
  <c r="L13" i="2"/>
  <c r="L14" i="2"/>
  <c r="L15" i="2"/>
  <c r="K11" i="2"/>
  <c r="K12" i="2"/>
  <c r="K13" i="2"/>
  <c r="K14" i="2"/>
  <c r="K15" i="2"/>
  <c r="J11" i="2"/>
  <c r="J12" i="2"/>
  <c r="J13" i="2"/>
  <c r="J14" i="2"/>
  <c r="J15" i="2"/>
  <c r="I11" i="2"/>
  <c r="I12" i="2"/>
  <c r="I13" i="2"/>
  <c r="I14" i="2"/>
  <c r="I15" i="2"/>
  <c r="H11" i="2"/>
  <c r="H12" i="2"/>
  <c r="H13" i="2"/>
  <c r="H14" i="2"/>
  <c r="H15" i="2"/>
  <c r="H10" i="2"/>
  <c r="I10" i="2"/>
  <c r="J10" i="2"/>
  <c r="K10" i="2"/>
  <c r="L10" i="2"/>
  <c r="M10" i="2"/>
  <c r="N10" i="2"/>
  <c r="G10" i="2"/>
  <c r="G11" i="2"/>
  <c r="G12" i="2"/>
  <c r="G13" i="2"/>
  <c r="G14" i="2"/>
  <c r="G15" i="2"/>
  <c r="F10" i="2"/>
  <c r="F11" i="2"/>
  <c r="F12" i="2"/>
  <c r="F13" i="2"/>
  <c r="F14" i="2"/>
  <c r="F15" i="2"/>
  <c r="E10" i="2"/>
  <c r="E11" i="2"/>
  <c r="E12" i="2"/>
  <c r="E13" i="2"/>
  <c r="E14" i="2"/>
  <c r="E15" i="2"/>
  <c r="D10" i="2"/>
  <c r="D11" i="2"/>
  <c r="D12" i="2"/>
  <c r="D13" i="2"/>
  <c r="D14" i="2"/>
  <c r="D15" i="2"/>
  <c r="F21" i="2"/>
  <c r="F22" i="2"/>
  <c r="F23" i="2"/>
  <c r="F24" i="2"/>
  <c r="F25" i="2"/>
  <c r="E21" i="2"/>
  <c r="E22" i="2"/>
  <c r="E23" i="2"/>
  <c r="E24" i="2"/>
  <c r="E25" i="2"/>
  <c r="E28" i="2"/>
  <c r="E29" i="2"/>
  <c r="E30" i="2"/>
  <c r="E31" i="2"/>
  <c r="E32" i="2"/>
  <c r="E33" i="2"/>
  <c r="E34" i="2"/>
  <c r="E35" i="2"/>
  <c r="D28" i="2"/>
  <c r="D29" i="2"/>
  <c r="D30" i="2"/>
  <c r="D31" i="2"/>
  <c r="D32" i="2"/>
  <c r="D33" i="2"/>
  <c r="D34" i="2"/>
  <c r="D35" i="2"/>
  <c r="D27" i="2"/>
  <c r="E27" i="2"/>
  <c r="F27" i="2"/>
  <c r="D21" i="2"/>
  <c r="D22" i="2"/>
  <c r="D23" i="2"/>
  <c r="D24" i="2"/>
  <c r="D25" i="2"/>
  <c r="D19" i="2"/>
  <c r="E19" i="2"/>
  <c r="F19" i="2"/>
  <c r="D18" i="2"/>
  <c r="E18" i="2"/>
  <c r="F18" i="2"/>
  <c r="D17" i="2"/>
  <c r="E17" i="2"/>
  <c r="C12" i="2"/>
  <c r="C13" i="2"/>
  <c r="C14" i="2"/>
  <c r="C15" i="2"/>
  <c r="E9" i="2"/>
  <c r="C35" i="2"/>
  <c r="C34" i="2"/>
  <c r="C28" i="2"/>
  <c r="C29" i="2"/>
  <c r="C30" i="2"/>
  <c r="C31" i="2"/>
  <c r="C32" i="2"/>
  <c r="C33" i="2"/>
  <c r="C27" i="2"/>
  <c r="C23" i="2"/>
  <c r="C24" i="2"/>
  <c r="C25" i="2"/>
  <c r="C17" i="2"/>
  <c r="C18" i="2"/>
  <c r="C11" i="2"/>
  <c r="D9" i="2"/>
  <c r="D8" i="2" s="1"/>
  <c r="F9" i="2"/>
  <c r="G9" i="2"/>
  <c r="H9" i="2"/>
  <c r="I9" i="2"/>
  <c r="J9" i="2"/>
  <c r="K9" i="2"/>
  <c r="L9" i="2"/>
  <c r="M9" i="2"/>
  <c r="N9" i="2"/>
  <c r="C9" i="2"/>
  <c r="C36" i="2"/>
  <c r="C16" i="2"/>
  <c r="M46" i="2" l="1"/>
  <c r="C78" i="2"/>
  <c r="C46" i="2"/>
  <c r="H26" i="2"/>
  <c r="J16" i="2"/>
  <c r="K26" i="2"/>
  <c r="F26" i="2"/>
  <c r="M8" i="2"/>
  <c r="K8" i="2"/>
  <c r="I8" i="2"/>
  <c r="C26" i="2"/>
  <c r="G16" i="2"/>
  <c r="N16" i="2"/>
  <c r="L16" i="2"/>
  <c r="E16" i="2"/>
  <c r="G26" i="2"/>
  <c r="K46" i="2"/>
  <c r="E26" i="2"/>
  <c r="M26" i="2"/>
  <c r="D26" i="2"/>
  <c r="H16" i="2"/>
  <c r="F16" i="2"/>
  <c r="I16" i="2"/>
  <c r="D16" i="2"/>
  <c r="D36" i="2"/>
  <c r="N26" i="2"/>
  <c r="L26" i="2"/>
  <c r="J26" i="2"/>
  <c r="I26" i="2"/>
  <c r="D70" i="2"/>
  <c r="E71" i="2"/>
  <c r="E79" i="2"/>
  <c r="D78" i="2"/>
  <c r="C8" i="2"/>
  <c r="N8" i="2"/>
  <c r="L8" i="2"/>
  <c r="J8" i="2"/>
  <c r="H8" i="2"/>
  <c r="E8" i="2"/>
  <c r="F8" i="2"/>
  <c r="G8" i="2"/>
  <c r="M16" i="2"/>
  <c r="K16" i="2"/>
  <c r="E37" i="2"/>
  <c r="F37" i="2" s="1"/>
  <c r="G37" i="2" s="1"/>
  <c r="D46" i="2"/>
  <c r="H46" i="2"/>
  <c r="F46" i="2"/>
  <c r="N46" i="2"/>
  <c r="L46" i="2"/>
  <c r="J46" i="2"/>
  <c r="N58" i="2"/>
  <c r="M58" i="2"/>
  <c r="D58" i="2"/>
  <c r="E58" i="2"/>
  <c r="F58" i="2"/>
  <c r="G58" i="2"/>
  <c r="H58" i="2"/>
  <c r="I58" i="2"/>
  <c r="J58" i="2"/>
  <c r="K58" i="2"/>
  <c r="L58" i="2"/>
  <c r="C58" i="2"/>
  <c r="C7" i="2" l="1"/>
  <c r="F79" i="2"/>
  <c r="E78" i="2"/>
  <c r="E36" i="2"/>
  <c r="F71" i="2"/>
  <c r="E70" i="2"/>
  <c r="E7" i="2" s="1"/>
  <c r="D7" i="2"/>
  <c r="F36" i="2"/>
  <c r="H37" i="2"/>
  <c r="G71" i="2" l="1"/>
  <c r="F70" i="2"/>
  <c r="F7" i="2" s="1"/>
  <c r="G79" i="2"/>
  <c r="F78" i="2"/>
  <c r="G36" i="2"/>
  <c r="I37" i="2"/>
  <c r="J37" i="2" s="1"/>
  <c r="H79" i="2" l="1"/>
  <c r="G78" i="2"/>
  <c r="H71" i="2"/>
  <c r="G70" i="2"/>
  <c r="G7" i="2" s="1"/>
  <c r="K37" i="2"/>
  <c r="J36" i="2"/>
  <c r="I36" i="2"/>
  <c r="H36" i="2"/>
  <c r="L37" i="2" l="1"/>
  <c r="K36" i="2"/>
  <c r="I71" i="2"/>
  <c r="H70" i="2"/>
  <c r="H7" i="2" s="1"/>
  <c r="I79" i="2"/>
  <c r="H78" i="2"/>
  <c r="J79" i="2" l="1"/>
  <c r="I78" i="2"/>
  <c r="J71" i="2"/>
  <c r="I70" i="2"/>
  <c r="I7" i="2" s="1"/>
  <c r="L36" i="2"/>
  <c r="M37" i="2"/>
  <c r="K71" i="2" l="1"/>
  <c r="J70" i="2"/>
  <c r="J7" i="2" s="1"/>
  <c r="K79" i="2"/>
  <c r="J78" i="2"/>
  <c r="M36" i="2"/>
  <c r="N37" i="2"/>
  <c r="N36" i="2" s="1"/>
  <c r="L79" i="2" l="1"/>
  <c r="K78" i="2"/>
  <c r="L71" i="2"/>
  <c r="K70" i="2"/>
  <c r="K7" i="2" s="1"/>
  <c r="M71" i="2" l="1"/>
  <c r="L70" i="2"/>
  <c r="L7" i="2" s="1"/>
  <c r="M79" i="2"/>
  <c r="L78" i="2"/>
  <c r="N79" i="2" l="1"/>
  <c r="N78" i="2" s="1"/>
  <c r="M78" i="2"/>
  <c r="N71" i="2"/>
  <c r="N70" i="2" s="1"/>
  <c r="N7" i="2" s="1"/>
  <c r="M70" i="2"/>
  <c r="M7" i="2" s="1"/>
  <c r="D6" i="1"/>
  <c r="H9" i="1"/>
  <c r="H8" i="1" s="1"/>
  <c r="K8" i="1" s="1"/>
</calcChain>
</file>

<file path=xl/sharedStrings.xml><?xml version="1.0" encoding="utf-8"?>
<sst xmlns="http://schemas.openxmlformats.org/spreadsheetml/2006/main" count="300" uniqueCount="206">
  <si>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</si>
  <si>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</si>
  <si>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</si>
  <si>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</si>
  <si>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</si>
  <si>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</si>
  <si>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</si>
  <si>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</si>
  <si>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</si>
  <si>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ANUAL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</si>
  <si>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</si>
  <si>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</si>
  <si>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</si>
  <si>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</si>
  <si>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</si>
  <si>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</si>
  <si>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</si>
  <si>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</si>
  <si>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</si>
  <si>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</si>
  <si>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</si>
  <si>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</si>
  <si>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ESTRUCTURA DEL CALENDARIO BASE MENSUAL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</si>
  <si>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</si>
  <si>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</si>
  <si>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</si>
  <si>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</si>
  <si>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</si>
  <si>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</si>
  <si>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</si>
  <si>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</si>
  <si>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</si>
  <si>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</si>
  <si>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</si>
  <si>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</si>
  <si>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</si>
  <si>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</si>
  <si>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Miércoles 3 de abril de 2013 DIARIO OFICIAL (Tercera Sección)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</si>
  <si>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</si>
  <si>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</si>
  <si>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</si>
  <si>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</si>
  <si>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</si>
  <si>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</si>
  <si>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</si>
  <si>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</si>
  <si>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</si>
  <si>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</si>
  <si>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</si>
  <si>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</si>
  <si>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</si>
  <si>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</si>
  <si>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</si>
  <si>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</si>
  <si>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</si>
  <si>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</si>
  <si>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</si>
  <si>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</si>
  <si>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</si>
  <si>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</si>
  <si>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</si>
  <si>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</si>
  <si>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</si>
  <si>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</si>
  <si>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</si>
  <si>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</si>
  <si>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</si>
  <si>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</si>
  <si>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</si>
  <si>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</si>
  <si>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</si>
  <si>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</si>
  <si>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</si>
  <si>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</si>
  <si>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</si>
  <si>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</si>
  <si>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</si>
  <si>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</si>
  <si>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</si>
  <si>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</si>
  <si>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</si>
  <si>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</si>
  <si>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</si>
  <si>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</si>
  <si>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</si>
  <si>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</si>
  <si>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</si>
  <si>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Clasificador por Objeto del Gasto</t>
  </si>
  <si>
    <t>IMPORTE</t>
  </si>
  <si>
    <t>Clasificación Administrativa</t>
  </si>
  <si>
    <t>Total</t>
  </si>
  <si>
    <t>Otras Entidades Paraestatales y organismos</t>
  </si>
  <si>
    <t>Organo Ejecutivo Municipal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</si>
  <si>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</si>
  <si>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</si>
  <si>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</si>
  <si>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</si>
  <si>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</si>
  <si>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</si>
  <si>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</si>
  <si>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</si>
  <si>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</si>
  <si>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</si>
  <si>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</si>
  <si>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</si>
  <si>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importe</t>
  </si>
  <si>
    <t>Vehículos y Equipo de</t>
  </si>
  <si>
    <t>Transporte</t>
  </si>
  <si>
    <t>Obra Pública en Bienes de Dominio Publico</t>
  </si>
  <si>
    <t>Otras Prestaciones Sociales y Economicas</t>
  </si>
  <si>
    <t>Pago de Estímulos a Servidores Publicos</t>
  </si>
  <si>
    <t>MUNICIPIO DE CHIETLA, PUEBLA</t>
  </si>
  <si>
    <t>MARZO</t>
  </si>
  <si>
    <t>11-04</t>
  </si>
  <si>
    <t>11/04</t>
  </si>
  <si>
    <t>MUNICIPIO DE CHIETLA</t>
  </si>
  <si>
    <t>Obra Publica</t>
  </si>
  <si>
    <t xml:space="preserve">Pago de Salarios a Personal </t>
  </si>
  <si>
    <t>Pago de materiales para administracion</t>
  </si>
  <si>
    <t>Apoyos Economicos a diversos Sectores</t>
  </si>
  <si>
    <t>Importe</t>
  </si>
  <si>
    <t>Clasificación Funcional del Gasto</t>
  </si>
  <si>
    <t>Gobierno</t>
  </si>
  <si>
    <t>Desarrollo Social</t>
  </si>
  <si>
    <t>Desarrollo Economico</t>
  </si>
  <si>
    <t>Otras no clasificadas en funciones anteriores</t>
  </si>
  <si>
    <t>Fortalecimiento de Hacienda</t>
  </si>
  <si>
    <t>Transferencias, Ayudas y Subsidios</t>
  </si>
  <si>
    <t>Presidente Municipal</t>
  </si>
  <si>
    <t>Regidor</t>
  </si>
  <si>
    <t>Tesorero</t>
  </si>
  <si>
    <t>Auxiliar de Tesoreria</t>
  </si>
  <si>
    <t>Director de Obras Publicas</t>
  </si>
  <si>
    <t>Subdirector de Obras</t>
  </si>
  <si>
    <t>Auxiliar de Obras Publicas</t>
  </si>
  <si>
    <t>Contralor Municipal</t>
  </si>
  <si>
    <t>Auxiliar de Contraloria</t>
  </si>
  <si>
    <t>Contador General</t>
  </si>
  <si>
    <t>Auxiliares de Contabilidad</t>
  </si>
  <si>
    <t>Secretario de Regidores</t>
  </si>
  <si>
    <t>Secretario General</t>
  </si>
  <si>
    <t>Enlace Municipal</t>
  </si>
  <si>
    <t>Director de Registro Civil</t>
  </si>
  <si>
    <t>Secretario de Registro Civil</t>
  </si>
  <si>
    <t>Auxiliar de Registro Civil</t>
  </si>
  <si>
    <t>Director de Catastro</t>
  </si>
  <si>
    <t>Subdirector de Catastro</t>
  </si>
  <si>
    <t>Auxiliar de Catastro</t>
  </si>
  <si>
    <t>Director de Normatividad</t>
  </si>
  <si>
    <t>Director de Deportes</t>
  </si>
  <si>
    <t>Director de Servicios Publicos</t>
  </si>
  <si>
    <t>Director de Eventos</t>
  </si>
  <si>
    <t>Secretario de Servicios Publicos</t>
  </si>
  <si>
    <t>Director de Fomento Economico</t>
  </si>
  <si>
    <t>Subdirector de Deportes</t>
  </si>
  <si>
    <t>Encargado de Ambulancia</t>
  </si>
  <si>
    <t>Medico Municipal</t>
  </si>
  <si>
    <t>Encargada de Biblioteca</t>
  </si>
  <si>
    <t>Director de Proteccion Civil</t>
  </si>
  <si>
    <t>Director de Cultura</t>
  </si>
  <si>
    <t>Subdirector de Eventos</t>
  </si>
  <si>
    <t>Secretaria de Normatividad</t>
  </si>
  <si>
    <t>Encargado de Eventos</t>
  </si>
  <si>
    <t>Auxiliar de Servicios Publicos</t>
  </si>
  <si>
    <t>Ayudante Alumbrado Publico</t>
  </si>
  <si>
    <t>Chofer Carro de Basura</t>
  </si>
  <si>
    <t>Ayudante de Carro de Basura</t>
  </si>
  <si>
    <t>Chofer de Pipa Municipal</t>
  </si>
  <si>
    <t>Intendentes</t>
  </si>
  <si>
    <t>Fontanero</t>
  </si>
  <si>
    <t>Cobrador de Mercado</t>
  </si>
  <si>
    <t>Clorador</t>
  </si>
  <si>
    <t>Relojero</t>
  </si>
  <si>
    <t>Director Juridico</t>
  </si>
  <si>
    <t>Secretaria de Direccion Juridica</t>
  </si>
  <si>
    <t>Comunicación Social</t>
  </si>
  <si>
    <t>Direccion de Informatica</t>
  </si>
  <si>
    <t>Auxiliar de Normatividad</t>
  </si>
  <si>
    <t>Auxiliar de Proteccion Civil</t>
  </si>
  <si>
    <t>Chofer Presidente Municipal</t>
  </si>
  <si>
    <t>Chofer de Regidores</t>
  </si>
  <si>
    <t>Coordinadora DIF</t>
  </si>
  <si>
    <t>Director de Salud DIF</t>
  </si>
  <si>
    <t>Auxiliar Direccion Salud DIF</t>
  </si>
  <si>
    <t>Psicologo DIF</t>
  </si>
  <si>
    <t>Profesoras CAIC</t>
  </si>
  <si>
    <t>Profesor de Educacion Especial</t>
  </si>
  <si>
    <t>Medico Clinica Atencingo</t>
  </si>
  <si>
    <t>Personal Administrativo DIF</t>
  </si>
  <si>
    <t>Directora de Alimentos DIF</t>
  </si>
  <si>
    <t>Auxiliares Direccion de Alimentos</t>
  </si>
  <si>
    <t>Personal Cocina DIF</t>
  </si>
  <si>
    <t>Capturista Direccion de Alimentos</t>
  </si>
  <si>
    <t>Encargado Panteon</t>
  </si>
  <si>
    <t>PRESIDENTE MUNICIPAL</t>
  </si>
  <si>
    <t>TESORERO MUNICIPAL</t>
  </si>
  <si>
    <t>TSU. ALEJANDRO HERNANDEZ RUIZ</t>
  </si>
  <si>
    <t>PART</t>
  </si>
  <si>
    <t>REC PROP</t>
  </si>
  <si>
    <t>FISM</t>
  </si>
  <si>
    <t>FORTAMUN</t>
  </si>
  <si>
    <t>OTROS</t>
  </si>
  <si>
    <t>Pago de Servicios Generales</t>
  </si>
  <si>
    <t>PRESUPUESTO DE EGRESOS 2019</t>
  </si>
  <si>
    <t>ING. OLAF PONCE CORTES</t>
  </si>
  <si>
    <t>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</si>
</sst>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 vertical="center" wrapText="1" shrinkToFit="1"/>
    </xf>
    <xf numFmtId="0" fontId="6" fillId="0" borderId="0" xfId="0" applyFont="1"/>
    <xf numFmtId="43" fontId="0" fillId="0" borderId="8" xfId="1" applyFont="1" applyBorder="1"/>
    <xf numFmtId="0" fontId="1" fillId="0" borderId="13" xfId="0" applyFont="1" applyBorder="1" applyAlignment="1"/>
    <xf numFmtId="43" fontId="1" fillId="0" borderId="13" xfId="1" applyFont="1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1" fillId="0" borderId="1" xfId="1" applyFont="1" applyBorder="1" applyAlignment="1">
      <alignment horizontal="right" vertical="center" wrapText="1" shrinkToFit="1"/>
    </xf>
    <xf numFmtId="43" fontId="0" fillId="0" borderId="1" xfId="1" applyFont="1" applyBorder="1" applyAlignment="1">
      <alignment horizontal="right" vertical="center" wrapText="1" shrinkToFit="1"/>
    </xf>
    <xf numFmtId="43" fontId="0" fillId="0" borderId="1" xfId="1" applyFont="1" applyBorder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1" xfId="0" applyNumberFormat="1" applyBorder="1"/>
    <xf numFmtId="0" fontId="7" fillId="0" borderId="1" xfId="0" applyFont="1" applyBorder="1" applyAlignment="1">
      <alignment vertical="center" wrapText="1" shrinkToFit="1"/>
    </xf>
    <xf numFmtId="43" fontId="7" fillId="0" borderId="1" xfId="0" applyNumberFormat="1" applyFont="1" applyBorder="1"/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3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 applyAlignment="1">
      <alignment horizontal="right"/>
    </xf>
    <xf numFmtId="43" fontId="0" fillId="0" borderId="8" xfId="0" applyNumberFormat="1" applyBorder="1"/>
    <xf numFmtId="43" fontId="1" fillId="0" borderId="12" xfId="0" applyNumberFormat="1" applyFont="1" applyBorder="1"/>
    <xf numFmtId="0" fontId="1" fillId="0" borderId="15" xfId="0" applyFont="1" applyBorder="1" applyAlignment="1"/>
    <xf numFmtId="0" fontId="1" fillId="0" borderId="5" xfId="0" applyFont="1" applyBorder="1" applyAlignment="1"/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8" xfId="0" applyFont="1" applyBorder="1" applyAlignment="1"/>
    <xf numFmtId="0" fontId="1" fillId="0" borderId="17" xfId="0" applyFont="1" applyBorder="1" applyAlignment="1"/>
    <xf numFmtId="0" fontId="1" fillId="0" borderId="16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16" xfId="0" applyFont="1" applyBorder="1" applyAlignment="1">
      <alignment horizontal="center"/>
    </xf>
    <xf numFmtId="0" fontId="0" fillId="0" borderId="18" xfId="0" applyBorder="1"/>
    <xf numFmtId="43" fontId="0" fillId="0" borderId="19" xfId="0" applyNumberFormat="1" applyBorder="1"/>
    <xf numFmtId="43" fontId="0" fillId="0" borderId="10" xfId="0" applyNumberFormat="1" applyBorder="1"/>
    <xf numFmtId="0" fontId="1" fillId="0" borderId="1" xfId="0" applyFont="1" applyBorder="1" applyAlignment="1">
      <alignment vertical="center" wrapText="1"/>
    </xf>
    <xf numFmtId="0" fontId="0" fillId="0" borderId="21" xfId="0" applyBorder="1"/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" xfId="0" applyFont="1" applyBorder="1" applyAlignment="1">
      <alignment vertical="center" wrapText="1" shrinkToFit="1"/>
    </xf>
    <xf numFmtId="43" fontId="8" fillId="0" borderId="1" xfId="0" applyNumberFormat="1" applyFont="1" applyBorder="1"/>
    <xf numFmtId="43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7" xfId="0" applyFont="1" applyBorder="1"/>
    <xf numFmtId="49" fontId="5" fillId="0" borderId="0" xfId="0" applyNumberFormat="1" applyFont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3" fontId="1" fillId="0" borderId="1" xfId="1" applyFont="1" applyBorder="1" applyAlignment="1">
      <alignment horizontal="center" vertical="center" wrapText="1" shrinkToFit="1"/>
    </xf>
    <xf numFmtId="43" fontId="3" fillId="0" borderId="0" xfId="1" applyFont="1" applyBorder="1" applyAlignment="1">
      <alignment horizontal="center" vertical="center" wrapText="1" shrinkToFit="1"/>
    </xf>
    <xf numFmtId="43" fontId="0" fillId="0" borderId="0" xfId="1" applyFont="1" applyBorder="1" applyAlignment="1">
      <alignment horizontal="center" vertical="center" wrapText="1" shrinkToFit="1"/>
    </xf>
    <xf numFmtId="43" fontId="1" fillId="0" borderId="0" xfId="1" applyFont="1" applyBorder="1" applyAlignment="1">
      <alignment horizontal="center" vertical="center" wrapText="1" shrinkToFit="1"/>
    </xf>
    <xf numFmtId="43" fontId="0" fillId="0" borderId="0" xfId="1" applyFon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43" fontId="0" fillId="2" borderId="0" xfId="1" applyFont="1" applyFill="1" applyBorder="1" applyAlignment="1">
      <alignment horizontal="center" vertical="center" wrapText="1" shrinkToFit="1"/>
    </xf>
    <xf numFmtId="43" fontId="6" fillId="0" borderId="0" xfId="0" applyNumberFormat="1" applyFont="1"/>
    <xf numFmtId="43" fontId="1" fillId="0" borderId="0" xfId="0" applyNumberFormat="1" applyFont="1"/>
    <xf numFmtId="43" fontId="0" fillId="2" borderId="0" xfId="0" applyNumberFormat="1" applyFill="1" applyAlignment="1">
      <alignment horizontal="center" vertical="center"/>
    </xf>
    <xf numFmtId="43" fontId="9" fillId="0" borderId="0" xfId="0" applyNumberFormat="1" applyFont="1" applyAlignment="1">
      <alignment horizontal="center" vertical="center"/>
    </xf>
    <xf numFmtId="43" fontId="1" fillId="0" borderId="8" xfId="0" applyNumberFormat="1" applyFont="1" applyBorder="1"/>
    <xf numFmtId="43" fontId="8" fillId="0" borderId="1" xfId="0" applyNumberFormat="1" applyFont="1" applyFill="1" applyBorder="1" applyAlignment="1">
      <alignment horizontal="right"/>
    </xf>
    <xf numFmtId="44" fontId="7" fillId="0" borderId="1" xfId="0" applyNumberFormat="1" applyFont="1" applyBorder="1" applyAlignment="1">
      <alignment horizontal="right" vertical="center" wrapText="1" shrinkToFit="1"/>
    </xf>
    <xf numFmtId="44" fontId="0" fillId="0" borderId="1" xfId="0" applyNumberFormat="1" applyBorder="1" applyAlignment="1">
      <alignment horizontal="right" vertical="center" wrapText="1" shrinkToFit="1"/>
    </xf>
    <xf numFmtId="44" fontId="0" fillId="0" borderId="1" xfId="0" applyNumberFormat="1" applyFont="1" applyBorder="1" applyAlignment="1">
      <alignment horizontal="right" vertical="center" wrapText="1" shrinkToFit="1"/>
    </xf>
    <xf numFmtId="44" fontId="0" fillId="0" borderId="1" xfId="0" applyNumberFormat="1" applyBorder="1" applyAlignment="1">
      <alignment horizontal="right" vertical="center" wrapText="1"/>
    </xf>
    <xf numFmtId="44" fontId="7" fillId="0" borderId="1" xfId="0" applyNumberFormat="1" applyFont="1" applyBorder="1" applyAlignment="1">
      <alignment horizontal="right" vertical="center" wrapText="1"/>
    </xf>
    <xf numFmtId="44" fontId="0" fillId="0" borderId="1" xfId="0" applyNumberFormat="1" applyBorder="1" applyAlignment="1">
      <alignment horizontal="right"/>
    </xf>
    <xf numFmtId="44" fontId="7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149678</xdr:colOff>
      <xdr:row>82</xdr:row>
      <xdr:rowOff>1</xdr:rowOff>
    </xdr:from>
    <xdr:to>
      <xdr:col>3</xdr:col>
      <xdr:colOff>1401536</xdr:colOff>
      <xdr:row>89</xdr:row>
      <xdr:rowOff>1</xdr:rowOff>
    </xdr:to>
    <xdr:sp macro="" textlink="">
      <xdr:nvSpPr>
        <xdr:cNvPr id="2" name="1 Rectángulo redondeado"/>
        <xdr:cNvSpPr/>
      </xdr:nvSpPr>
      <xdr:spPr>
        <a:xfrm>
          <a:off x="3660321" y="21036644"/>
          <a:ext cx="4313465" cy="13335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12</xdr:col>
      <xdr:colOff>68036</xdr:colOff>
      <xdr:row>89</xdr:row>
      <xdr:rowOff>0</xdr:rowOff>
    </xdr:to>
    <xdr:sp macro="" textlink="">
      <xdr:nvSpPr>
        <xdr:cNvPr id="3" name="2 Rectángulo redondeado"/>
        <xdr:cNvSpPr/>
      </xdr:nvSpPr>
      <xdr:spPr>
        <a:xfrm>
          <a:off x="15063107" y="21036643"/>
          <a:ext cx="4313465" cy="133350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89</xdr:row>
      <xdr:rowOff>-1</xdr:rowOff>
    </xdr:from>
    <xdr:to>
      <xdr:col>0</xdr:col>
      <xdr:colOff>2881313</xdr:colOff>
      <xdr:row>95</xdr:row>
      <xdr:rowOff>-1</xdr:rowOff>
    </xdr:to>
    <xdr:sp macro="" textlink="">
      <xdr:nvSpPr>
        <xdr:cNvPr id="4" name="3 Rectángulo redondeado"/>
        <xdr:cNvSpPr/>
      </xdr:nvSpPr>
      <xdr:spPr>
        <a:xfrm>
          <a:off x="285751" y="19454812"/>
          <a:ext cx="2595562" cy="1143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ln>
                <a:solidFill>
                  <a:sysClr val="windowText" lastClr="000000"/>
                </a:solidFill>
              </a:ln>
              <a:noFill/>
            </a:rPr>
            <a:t>PRESIDENTE</a:t>
          </a:r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  MUNICIPAL</a:t>
          </a: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ING. OLAF PONCE CORTES</a:t>
          </a:r>
          <a:endParaRPr lang="es-MX" sz="1100">
            <a:noFill/>
          </a:endParaRPr>
        </a:p>
      </xdr:txBody>
    </xdr:sp>
    <xdr:clientData/>
  </xdr:twoCellAnchor>
  <xdr:twoCellAnchor>
    <xdr:from>
      <xdr:col>0</xdr:col>
      <xdr:colOff>3393282</xdr:colOff>
      <xdr:row>88</xdr:row>
      <xdr:rowOff>178594</xdr:rowOff>
    </xdr:from>
    <xdr:to>
      <xdr:col>1</xdr:col>
      <xdr:colOff>2202656</xdr:colOff>
      <xdr:row>95</xdr:row>
      <xdr:rowOff>23812</xdr:rowOff>
    </xdr:to>
    <xdr:sp macro="" textlink="">
      <xdr:nvSpPr>
        <xdr:cNvPr id="5" name="4 Rectángulo redondeado"/>
        <xdr:cNvSpPr/>
      </xdr:nvSpPr>
      <xdr:spPr>
        <a:xfrm>
          <a:off x="3393282" y="19442907"/>
          <a:ext cx="2595562" cy="117871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ln>
                <a:solidFill>
                  <a:sysClr val="windowText" lastClr="000000"/>
                </a:solidFill>
              </a:ln>
              <a:noFill/>
            </a:rPr>
            <a:t>TESORERO</a:t>
          </a:r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  MUNICIPAL</a:t>
          </a: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TSU. ALEJANDRO  HERNANDEZ RUIZ</a:t>
          </a:r>
          <a:endParaRPr lang="es-MX" sz="1100">
            <a:noFill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128</xdr:row>
      <xdr:rowOff>0</xdr:rowOff>
    </xdr:from>
    <xdr:to>
      <xdr:col>0</xdr:col>
      <xdr:colOff>2595562</xdr:colOff>
      <xdr:row>134</xdr:row>
      <xdr:rowOff>0</xdr:rowOff>
    </xdr:to>
    <xdr:sp macro="" textlink="">
      <xdr:nvSpPr>
        <xdr:cNvPr id="2" name="1 Rectángulo redondeado"/>
        <xdr:cNvSpPr/>
      </xdr:nvSpPr>
      <xdr:spPr>
        <a:xfrm>
          <a:off x="0" y="25019000"/>
          <a:ext cx="2595562" cy="1143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ln>
                <a:solidFill>
                  <a:sysClr val="windowText" lastClr="000000"/>
                </a:solidFill>
              </a:ln>
              <a:noFill/>
            </a:rPr>
            <a:t>PRESIDENTE</a:t>
          </a:r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  MUNICIPAL</a:t>
          </a: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ING. OLAF PONCE CORTES</a:t>
          </a:r>
          <a:endParaRPr lang="es-MX" sz="1100">
            <a:noFill/>
          </a:endParaRPr>
        </a:p>
      </xdr:txBody>
    </xdr:sp>
    <xdr:clientData/>
  </xdr:twoCellAnchor>
  <xdr:twoCellAnchor>
    <xdr:from>
      <xdr:col>1</xdr:col>
      <xdr:colOff>206375</xdr:colOff>
      <xdr:row>128</xdr:row>
      <xdr:rowOff>0</xdr:rowOff>
    </xdr:from>
    <xdr:to>
      <xdr:col>3</xdr:col>
      <xdr:colOff>500062</xdr:colOff>
      <xdr:row>134</xdr:row>
      <xdr:rowOff>35718</xdr:rowOff>
    </xdr:to>
    <xdr:sp macro="" textlink="">
      <xdr:nvSpPr>
        <xdr:cNvPr id="3" name="2 Rectángulo redondeado"/>
        <xdr:cNvSpPr/>
      </xdr:nvSpPr>
      <xdr:spPr>
        <a:xfrm>
          <a:off x="3302000" y="25019000"/>
          <a:ext cx="2595562" cy="117871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ln>
                <a:solidFill>
                  <a:sysClr val="windowText" lastClr="000000"/>
                </a:solidFill>
              </a:ln>
              <a:noFill/>
            </a:rPr>
            <a:t>TESORERO</a:t>
          </a:r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  MUNICIPAL</a:t>
          </a: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endParaRPr lang="es-MX" sz="1100" baseline="0">
            <a:ln>
              <a:solidFill>
                <a:sysClr val="windowText" lastClr="000000"/>
              </a:solidFill>
            </a:ln>
            <a:noFill/>
          </a:endParaRPr>
        </a:p>
        <a:p>
          <a:pPr algn="ctr"/>
          <a:r>
            <a:rPr lang="es-MX" sz="1100" baseline="0">
              <a:ln>
                <a:solidFill>
                  <a:sysClr val="windowText" lastClr="000000"/>
                </a:solidFill>
              </a:ln>
              <a:noFill/>
            </a:rPr>
            <a:t>TSU. ALEJANDRO  HERNANDEZ RUIZ</a:t>
          </a:r>
          <a:endParaRPr lang="es-MX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8"/>
  <sheetViews>
    <sheetView tabSelected="1" view="pageBreakPreview" topLeftCell="A48" zoomScale="70" zoomScaleNormal="100" zoomScaleSheetLayoutView="70" workbookViewId="0">
      <selection activeCell="B46" sqref="B46"/>
    </sheetView>
  </sheetViews>
  <sheetFormatPr baseColWidth="10" defaultRowHeight="15" x14ac:dyDescent="0.25"/>
  <cols>
    <col min="1" max="1" width="52.7109375" customWidth="1"/>
    <col min="2" max="2" width="24.7109375" customWidth="1"/>
    <col min="3" max="14" width="21.28515625" customWidth="1"/>
    <col min="15" max="15" width="25" bestFit="1" customWidth="1"/>
  </cols>
  <sheetData>
    <row r="2" spans="1:15" ht="28.5" x14ac:dyDescent="0.25">
      <c r="A2" s="101" t="s">
        <v>111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5" ht="28.5" x14ac:dyDescent="0.45">
      <c r="A3" s="102" t="s">
        <v>113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5" ht="28.5" x14ac:dyDescent="0.25">
      <c r="A4" s="101" t="s">
        <v>203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5" ht="18.75" x14ac:dyDescent="0.25">
      <c r="A5" s="103" t="s">
        <v>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5" s="33" customFormat="1" ht="37.5" customHeight="1" x14ac:dyDescent="0.25">
      <c r="A6" s="32"/>
      <c r="B6" s="31" t="s">
        <v>9</v>
      </c>
      <c r="C6" s="32" t="s">
        <v>10</v>
      </c>
      <c r="D6" s="32" t="s">
        <v>11</v>
      </c>
      <c r="E6" s="32" t="s">
        <v>112</v>
      </c>
      <c r="F6" s="32" t="s">
        <v>12</v>
      </c>
      <c r="G6" s="32" t="s">
        <v>13</v>
      </c>
      <c r="H6" s="32" t="s">
        <v>14</v>
      </c>
      <c r="I6" s="32" t="s">
        <v>15</v>
      </c>
      <c r="J6" s="32" t="s">
        <v>16</v>
      </c>
      <c r="K6" s="32" t="s">
        <v>17</v>
      </c>
      <c r="L6" s="32" t="s">
        <v>18</v>
      </c>
      <c r="M6" s="32" t="s">
        <v>19</v>
      </c>
      <c r="N6" s="32" t="s">
        <v>20</v>
      </c>
    </row>
    <row r="7" spans="1:15" s="65" customFormat="1" ht="45.75" customHeight="1" x14ac:dyDescent="0.3">
      <c r="A7" s="62" t="s">
        <v>21</v>
      </c>
      <c r="B7" s="92">
        <f>B8+B16+B26+B36+B46+B58+B70+B78</f>
        <v>213423600</v>
      </c>
      <c r="C7" s="63">
        <f>$B7/12</f>
        <v>17785300</v>
      </c>
      <c r="D7" s="63">
        <f>$B7/12</f>
        <v>17785300</v>
      </c>
      <c r="E7" s="63">
        <f>+E8+E16+E26+E36+E46+E58+E70</f>
        <v>17219754.861111112</v>
      </c>
      <c r="F7" s="63">
        <f t="shared" ref="F7:N7" si="0">+F8+F16+F26+F36+F46+F58+F70</f>
        <v>17216129.571759261</v>
      </c>
      <c r="G7" s="63">
        <f t="shared" si="0"/>
        <v>17215827.464313272</v>
      </c>
      <c r="H7" s="63">
        <f t="shared" si="0"/>
        <v>17215802.288692772</v>
      </c>
      <c r="I7" s="63">
        <f t="shared" si="0"/>
        <v>17215800.190724399</v>
      </c>
      <c r="J7" s="63">
        <f t="shared" si="0"/>
        <v>17215800.015893701</v>
      </c>
      <c r="K7" s="63">
        <f t="shared" si="0"/>
        <v>17215800.001324475</v>
      </c>
      <c r="L7" s="63">
        <f t="shared" si="0"/>
        <v>17215800.000110373</v>
      </c>
      <c r="M7" s="63">
        <f t="shared" si="0"/>
        <v>17215800.000009198</v>
      </c>
      <c r="N7" s="63">
        <f t="shared" si="0"/>
        <v>17215800.000000767</v>
      </c>
      <c r="O7" s="64"/>
    </row>
    <row r="8" spans="1:15" s="28" customFormat="1" ht="30.75" customHeight="1" x14ac:dyDescent="0.35">
      <c r="A8" s="26" t="s">
        <v>23</v>
      </c>
      <c r="B8" s="93">
        <f>SUM(B9:B15)</f>
        <v>19472800</v>
      </c>
      <c r="C8" s="27">
        <f t="shared" ref="C8:C15" si="1">$B8/12</f>
        <v>1622733.3333333333</v>
      </c>
      <c r="D8" s="27">
        <f>SUM(D9:D15)</f>
        <v>1622733.3333333333</v>
      </c>
      <c r="E8" s="27">
        <f t="shared" ref="E8:N8" si="2">SUM(E9:E15)</f>
        <v>1622733.3333333333</v>
      </c>
      <c r="F8" s="27">
        <f t="shared" si="2"/>
        <v>1622733.3333333333</v>
      </c>
      <c r="G8" s="27">
        <f t="shared" si="2"/>
        <v>1622733.3333333333</v>
      </c>
      <c r="H8" s="27">
        <f t="shared" si="2"/>
        <v>1622733.3333333333</v>
      </c>
      <c r="I8" s="27">
        <f t="shared" si="2"/>
        <v>1622733.3333333333</v>
      </c>
      <c r="J8" s="27">
        <f t="shared" si="2"/>
        <v>1622733.3333333333</v>
      </c>
      <c r="K8" s="27">
        <f t="shared" si="2"/>
        <v>1622733.3333333333</v>
      </c>
      <c r="L8" s="27">
        <f t="shared" si="2"/>
        <v>1622733.3333333333</v>
      </c>
      <c r="M8" s="27">
        <f t="shared" si="2"/>
        <v>1622733.3333333333</v>
      </c>
      <c r="N8" s="27">
        <f t="shared" si="2"/>
        <v>1622733.3333333333</v>
      </c>
    </row>
    <row r="9" spans="1:15" x14ac:dyDescent="0.25">
      <c r="A9" s="3" t="s">
        <v>24</v>
      </c>
      <c r="B9" s="94">
        <v>4590000</v>
      </c>
      <c r="C9" s="25">
        <f t="shared" si="1"/>
        <v>382500</v>
      </c>
      <c r="D9" s="25">
        <f t="shared" ref="D9:N15" si="3">$B9/12</f>
        <v>382500</v>
      </c>
      <c r="E9" s="25">
        <f t="shared" si="3"/>
        <v>382500</v>
      </c>
      <c r="F9" s="25">
        <f t="shared" si="3"/>
        <v>382500</v>
      </c>
      <c r="G9" s="25">
        <f t="shared" si="3"/>
        <v>382500</v>
      </c>
      <c r="H9" s="25">
        <f t="shared" si="3"/>
        <v>382500</v>
      </c>
      <c r="I9" s="25">
        <f t="shared" si="3"/>
        <v>382500</v>
      </c>
      <c r="J9" s="25">
        <f t="shared" si="3"/>
        <v>382500</v>
      </c>
      <c r="K9" s="25">
        <f t="shared" si="3"/>
        <v>382500</v>
      </c>
      <c r="L9" s="25">
        <f t="shared" si="3"/>
        <v>382500</v>
      </c>
      <c r="M9" s="25">
        <f t="shared" si="3"/>
        <v>382500</v>
      </c>
      <c r="N9" s="25">
        <f t="shared" si="3"/>
        <v>382500</v>
      </c>
    </row>
    <row r="10" spans="1:15" x14ac:dyDescent="0.25">
      <c r="A10" s="3" t="s">
        <v>25</v>
      </c>
      <c r="B10" s="94">
        <v>13913800</v>
      </c>
      <c r="C10" s="25">
        <f t="shared" si="1"/>
        <v>1159483.3333333333</v>
      </c>
      <c r="D10" s="25">
        <f t="shared" si="3"/>
        <v>1159483.3333333333</v>
      </c>
      <c r="E10" s="25">
        <f t="shared" si="3"/>
        <v>1159483.3333333333</v>
      </c>
      <c r="F10" s="25">
        <f t="shared" si="3"/>
        <v>1159483.3333333333</v>
      </c>
      <c r="G10" s="25">
        <f t="shared" si="3"/>
        <v>1159483.3333333333</v>
      </c>
      <c r="H10" s="25">
        <f t="shared" si="3"/>
        <v>1159483.3333333333</v>
      </c>
      <c r="I10" s="25">
        <f t="shared" si="3"/>
        <v>1159483.3333333333</v>
      </c>
      <c r="J10" s="25">
        <f t="shared" si="3"/>
        <v>1159483.3333333333</v>
      </c>
      <c r="K10" s="25">
        <f t="shared" si="3"/>
        <v>1159483.3333333333</v>
      </c>
      <c r="L10" s="25">
        <f t="shared" si="3"/>
        <v>1159483.3333333333</v>
      </c>
      <c r="M10" s="25">
        <f t="shared" si="3"/>
        <v>1159483.3333333333</v>
      </c>
      <c r="N10" s="25">
        <f t="shared" si="3"/>
        <v>1159483.3333333333</v>
      </c>
    </row>
    <row r="11" spans="1:15" x14ac:dyDescent="0.25">
      <c r="A11" s="3" t="s">
        <v>26</v>
      </c>
      <c r="B11" s="94">
        <v>969000</v>
      </c>
      <c r="C11" s="25">
        <f t="shared" si="1"/>
        <v>80750</v>
      </c>
      <c r="D11" s="25">
        <f t="shared" si="3"/>
        <v>80750</v>
      </c>
      <c r="E11" s="25">
        <f t="shared" si="3"/>
        <v>80750</v>
      </c>
      <c r="F11" s="25">
        <f t="shared" si="3"/>
        <v>80750</v>
      </c>
      <c r="G11" s="25">
        <f t="shared" si="3"/>
        <v>80750</v>
      </c>
      <c r="H11" s="25">
        <f t="shared" si="3"/>
        <v>80750</v>
      </c>
      <c r="I11" s="25">
        <f t="shared" si="3"/>
        <v>80750</v>
      </c>
      <c r="J11" s="25">
        <f t="shared" si="3"/>
        <v>80750</v>
      </c>
      <c r="K11" s="25">
        <f t="shared" si="3"/>
        <v>80750</v>
      </c>
      <c r="L11" s="25">
        <f t="shared" si="3"/>
        <v>80750</v>
      </c>
      <c r="M11" s="25">
        <f t="shared" si="3"/>
        <v>80750</v>
      </c>
      <c r="N11" s="25">
        <f t="shared" si="3"/>
        <v>80750</v>
      </c>
    </row>
    <row r="12" spans="1:15" x14ac:dyDescent="0.25">
      <c r="A12" s="3" t="s">
        <v>27</v>
      </c>
      <c r="B12" s="94">
        <v>0</v>
      </c>
      <c r="C12" s="25">
        <f t="shared" si="1"/>
        <v>0</v>
      </c>
      <c r="D12" s="25">
        <f t="shared" si="3"/>
        <v>0</v>
      </c>
      <c r="E12" s="25">
        <f t="shared" si="3"/>
        <v>0</v>
      </c>
      <c r="F12" s="25">
        <f t="shared" si="3"/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  <c r="M12" s="25">
        <f t="shared" si="3"/>
        <v>0</v>
      </c>
      <c r="N12" s="25">
        <f t="shared" si="3"/>
        <v>0</v>
      </c>
    </row>
    <row r="13" spans="1:15" x14ac:dyDescent="0.25">
      <c r="A13" s="3" t="s">
        <v>109</v>
      </c>
      <c r="B13" s="94">
        <v>0</v>
      </c>
      <c r="C13" s="25">
        <f t="shared" si="1"/>
        <v>0</v>
      </c>
      <c r="D13" s="25">
        <f t="shared" si="3"/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5">
        <f t="shared" si="3"/>
        <v>0</v>
      </c>
      <c r="N13" s="25">
        <f t="shared" si="3"/>
        <v>0</v>
      </c>
    </row>
    <row r="14" spans="1:15" x14ac:dyDescent="0.25">
      <c r="A14" s="3" t="s">
        <v>29</v>
      </c>
      <c r="B14" s="94">
        <v>0</v>
      </c>
      <c r="C14" s="25">
        <f t="shared" si="1"/>
        <v>0</v>
      </c>
      <c r="D14" s="25">
        <f t="shared" si="3"/>
        <v>0</v>
      </c>
      <c r="E14" s="25">
        <f t="shared" si="3"/>
        <v>0</v>
      </c>
      <c r="F14" s="25">
        <f t="shared" si="3"/>
        <v>0</v>
      </c>
      <c r="G14" s="25">
        <f t="shared" si="3"/>
        <v>0</v>
      </c>
      <c r="H14" s="25">
        <f t="shared" si="3"/>
        <v>0</v>
      </c>
      <c r="I14" s="25">
        <f t="shared" si="3"/>
        <v>0</v>
      </c>
      <c r="J14" s="25">
        <f t="shared" si="3"/>
        <v>0</v>
      </c>
      <c r="K14" s="25">
        <f t="shared" si="3"/>
        <v>0</v>
      </c>
      <c r="L14" s="25">
        <f t="shared" si="3"/>
        <v>0</v>
      </c>
      <c r="M14" s="25">
        <f t="shared" si="3"/>
        <v>0</v>
      </c>
      <c r="N14" s="25">
        <f t="shared" si="3"/>
        <v>0</v>
      </c>
    </row>
    <row r="15" spans="1:15" ht="21.75" customHeight="1" x14ac:dyDescent="0.25">
      <c r="A15" s="3" t="s">
        <v>110</v>
      </c>
      <c r="B15" s="94">
        <v>0</v>
      </c>
      <c r="C15" s="25">
        <f t="shared" si="1"/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 t="shared" si="3"/>
        <v>0</v>
      </c>
      <c r="K15" s="25">
        <f t="shared" si="3"/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</row>
    <row r="16" spans="1:15" s="28" customFormat="1" ht="32.25" customHeight="1" x14ac:dyDescent="0.35">
      <c r="A16" s="26" t="s">
        <v>31</v>
      </c>
      <c r="B16" s="93">
        <f>SUM(B17:B25)</f>
        <v>12576550</v>
      </c>
      <c r="C16" s="27">
        <f>B16/12</f>
        <v>1048045.8333333334</v>
      </c>
      <c r="D16" s="27">
        <f>SUM(D17:D25)</f>
        <v>1048045.8333333333</v>
      </c>
      <c r="E16" s="27">
        <f t="shared" ref="E16:N16" si="4">SUM(E17:E25)</f>
        <v>1048045.8333333333</v>
      </c>
      <c r="F16" s="27">
        <f t="shared" si="4"/>
        <v>1048045.8333333333</v>
      </c>
      <c r="G16" s="27">
        <f t="shared" si="4"/>
        <v>1048045.8333333333</v>
      </c>
      <c r="H16" s="27">
        <f t="shared" si="4"/>
        <v>1048045.8333333333</v>
      </c>
      <c r="I16" s="27">
        <f t="shared" si="4"/>
        <v>1048045.8333333333</v>
      </c>
      <c r="J16" s="27">
        <f t="shared" si="4"/>
        <v>1048045.8333333333</v>
      </c>
      <c r="K16" s="27">
        <f t="shared" si="4"/>
        <v>1048045.8333333333</v>
      </c>
      <c r="L16" s="27">
        <f t="shared" si="4"/>
        <v>1048045.8333333333</v>
      </c>
      <c r="M16" s="27">
        <f t="shared" si="4"/>
        <v>1048045.8333333333</v>
      </c>
      <c r="N16" s="27">
        <f t="shared" si="4"/>
        <v>1048045.8333333333</v>
      </c>
    </row>
    <row r="17" spans="1:14" ht="30.75" customHeight="1" x14ac:dyDescent="0.25">
      <c r="A17" s="3" t="s">
        <v>32</v>
      </c>
      <c r="B17" s="94">
        <v>2317500</v>
      </c>
      <c r="C17" s="25">
        <f t="shared" ref="C17:N25" si="5">$B17/12</f>
        <v>193125</v>
      </c>
      <c r="D17" s="25">
        <f t="shared" si="5"/>
        <v>193125</v>
      </c>
      <c r="E17" s="25">
        <f t="shared" si="5"/>
        <v>193125</v>
      </c>
      <c r="F17" s="25">
        <f t="shared" si="5"/>
        <v>193125</v>
      </c>
      <c r="G17" s="25">
        <f t="shared" si="5"/>
        <v>193125</v>
      </c>
      <c r="H17" s="25">
        <f t="shared" si="5"/>
        <v>193125</v>
      </c>
      <c r="I17" s="25">
        <f t="shared" si="5"/>
        <v>193125</v>
      </c>
      <c r="J17" s="25">
        <f t="shared" si="5"/>
        <v>193125</v>
      </c>
      <c r="K17" s="25">
        <f t="shared" si="5"/>
        <v>193125</v>
      </c>
      <c r="L17" s="25">
        <f t="shared" si="5"/>
        <v>193125</v>
      </c>
      <c r="M17" s="25">
        <f t="shared" si="5"/>
        <v>193125</v>
      </c>
      <c r="N17" s="25">
        <f t="shared" si="5"/>
        <v>193125</v>
      </c>
    </row>
    <row r="18" spans="1:14" x14ac:dyDescent="0.25">
      <c r="A18" s="3" t="s">
        <v>33</v>
      </c>
      <c r="B18" s="94">
        <v>1027940</v>
      </c>
      <c r="C18" s="25">
        <f t="shared" si="5"/>
        <v>85661.666666666672</v>
      </c>
      <c r="D18" s="25">
        <f t="shared" si="5"/>
        <v>85661.666666666672</v>
      </c>
      <c r="E18" s="25">
        <f t="shared" si="5"/>
        <v>85661.666666666672</v>
      </c>
      <c r="F18" s="25">
        <f t="shared" si="5"/>
        <v>85661.666666666672</v>
      </c>
      <c r="G18" s="25">
        <f t="shared" si="5"/>
        <v>85661.666666666672</v>
      </c>
      <c r="H18" s="25">
        <f t="shared" si="5"/>
        <v>85661.666666666672</v>
      </c>
      <c r="I18" s="25">
        <f t="shared" si="5"/>
        <v>85661.666666666672</v>
      </c>
      <c r="J18" s="25">
        <f t="shared" si="5"/>
        <v>85661.666666666672</v>
      </c>
      <c r="K18" s="25">
        <f t="shared" si="5"/>
        <v>85661.666666666672</v>
      </c>
      <c r="L18" s="25">
        <f t="shared" si="5"/>
        <v>85661.666666666672</v>
      </c>
      <c r="M18" s="25">
        <f t="shared" si="5"/>
        <v>85661.666666666672</v>
      </c>
      <c r="N18" s="25">
        <f t="shared" si="5"/>
        <v>85661.666666666672</v>
      </c>
    </row>
    <row r="19" spans="1:14" ht="30" x14ac:dyDescent="0.25">
      <c r="A19" s="3" t="s">
        <v>34</v>
      </c>
      <c r="B19" s="94">
        <v>875500</v>
      </c>
      <c r="C19" s="25">
        <f t="shared" si="5"/>
        <v>72958.333333333328</v>
      </c>
      <c r="D19" s="25">
        <f t="shared" si="5"/>
        <v>72958.333333333328</v>
      </c>
      <c r="E19" s="25">
        <f t="shared" si="5"/>
        <v>72958.333333333328</v>
      </c>
      <c r="F19" s="25">
        <f t="shared" si="5"/>
        <v>72958.333333333328</v>
      </c>
      <c r="G19" s="25">
        <f t="shared" si="5"/>
        <v>72958.333333333328</v>
      </c>
      <c r="H19" s="25">
        <f t="shared" si="5"/>
        <v>72958.333333333328</v>
      </c>
      <c r="I19" s="25">
        <f t="shared" si="5"/>
        <v>72958.333333333328</v>
      </c>
      <c r="J19" s="25">
        <f t="shared" si="5"/>
        <v>72958.333333333328</v>
      </c>
      <c r="K19" s="25">
        <f t="shared" si="5"/>
        <v>72958.333333333328</v>
      </c>
      <c r="L19" s="25">
        <f t="shared" si="5"/>
        <v>72958.333333333328</v>
      </c>
      <c r="M19" s="25">
        <f t="shared" si="5"/>
        <v>72958.333333333328</v>
      </c>
      <c r="N19" s="25">
        <f t="shared" si="5"/>
        <v>72958.333333333328</v>
      </c>
    </row>
    <row r="20" spans="1:14" x14ac:dyDescent="0.25">
      <c r="A20" s="3" t="s">
        <v>35</v>
      </c>
      <c r="B20" s="94">
        <v>983650</v>
      </c>
      <c r="C20" s="25">
        <f t="shared" si="5"/>
        <v>81970.833333333328</v>
      </c>
      <c r="D20" s="25">
        <f t="shared" si="5"/>
        <v>81970.833333333328</v>
      </c>
      <c r="E20" s="25">
        <f t="shared" si="5"/>
        <v>81970.833333333328</v>
      </c>
      <c r="F20" s="25">
        <f t="shared" si="5"/>
        <v>81970.833333333328</v>
      </c>
      <c r="G20" s="25">
        <f t="shared" si="5"/>
        <v>81970.833333333328</v>
      </c>
      <c r="H20" s="25">
        <f t="shared" si="5"/>
        <v>81970.833333333328</v>
      </c>
      <c r="I20" s="25">
        <f t="shared" si="5"/>
        <v>81970.833333333328</v>
      </c>
      <c r="J20" s="25">
        <f t="shared" si="5"/>
        <v>81970.833333333328</v>
      </c>
      <c r="K20" s="25">
        <f t="shared" si="5"/>
        <v>81970.833333333328</v>
      </c>
      <c r="L20" s="25">
        <f t="shared" si="5"/>
        <v>81970.833333333328</v>
      </c>
      <c r="M20" s="25">
        <f t="shared" si="5"/>
        <v>81970.833333333328</v>
      </c>
      <c r="N20" s="25">
        <f t="shared" si="5"/>
        <v>81970.833333333328</v>
      </c>
    </row>
    <row r="21" spans="1:14" x14ac:dyDescent="0.25">
      <c r="A21" s="3" t="s">
        <v>36</v>
      </c>
      <c r="B21" s="94">
        <v>1060500</v>
      </c>
      <c r="C21" s="25">
        <f t="shared" si="5"/>
        <v>88375</v>
      </c>
      <c r="D21" s="25">
        <f t="shared" si="5"/>
        <v>88375</v>
      </c>
      <c r="E21" s="25">
        <f t="shared" si="5"/>
        <v>88375</v>
      </c>
      <c r="F21" s="25">
        <f t="shared" si="5"/>
        <v>88375</v>
      </c>
      <c r="G21" s="25">
        <f t="shared" si="5"/>
        <v>88375</v>
      </c>
      <c r="H21" s="25">
        <f t="shared" si="5"/>
        <v>88375</v>
      </c>
      <c r="I21" s="25">
        <f t="shared" si="5"/>
        <v>88375</v>
      </c>
      <c r="J21" s="25">
        <f t="shared" si="5"/>
        <v>88375</v>
      </c>
      <c r="K21" s="25">
        <f t="shared" si="5"/>
        <v>88375</v>
      </c>
      <c r="L21" s="25">
        <f t="shared" si="5"/>
        <v>88375</v>
      </c>
      <c r="M21" s="25">
        <f t="shared" si="5"/>
        <v>88375</v>
      </c>
      <c r="N21" s="25">
        <f t="shared" si="5"/>
        <v>88375</v>
      </c>
    </row>
    <row r="22" spans="1:14" ht="18" customHeight="1" x14ac:dyDescent="0.25">
      <c r="A22" s="3" t="s">
        <v>38</v>
      </c>
      <c r="B22" s="94">
        <v>3193000</v>
      </c>
      <c r="C22" s="25">
        <f t="shared" si="5"/>
        <v>266083.33333333331</v>
      </c>
      <c r="D22" s="25">
        <f t="shared" si="5"/>
        <v>266083.33333333331</v>
      </c>
      <c r="E22" s="25">
        <f t="shared" si="5"/>
        <v>266083.33333333331</v>
      </c>
      <c r="F22" s="25">
        <f t="shared" si="5"/>
        <v>266083.33333333331</v>
      </c>
      <c r="G22" s="25">
        <f t="shared" si="5"/>
        <v>266083.33333333331</v>
      </c>
      <c r="H22" s="25">
        <f t="shared" si="5"/>
        <v>266083.33333333331</v>
      </c>
      <c r="I22" s="25">
        <f t="shared" si="5"/>
        <v>266083.33333333331</v>
      </c>
      <c r="J22" s="25">
        <f t="shared" si="5"/>
        <v>266083.33333333331</v>
      </c>
      <c r="K22" s="25">
        <f t="shared" si="5"/>
        <v>266083.33333333331</v>
      </c>
      <c r="L22" s="25">
        <f t="shared" si="5"/>
        <v>266083.33333333331</v>
      </c>
      <c r="M22" s="25">
        <f t="shared" si="5"/>
        <v>266083.33333333331</v>
      </c>
      <c r="N22" s="25">
        <f t="shared" si="5"/>
        <v>266083.33333333331</v>
      </c>
    </row>
    <row r="23" spans="1:14" ht="30" x14ac:dyDescent="0.25">
      <c r="A23" s="15" t="s">
        <v>39</v>
      </c>
      <c r="B23" s="95">
        <v>775200</v>
      </c>
      <c r="C23" s="25">
        <f t="shared" si="5"/>
        <v>64600</v>
      </c>
      <c r="D23" s="25">
        <f t="shared" si="5"/>
        <v>64600</v>
      </c>
      <c r="E23" s="25">
        <f t="shared" si="5"/>
        <v>64600</v>
      </c>
      <c r="F23" s="25">
        <f t="shared" si="5"/>
        <v>64600</v>
      </c>
      <c r="G23" s="25">
        <f t="shared" si="5"/>
        <v>64600</v>
      </c>
      <c r="H23" s="25">
        <f t="shared" si="5"/>
        <v>64600</v>
      </c>
      <c r="I23" s="25">
        <f t="shared" si="5"/>
        <v>64600</v>
      </c>
      <c r="J23" s="25">
        <f t="shared" si="5"/>
        <v>64600</v>
      </c>
      <c r="K23" s="25">
        <f t="shared" si="5"/>
        <v>64600</v>
      </c>
      <c r="L23" s="25">
        <f t="shared" si="5"/>
        <v>64600</v>
      </c>
      <c r="M23" s="25">
        <f t="shared" si="5"/>
        <v>64600</v>
      </c>
      <c r="N23" s="25">
        <f t="shared" si="5"/>
        <v>64600</v>
      </c>
    </row>
    <row r="24" spans="1:14" ht="21.75" customHeight="1" x14ac:dyDescent="0.25">
      <c r="A24" s="3" t="s">
        <v>40</v>
      </c>
      <c r="B24" s="94">
        <v>558260</v>
      </c>
      <c r="C24" s="25">
        <f t="shared" si="5"/>
        <v>46521.666666666664</v>
      </c>
      <c r="D24" s="25">
        <f t="shared" si="5"/>
        <v>46521.666666666664</v>
      </c>
      <c r="E24" s="25">
        <f t="shared" si="5"/>
        <v>46521.666666666664</v>
      </c>
      <c r="F24" s="25">
        <f t="shared" si="5"/>
        <v>46521.666666666664</v>
      </c>
      <c r="G24" s="25">
        <f t="shared" si="5"/>
        <v>46521.666666666664</v>
      </c>
      <c r="H24" s="25">
        <f t="shared" si="5"/>
        <v>46521.666666666664</v>
      </c>
      <c r="I24" s="25">
        <f t="shared" si="5"/>
        <v>46521.666666666664</v>
      </c>
      <c r="J24" s="25">
        <f t="shared" si="5"/>
        <v>46521.666666666664</v>
      </c>
      <c r="K24" s="25">
        <f t="shared" si="5"/>
        <v>46521.666666666664</v>
      </c>
      <c r="L24" s="25">
        <f t="shared" si="5"/>
        <v>46521.666666666664</v>
      </c>
      <c r="M24" s="25">
        <f t="shared" si="5"/>
        <v>46521.666666666664</v>
      </c>
      <c r="N24" s="25">
        <f t="shared" si="5"/>
        <v>46521.666666666664</v>
      </c>
    </row>
    <row r="25" spans="1:14" x14ac:dyDescent="0.25">
      <c r="A25" s="3" t="s">
        <v>41</v>
      </c>
      <c r="B25" s="94">
        <v>1785000</v>
      </c>
      <c r="C25" s="25">
        <f t="shared" si="5"/>
        <v>148750</v>
      </c>
      <c r="D25" s="25">
        <f t="shared" si="5"/>
        <v>148750</v>
      </c>
      <c r="E25" s="25">
        <f t="shared" si="5"/>
        <v>148750</v>
      </c>
      <c r="F25" s="25">
        <f t="shared" si="5"/>
        <v>148750</v>
      </c>
      <c r="G25" s="25">
        <f t="shared" si="5"/>
        <v>148750</v>
      </c>
      <c r="H25" s="25">
        <f t="shared" si="5"/>
        <v>148750</v>
      </c>
      <c r="I25" s="25">
        <f t="shared" si="5"/>
        <v>148750</v>
      </c>
      <c r="J25" s="25">
        <f t="shared" si="5"/>
        <v>148750</v>
      </c>
      <c r="K25" s="25">
        <f t="shared" si="5"/>
        <v>148750</v>
      </c>
      <c r="L25" s="25">
        <f t="shared" si="5"/>
        <v>148750</v>
      </c>
      <c r="M25" s="25">
        <f t="shared" si="5"/>
        <v>148750</v>
      </c>
      <c r="N25" s="25">
        <f t="shared" si="5"/>
        <v>148750</v>
      </c>
    </row>
    <row r="26" spans="1:14" s="28" customFormat="1" ht="29.25" customHeight="1" x14ac:dyDescent="0.35">
      <c r="A26" s="26" t="s">
        <v>42</v>
      </c>
      <c r="B26" s="93">
        <f>SUM(B27:B35)</f>
        <v>20358400</v>
      </c>
      <c r="C26" s="27">
        <f>B26/12</f>
        <v>1696533.3333333333</v>
      </c>
      <c r="D26" s="27">
        <f>SUM(D27:D35)</f>
        <v>1696533.3333333333</v>
      </c>
      <c r="E26" s="27">
        <f t="shared" ref="E26:N26" si="6">SUM(E27:E35)</f>
        <v>1696533.3333333333</v>
      </c>
      <c r="F26" s="27">
        <f t="shared" ref="F26" si="7">SUM(F27:F35)</f>
        <v>1696533.3333333333</v>
      </c>
      <c r="G26" s="27">
        <f t="shared" ref="G26" si="8">SUM(G27:G35)</f>
        <v>1696533.3333333333</v>
      </c>
      <c r="H26" s="27">
        <f t="shared" ref="H26" si="9">SUM(H27:H35)</f>
        <v>1696533.3333333333</v>
      </c>
      <c r="I26" s="27">
        <f t="shared" ref="I26" si="10">SUM(I27:I35)</f>
        <v>1696533.3333333333</v>
      </c>
      <c r="J26" s="27">
        <f t="shared" si="6"/>
        <v>1696533.3333333333</v>
      </c>
      <c r="K26" s="27">
        <f t="shared" si="6"/>
        <v>1696533.3333333333</v>
      </c>
      <c r="L26" s="27">
        <f t="shared" si="6"/>
        <v>1696533.3333333333</v>
      </c>
      <c r="M26" s="27">
        <f t="shared" si="6"/>
        <v>1696533.3333333333</v>
      </c>
      <c r="N26" s="27">
        <f t="shared" si="6"/>
        <v>1696533.3333333333</v>
      </c>
    </row>
    <row r="27" spans="1:14" x14ac:dyDescent="0.25">
      <c r="A27" s="3" t="s">
        <v>43</v>
      </c>
      <c r="B27" s="94">
        <v>2163000</v>
      </c>
      <c r="C27" s="25">
        <f t="shared" ref="C27:N35" si="11">$B27/12</f>
        <v>180250</v>
      </c>
      <c r="D27" s="25">
        <f t="shared" si="11"/>
        <v>180250</v>
      </c>
      <c r="E27" s="25">
        <f t="shared" si="11"/>
        <v>180250</v>
      </c>
      <c r="F27" s="25">
        <f t="shared" si="11"/>
        <v>180250</v>
      </c>
      <c r="G27" s="25">
        <f t="shared" si="11"/>
        <v>180250</v>
      </c>
      <c r="H27" s="25">
        <f t="shared" si="11"/>
        <v>180250</v>
      </c>
      <c r="I27" s="25">
        <f t="shared" si="11"/>
        <v>180250</v>
      </c>
      <c r="J27" s="25">
        <f t="shared" si="11"/>
        <v>180250</v>
      </c>
      <c r="K27" s="25">
        <f t="shared" si="11"/>
        <v>180250</v>
      </c>
      <c r="L27" s="25">
        <f t="shared" si="11"/>
        <v>180250</v>
      </c>
      <c r="M27" s="25">
        <f t="shared" si="11"/>
        <v>180250</v>
      </c>
      <c r="N27" s="25">
        <f t="shared" si="11"/>
        <v>180250</v>
      </c>
    </row>
    <row r="28" spans="1:14" x14ac:dyDescent="0.25">
      <c r="A28" s="3" t="s">
        <v>44</v>
      </c>
      <c r="B28" s="94">
        <v>470000</v>
      </c>
      <c r="C28" s="25">
        <f t="shared" si="11"/>
        <v>39166.666666666664</v>
      </c>
      <c r="D28" s="25">
        <f t="shared" si="11"/>
        <v>39166.666666666664</v>
      </c>
      <c r="E28" s="25">
        <f t="shared" si="11"/>
        <v>39166.666666666664</v>
      </c>
      <c r="F28" s="25">
        <f t="shared" si="11"/>
        <v>39166.666666666664</v>
      </c>
      <c r="G28" s="25">
        <f t="shared" si="11"/>
        <v>39166.666666666664</v>
      </c>
      <c r="H28" s="25">
        <f t="shared" si="11"/>
        <v>39166.666666666664</v>
      </c>
      <c r="I28" s="25">
        <f t="shared" si="11"/>
        <v>39166.666666666664</v>
      </c>
      <c r="J28" s="25">
        <f t="shared" si="11"/>
        <v>39166.666666666664</v>
      </c>
      <c r="K28" s="25">
        <f t="shared" si="11"/>
        <v>39166.666666666664</v>
      </c>
      <c r="L28" s="25">
        <f t="shared" si="11"/>
        <v>39166.666666666664</v>
      </c>
      <c r="M28" s="25">
        <f t="shared" si="11"/>
        <v>39166.666666666664</v>
      </c>
      <c r="N28" s="25">
        <f t="shared" si="11"/>
        <v>39166.666666666664</v>
      </c>
    </row>
    <row r="29" spans="1:14" ht="31.5" customHeight="1" x14ac:dyDescent="0.25">
      <c r="A29" s="3" t="s">
        <v>45</v>
      </c>
      <c r="B29" s="94">
        <v>1550000</v>
      </c>
      <c r="C29" s="25">
        <f t="shared" si="11"/>
        <v>129166.66666666667</v>
      </c>
      <c r="D29" s="25">
        <f t="shared" si="11"/>
        <v>129166.66666666667</v>
      </c>
      <c r="E29" s="25">
        <f t="shared" si="11"/>
        <v>129166.66666666667</v>
      </c>
      <c r="F29" s="25">
        <f t="shared" si="11"/>
        <v>129166.66666666667</v>
      </c>
      <c r="G29" s="25">
        <f t="shared" si="11"/>
        <v>129166.66666666667</v>
      </c>
      <c r="H29" s="25">
        <f t="shared" si="11"/>
        <v>129166.66666666667</v>
      </c>
      <c r="I29" s="25">
        <f t="shared" si="11"/>
        <v>129166.66666666667</v>
      </c>
      <c r="J29" s="25">
        <f t="shared" si="11"/>
        <v>129166.66666666667</v>
      </c>
      <c r="K29" s="25">
        <f t="shared" si="11"/>
        <v>129166.66666666667</v>
      </c>
      <c r="L29" s="25">
        <f t="shared" si="11"/>
        <v>129166.66666666667</v>
      </c>
      <c r="M29" s="25">
        <f t="shared" si="11"/>
        <v>129166.66666666667</v>
      </c>
      <c r="N29" s="25">
        <f t="shared" si="11"/>
        <v>129166.66666666667</v>
      </c>
    </row>
    <row r="30" spans="1:14" x14ac:dyDescent="0.25">
      <c r="A30" s="15" t="s">
        <v>46</v>
      </c>
      <c r="B30" s="95">
        <v>1198500</v>
      </c>
      <c r="C30" s="25">
        <f t="shared" si="11"/>
        <v>99875</v>
      </c>
      <c r="D30" s="25">
        <f t="shared" si="11"/>
        <v>99875</v>
      </c>
      <c r="E30" s="25">
        <f t="shared" si="11"/>
        <v>99875</v>
      </c>
      <c r="F30" s="25">
        <f t="shared" si="11"/>
        <v>99875</v>
      </c>
      <c r="G30" s="25">
        <f t="shared" si="11"/>
        <v>99875</v>
      </c>
      <c r="H30" s="25">
        <f t="shared" si="11"/>
        <v>99875</v>
      </c>
      <c r="I30" s="25">
        <f t="shared" si="11"/>
        <v>99875</v>
      </c>
      <c r="J30" s="25">
        <f t="shared" si="11"/>
        <v>99875</v>
      </c>
      <c r="K30" s="25">
        <f t="shared" si="11"/>
        <v>99875</v>
      </c>
      <c r="L30" s="25">
        <f t="shared" si="11"/>
        <v>99875</v>
      </c>
      <c r="M30" s="25">
        <f t="shared" si="11"/>
        <v>99875</v>
      </c>
      <c r="N30" s="25">
        <f t="shared" si="11"/>
        <v>99875</v>
      </c>
    </row>
    <row r="31" spans="1:14" ht="27.75" customHeight="1" x14ac:dyDescent="0.25">
      <c r="A31" s="3" t="s">
        <v>47</v>
      </c>
      <c r="B31" s="94">
        <v>2346000</v>
      </c>
      <c r="C31" s="25">
        <f t="shared" si="11"/>
        <v>195500</v>
      </c>
      <c r="D31" s="25">
        <f t="shared" si="11"/>
        <v>195500</v>
      </c>
      <c r="E31" s="25">
        <f t="shared" si="11"/>
        <v>195500</v>
      </c>
      <c r="F31" s="25">
        <f t="shared" si="11"/>
        <v>195500</v>
      </c>
      <c r="G31" s="25">
        <f t="shared" si="11"/>
        <v>195500</v>
      </c>
      <c r="H31" s="25">
        <f t="shared" si="11"/>
        <v>195500</v>
      </c>
      <c r="I31" s="25">
        <f t="shared" si="11"/>
        <v>195500</v>
      </c>
      <c r="J31" s="25">
        <f t="shared" si="11"/>
        <v>195500</v>
      </c>
      <c r="K31" s="25">
        <f t="shared" si="11"/>
        <v>195500</v>
      </c>
      <c r="L31" s="25">
        <f t="shared" si="11"/>
        <v>195500</v>
      </c>
      <c r="M31" s="25">
        <f t="shared" si="11"/>
        <v>195500</v>
      </c>
      <c r="N31" s="25">
        <f t="shared" si="11"/>
        <v>195500</v>
      </c>
    </row>
    <row r="32" spans="1:14" x14ac:dyDescent="0.25">
      <c r="A32" s="3" t="s">
        <v>48</v>
      </c>
      <c r="B32" s="94">
        <v>1244400</v>
      </c>
      <c r="C32" s="25">
        <f t="shared" si="11"/>
        <v>103700</v>
      </c>
      <c r="D32" s="25">
        <f t="shared" si="11"/>
        <v>103700</v>
      </c>
      <c r="E32" s="25">
        <f t="shared" si="11"/>
        <v>103700</v>
      </c>
      <c r="F32" s="25">
        <f t="shared" si="11"/>
        <v>103700</v>
      </c>
      <c r="G32" s="25">
        <f t="shared" si="11"/>
        <v>103700</v>
      </c>
      <c r="H32" s="25">
        <f t="shared" si="11"/>
        <v>103700</v>
      </c>
      <c r="I32" s="25">
        <f t="shared" si="11"/>
        <v>103700</v>
      </c>
      <c r="J32" s="25">
        <f t="shared" si="11"/>
        <v>103700</v>
      </c>
      <c r="K32" s="25">
        <f t="shared" si="11"/>
        <v>103700</v>
      </c>
      <c r="L32" s="25">
        <f t="shared" si="11"/>
        <v>103700</v>
      </c>
      <c r="M32" s="25">
        <f t="shared" si="11"/>
        <v>103700</v>
      </c>
      <c r="N32" s="25">
        <f t="shared" si="11"/>
        <v>103700</v>
      </c>
    </row>
    <row r="33" spans="1:14" ht="19.5" customHeight="1" x14ac:dyDescent="0.25">
      <c r="A33" s="3" t="s">
        <v>49</v>
      </c>
      <c r="B33" s="94">
        <v>1287500</v>
      </c>
      <c r="C33" s="25">
        <f t="shared" si="11"/>
        <v>107291.66666666667</v>
      </c>
      <c r="D33" s="25">
        <f t="shared" si="11"/>
        <v>107291.66666666667</v>
      </c>
      <c r="E33" s="25">
        <f t="shared" si="11"/>
        <v>107291.66666666667</v>
      </c>
      <c r="F33" s="25">
        <f t="shared" si="11"/>
        <v>107291.66666666667</v>
      </c>
      <c r="G33" s="25">
        <f t="shared" si="11"/>
        <v>107291.66666666667</v>
      </c>
      <c r="H33" s="25">
        <f t="shared" si="11"/>
        <v>107291.66666666667</v>
      </c>
      <c r="I33" s="25">
        <f t="shared" si="11"/>
        <v>107291.66666666667</v>
      </c>
      <c r="J33" s="25">
        <f t="shared" si="11"/>
        <v>107291.66666666667</v>
      </c>
      <c r="K33" s="25">
        <f t="shared" si="11"/>
        <v>107291.66666666667</v>
      </c>
      <c r="L33" s="25">
        <f t="shared" si="11"/>
        <v>107291.66666666667</v>
      </c>
      <c r="M33" s="25">
        <f t="shared" si="11"/>
        <v>107291.66666666667</v>
      </c>
      <c r="N33" s="25">
        <f t="shared" si="11"/>
        <v>107291.66666666667</v>
      </c>
    </row>
    <row r="34" spans="1:14" x14ac:dyDescent="0.25">
      <c r="A34" s="3" t="s">
        <v>50</v>
      </c>
      <c r="B34" s="94">
        <v>4029000</v>
      </c>
      <c r="C34" s="25">
        <f t="shared" si="11"/>
        <v>335750</v>
      </c>
      <c r="D34" s="25">
        <f t="shared" si="11"/>
        <v>335750</v>
      </c>
      <c r="E34" s="25">
        <f t="shared" si="11"/>
        <v>335750</v>
      </c>
      <c r="F34" s="25">
        <f t="shared" si="11"/>
        <v>335750</v>
      </c>
      <c r="G34" s="25">
        <f t="shared" si="11"/>
        <v>335750</v>
      </c>
      <c r="H34" s="25">
        <f t="shared" si="11"/>
        <v>335750</v>
      </c>
      <c r="I34" s="25">
        <f t="shared" si="11"/>
        <v>335750</v>
      </c>
      <c r="J34" s="25">
        <f t="shared" si="11"/>
        <v>335750</v>
      </c>
      <c r="K34" s="25">
        <f t="shared" si="11"/>
        <v>335750</v>
      </c>
      <c r="L34" s="25">
        <f t="shared" si="11"/>
        <v>335750</v>
      </c>
      <c r="M34" s="25">
        <f t="shared" si="11"/>
        <v>335750</v>
      </c>
      <c r="N34" s="25">
        <f t="shared" si="11"/>
        <v>335750</v>
      </c>
    </row>
    <row r="35" spans="1:14" x14ac:dyDescent="0.25">
      <c r="A35" s="15" t="s">
        <v>51</v>
      </c>
      <c r="B35" s="95">
        <v>6070000</v>
      </c>
      <c r="C35" s="25">
        <f t="shared" si="11"/>
        <v>505833.33333333331</v>
      </c>
      <c r="D35" s="25">
        <f t="shared" si="11"/>
        <v>505833.33333333331</v>
      </c>
      <c r="E35" s="25">
        <f t="shared" si="11"/>
        <v>505833.33333333331</v>
      </c>
      <c r="F35" s="25">
        <f t="shared" si="11"/>
        <v>505833.33333333331</v>
      </c>
      <c r="G35" s="25">
        <f t="shared" si="11"/>
        <v>505833.33333333331</v>
      </c>
      <c r="H35" s="25">
        <f t="shared" si="11"/>
        <v>505833.33333333331</v>
      </c>
      <c r="I35" s="25">
        <f t="shared" si="11"/>
        <v>505833.33333333331</v>
      </c>
      <c r="J35" s="25">
        <f t="shared" si="11"/>
        <v>505833.33333333331</v>
      </c>
      <c r="K35" s="25">
        <f t="shared" si="11"/>
        <v>505833.33333333331</v>
      </c>
      <c r="L35" s="25">
        <f t="shared" si="11"/>
        <v>505833.33333333331</v>
      </c>
      <c r="M35" s="25">
        <f t="shared" si="11"/>
        <v>505833.33333333331</v>
      </c>
      <c r="N35" s="25">
        <f t="shared" si="11"/>
        <v>505833.33333333331</v>
      </c>
    </row>
    <row r="36" spans="1:14" s="28" customFormat="1" ht="39.75" customHeight="1" x14ac:dyDescent="0.35">
      <c r="A36" s="26" t="s">
        <v>4</v>
      </c>
      <c r="B36" s="93">
        <f>SUM(B37:B45)</f>
        <v>9615000</v>
      </c>
      <c r="C36" s="27">
        <f t="shared" ref="C36:C45" si="12">B36/12</f>
        <v>801250</v>
      </c>
      <c r="D36" s="27">
        <f>SUM(D37:D45)</f>
        <v>279208.33333333331</v>
      </c>
      <c r="E36" s="27">
        <f>SUM(E37:E45)</f>
        <v>235704.86111111112</v>
      </c>
      <c r="F36" s="27">
        <f t="shared" ref="F36:I36" si="13">SUM(F37:F45)</f>
        <v>232079.57175925927</v>
      </c>
      <c r="G36" s="27">
        <f t="shared" si="13"/>
        <v>231777.4643132716</v>
      </c>
      <c r="H36" s="27">
        <f t="shared" si="13"/>
        <v>231752.28869277262</v>
      </c>
      <c r="I36" s="27">
        <f t="shared" si="13"/>
        <v>231750.19072439772</v>
      </c>
      <c r="J36" s="27">
        <f>SUM(J37:J45)</f>
        <v>231750.01589369981</v>
      </c>
      <c r="K36" s="27">
        <f t="shared" ref="K36" si="14">SUM(K37:K45)</f>
        <v>231750.00132447499</v>
      </c>
      <c r="L36" s="27">
        <f t="shared" ref="L36" si="15">SUM(L37:L45)</f>
        <v>231750.0001103729</v>
      </c>
      <c r="M36" s="27">
        <f t="shared" ref="M36" si="16">SUM(M37:M45)</f>
        <v>231750.00000919774</v>
      </c>
      <c r="N36" s="27">
        <f t="shared" ref="N36" si="17">SUM(N37:N45)</f>
        <v>231750.00000076648</v>
      </c>
    </row>
    <row r="37" spans="1:14" x14ac:dyDescent="0.25">
      <c r="A37" s="3" t="s">
        <v>5</v>
      </c>
      <c r="B37" s="94">
        <v>5202000</v>
      </c>
      <c r="C37" s="25">
        <f t="shared" si="12"/>
        <v>433500</v>
      </c>
      <c r="D37" s="25">
        <f t="shared" ref="D37:N37" si="18">C37/12</f>
        <v>36125</v>
      </c>
      <c r="E37" s="25">
        <f t="shared" si="18"/>
        <v>3010.4166666666665</v>
      </c>
      <c r="F37" s="25">
        <f t="shared" si="18"/>
        <v>250.86805555555554</v>
      </c>
      <c r="G37" s="25">
        <f t="shared" si="18"/>
        <v>20.905671296296294</v>
      </c>
      <c r="H37" s="25">
        <f t="shared" si="18"/>
        <v>1.7421392746913578</v>
      </c>
      <c r="I37" s="25">
        <f t="shared" si="18"/>
        <v>0.14517827289094648</v>
      </c>
      <c r="J37" s="25">
        <f t="shared" si="18"/>
        <v>1.2098189407578874E-2</v>
      </c>
      <c r="K37" s="25">
        <f t="shared" si="18"/>
        <v>1.0081824506315729E-3</v>
      </c>
      <c r="L37" s="25">
        <f t="shared" si="18"/>
        <v>8.4015204219297737E-5</v>
      </c>
      <c r="M37" s="25">
        <f t="shared" si="18"/>
        <v>7.0012670182748112E-6</v>
      </c>
      <c r="N37" s="25">
        <f t="shared" si="18"/>
        <v>5.834389181895676E-7</v>
      </c>
    </row>
    <row r="38" spans="1:14" ht="21.75" customHeight="1" x14ac:dyDescent="0.25">
      <c r="A38" s="3" t="s">
        <v>6</v>
      </c>
      <c r="B38" s="94">
        <v>1632000</v>
      </c>
      <c r="C38" s="25">
        <f t="shared" si="12"/>
        <v>136000</v>
      </c>
      <c r="D38" s="25">
        <f t="shared" ref="D38:N45" si="19">C38/12</f>
        <v>11333.333333333334</v>
      </c>
      <c r="E38" s="25">
        <f t="shared" si="19"/>
        <v>944.44444444444446</v>
      </c>
      <c r="F38" s="25">
        <f t="shared" si="19"/>
        <v>78.703703703703709</v>
      </c>
      <c r="G38" s="25">
        <f t="shared" si="19"/>
        <v>6.5586419753086425</v>
      </c>
      <c r="H38" s="25">
        <f t="shared" si="19"/>
        <v>0.54655349794238683</v>
      </c>
      <c r="I38" s="25">
        <f>H38/12</f>
        <v>4.5546124828532236E-2</v>
      </c>
      <c r="J38" s="25">
        <f t="shared" ref="J38:N38" si="20">I38/12</f>
        <v>3.7955104023776865E-3</v>
      </c>
      <c r="K38" s="25">
        <f t="shared" si="20"/>
        <v>3.1629253353147386E-4</v>
      </c>
      <c r="L38" s="25">
        <f t="shared" si="20"/>
        <v>2.635771112762282E-5</v>
      </c>
      <c r="M38" s="25">
        <f t="shared" si="20"/>
        <v>2.1964759273019017E-6</v>
      </c>
      <c r="N38" s="25">
        <f t="shared" si="20"/>
        <v>1.8303966060849181E-7</v>
      </c>
    </row>
    <row r="39" spans="1:14" x14ac:dyDescent="0.25">
      <c r="A39" s="3" t="s">
        <v>7</v>
      </c>
      <c r="B39" s="94"/>
      <c r="C39" s="25">
        <f t="shared" si="12"/>
        <v>0</v>
      </c>
      <c r="D39" s="25">
        <f t="shared" si="19"/>
        <v>0</v>
      </c>
      <c r="E39" s="25">
        <f t="shared" si="19"/>
        <v>0</v>
      </c>
      <c r="F39" s="25">
        <f t="shared" si="19"/>
        <v>0</v>
      </c>
      <c r="G39" s="25">
        <f t="shared" si="19"/>
        <v>0</v>
      </c>
      <c r="H39" s="25">
        <f t="shared" si="19"/>
        <v>0</v>
      </c>
      <c r="I39" s="25">
        <f t="shared" si="19"/>
        <v>0</v>
      </c>
      <c r="J39" s="25">
        <f t="shared" si="19"/>
        <v>0</v>
      </c>
      <c r="K39" s="25">
        <f t="shared" si="19"/>
        <v>0</v>
      </c>
      <c r="L39" s="25">
        <f t="shared" si="19"/>
        <v>0</v>
      </c>
      <c r="M39" s="25">
        <f t="shared" si="19"/>
        <v>0</v>
      </c>
      <c r="N39" s="25">
        <f t="shared" si="19"/>
        <v>0</v>
      </c>
    </row>
    <row r="40" spans="1:14" ht="21.75" customHeight="1" x14ac:dyDescent="0.25">
      <c r="A40" s="3" t="s">
        <v>52</v>
      </c>
      <c r="B40" s="94">
        <v>2781000</v>
      </c>
      <c r="C40" s="25">
        <f t="shared" si="12"/>
        <v>231750</v>
      </c>
      <c r="D40" s="25">
        <f>B40/12</f>
        <v>231750</v>
      </c>
      <c r="E40" s="25">
        <f>B40/12</f>
        <v>231750</v>
      </c>
      <c r="F40" s="25">
        <f>B40/12</f>
        <v>231750</v>
      </c>
      <c r="G40" s="25">
        <f>B40/12</f>
        <v>231750</v>
      </c>
      <c r="H40" s="25">
        <f>B40/12</f>
        <v>231750</v>
      </c>
      <c r="I40" s="25">
        <f>B40/12</f>
        <v>231750</v>
      </c>
      <c r="J40" s="25">
        <f t="shared" ref="J40:J45" si="21">B40/12</f>
        <v>231750</v>
      </c>
      <c r="K40" s="25">
        <f t="shared" ref="K40:K45" si="22">B40/12</f>
        <v>231750</v>
      </c>
      <c r="L40" s="25">
        <f t="shared" ref="L40:L45" si="23">B40/12</f>
        <v>231750</v>
      </c>
      <c r="M40" s="25">
        <f t="shared" ref="M40:M45" si="24">B40/12</f>
        <v>231750</v>
      </c>
      <c r="N40" s="25">
        <f t="shared" ref="N40:N45" si="25">B40/12</f>
        <v>231750</v>
      </c>
    </row>
    <row r="41" spans="1:14" ht="21.75" customHeight="1" x14ac:dyDescent="0.25">
      <c r="A41" s="3" t="s">
        <v>8</v>
      </c>
      <c r="B41" s="94">
        <v>0</v>
      </c>
      <c r="C41" s="25">
        <f t="shared" si="12"/>
        <v>0</v>
      </c>
      <c r="D41" s="25">
        <f t="shared" si="19"/>
        <v>0</v>
      </c>
      <c r="E41" s="25">
        <f t="shared" si="19"/>
        <v>0</v>
      </c>
      <c r="F41" s="25">
        <f t="shared" si="19"/>
        <v>0</v>
      </c>
      <c r="G41" s="25">
        <f t="shared" si="19"/>
        <v>0</v>
      </c>
      <c r="H41" s="25">
        <f t="shared" si="19"/>
        <v>0</v>
      </c>
      <c r="I41" s="25">
        <f t="shared" si="19"/>
        <v>0</v>
      </c>
      <c r="J41" s="25">
        <f t="shared" si="21"/>
        <v>0</v>
      </c>
      <c r="K41" s="25">
        <f t="shared" si="22"/>
        <v>0</v>
      </c>
      <c r="L41" s="25">
        <f t="shared" si="23"/>
        <v>0</v>
      </c>
      <c r="M41" s="25">
        <f t="shared" si="24"/>
        <v>0</v>
      </c>
      <c r="N41" s="25">
        <f t="shared" si="25"/>
        <v>0</v>
      </c>
    </row>
    <row r="42" spans="1:14" ht="31.5" customHeight="1" x14ac:dyDescent="0.25">
      <c r="A42" s="3" t="s">
        <v>53</v>
      </c>
      <c r="B42" s="94">
        <v>0</v>
      </c>
      <c r="C42" s="25">
        <f t="shared" si="12"/>
        <v>0</v>
      </c>
      <c r="D42" s="25">
        <f t="shared" si="19"/>
        <v>0</v>
      </c>
      <c r="E42" s="25">
        <f t="shared" si="19"/>
        <v>0</v>
      </c>
      <c r="F42" s="25">
        <f t="shared" si="19"/>
        <v>0</v>
      </c>
      <c r="G42" s="25">
        <f t="shared" si="19"/>
        <v>0</v>
      </c>
      <c r="H42" s="25">
        <f t="shared" si="19"/>
        <v>0</v>
      </c>
      <c r="I42" s="25">
        <f t="shared" si="19"/>
        <v>0</v>
      </c>
      <c r="J42" s="25">
        <f t="shared" si="21"/>
        <v>0</v>
      </c>
      <c r="K42" s="25">
        <f t="shared" si="22"/>
        <v>0</v>
      </c>
      <c r="L42" s="25">
        <f t="shared" si="23"/>
        <v>0</v>
      </c>
      <c r="M42" s="25">
        <f t="shared" si="24"/>
        <v>0</v>
      </c>
      <c r="N42" s="25">
        <f t="shared" si="25"/>
        <v>0</v>
      </c>
    </row>
    <row r="43" spans="1:14" x14ac:dyDescent="0.25">
      <c r="A43" s="15" t="s">
        <v>54</v>
      </c>
      <c r="B43" s="95">
        <v>0</v>
      </c>
      <c r="C43" s="25">
        <f t="shared" si="12"/>
        <v>0</v>
      </c>
      <c r="D43" s="25">
        <f t="shared" si="19"/>
        <v>0</v>
      </c>
      <c r="E43" s="25">
        <f t="shared" si="19"/>
        <v>0</v>
      </c>
      <c r="F43" s="25">
        <f t="shared" si="19"/>
        <v>0</v>
      </c>
      <c r="G43" s="25">
        <f t="shared" si="19"/>
        <v>0</v>
      </c>
      <c r="H43" s="25">
        <f t="shared" si="19"/>
        <v>0</v>
      </c>
      <c r="I43" s="25">
        <f t="shared" si="19"/>
        <v>0</v>
      </c>
      <c r="J43" s="25">
        <f t="shared" si="21"/>
        <v>0</v>
      </c>
      <c r="K43" s="25">
        <f t="shared" si="22"/>
        <v>0</v>
      </c>
      <c r="L43" s="25">
        <f t="shared" si="23"/>
        <v>0</v>
      </c>
      <c r="M43" s="25">
        <f t="shared" si="24"/>
        <v>0</v>
      </c>
      <c r="N43" s="25">
        <f t="shared" si="25"/>
        <v>0</v>
      </c>
    </row>
    <row r="44" spans="1:14" x14ac:dyDescent="0.25">
      <c r="A44" s="3" t="s">
        <v>55</v>
      </c>
      <c r="B44" s="94">
        <v>0</v>
      </c>
      <c r="C44" s="25">
        <f t="shared" si="12"/>
        <v>0</v>
      </c>
      <c r="D44" s="25">
        <f t="shared" si="19"/>
        <v>0</v>
      </c>
      <c r="E44" s="25">
        <f t="shared" si="19"/>
        <v>0</v>
      </c>
      <c r="F44" s="25">
        <f t="shared" si="19"/>
        <v>0</v>
      </c>
      <c r="G44" s="25">
        <f t="shared" si="19"/>
        <v>0</v>
      </c>
      <c r="H44" s="25">
        <f t="shared" si="19"/>
        <v>0</v>
      </c>
      <c r="I44" s="25">
        <f t="shared" si="19"/>
        <v>0</v>
      </c>
      <c r="J44" s="25">
        <f t="shared" si="21"/>
        <v>0</v>
      </c>
      <c r="K44" s="25">
        <f t="shared" si="22"/>
        <v>0</v>
      </c>
      <c r="L44" s="25">
        <f t="shared" si="23"/>
        <v>0</v>
      </c>
      <c r="M44" s="25">
        <f t="shared" si="24"/>
        <v>0</v>
      </c>
      <c r="N44" s="25">
        <f t="shared" si="25"/>
        <v>0</v>
      </c>
    </row>
    <row r="45" spans="1:14" x14ac:dyDescent="0.25">
      <c r="A45" s="3" t="s">
        <v>56</v>
      </c>
      <c r="B45" s="94">
        <v>0</v>
      </c>
      <c r="C45" s="25">
        <f t="shared" si="12"/>
        <v>0</v>
      </c>
      <c r="D45" s="25">
        <f t="shared" si="19"/>
        <v>0</v>
      </c>
      <c r="E45" s="25">
        <f t="shared" si="19"/>
        <v>0</v>
      </c>
      <c r="F45" s="25">
        <f t="shared" si="19"/>
        <v>0</v>
      </c>
      <c r="G45" s="25">
        <f t="shared" si="19"/>
        <v>0</v>
      </c>
      <c r="H45" s="25">
        <f t="shared" si="19"/>
        <v>0</v>
      </c>
      <c r="I45" s="25">
        <f t="shared" si="19"/>
        <v>0</v>
      </c>
      <c r="J45" s="25">
        <f t="shared" si="21"/>
        <v>0</v>
      </c>
      <c r="K45" s="25">
        <f t="shared" si="22"/>
        <v>0</v>
      </c>
      <c r="L45" s="25">
        <f t="shared" si="23"/>
        <v>0</v>
      </c>
      <c r="M45" s="25">
        <f t="shared" si="24"/>
        <v>0</v>
      </c>
      <c r="N45" s="25">
        <f t="shared" si="25"/>
        <v>0</v>
      </c>
    </row>
    <row r="46" spans="1:14" s="28" customFormat="1" ht="50.25" customHeight="1" x14ac:dyDescent="0.35">
      <c r="A46" s="26" t="s">
        <v>57</v>
      </c>
      <c r="B46" s="93">
        <f>SUM(B47:B55)</f>
        <v>2205350</v>
      </c>
      <c r="C46" s="27">
        <f>SUM(C47:C55)</f>
        <v>183779.16666666669</v>
      </c>
      <c r="D46" s="27">
        <f t="shared" ref="D46:N46" si="26">SUM(D47:D55)</f>
        <v>183779.16666666669</v>
      </c>
      <c r="E46" s="27">
        <f t="shared" si="26"/>
        <v>183779.16666666669</v>
      </c>
      <c r="F46" s="27">
        <f t="shared" si="26"/>
        <v>183779.16666666669</v>
      </c>
      <c r="G46" s="27">
        <f t="shared" si="26"/>
        <v>183779.16666666669</v>
      </c>
      <c r="H46" s="27">
        <f t="shared" si="26"/>
        <v>183779.16666666669</v>
      </c>
      <c r="I46" s="27">
        <f t="shared" si="26"/>
        <v>183779.16666666669</v>
      </c>
      <c r="J46" s="27">
        <f t="shared" si="26"/>
        <v>183779.16666666669</v>
      </c>
      <c r="K46" s="27">
        <f t="shared" si="26"/>
        <v>183779.16666666669</v>
      </c>
      <c r="L46" s="27">
        <f t="shared" si="26"/>
        <v>183779.16666666669</v>
      </c>
      <c r="M46" s="27">
        <f t="shared" si="26"/>
        <v>183779.16666666669</v>
      </c>
      <c r="N46" s="27">
        <f t="shared" si="26"/>
        <v>183779.16666666669</v>
      </c>
    </row>
    <row r="47" spans="1:14" x14ac:dyDescent="0.25">
      <c r="A47" s="15" t="s">
        <v>58</v>
      </c>
      <c r="B47" s="95">
        <v>489250</v>
      </c>
      <c r="C47" s="25">
        <f t="shared" ref="C47:N55" si="27">$B47/12</f>
        <v>40770.833333333336</v>
      </c>
      <c r="D47" s="25">
        <f t="shared" si="27"/>
        <v>40770.833333333336</v>
      </c>
      <c r="E47" s="25">
        <f t="shared" si="27"/>
        <v>40770.833333333336</v>
      </c>
      <c r="F47" s="25">
        <f t="shared" si="27"/>
        <v>40770.833333333336</v>
      </c>
      <c r="G47" s="25">
        <f t="shared" si="27"/>
        <v>40770.833333333336</v>
      </c>
      <c r="H47" s="25">
        <f t="shared" si="27"/>
        <v>40770.833333333336</v>
      </c>
      <c r="I47" s="25">
        <f t="shared" si="27"/>
        <v>40770.833333333336</v>
      </c>
      <c r="J47" s="25">
        <f t="shared" si="27"/>
        <v>40770.833333333336</v>
      </c>
      <c r="K47" s="25">
        <f t="shared" si="27"/>
        <v>40770.833333333336</v>
      </c>
      <c r="L47" s="25">
        <f t="shared" si="27"/>
        <v>40770.833333333336</v>
      </c>
      <c r="M47" s="25">
        <f t="shared" si="27"/>
        <v>40770.833333333336</v>
      </c>
      <c r="N47" s="25">
        <f t="shared" si="27"/>
        <v>40770.833333333336</v>
      </c>
    </row>
    <row r="48" spans="1:14" x14ac:dyDescent="0.25">
      <c r="A48" s="3" t="s">
        <v>59</v>
      </c>
      <c r="B48" s="94">
        <v>463500</v>
      </c>
      <c r="C48" s="25">
        <f t="shared" si="27"/>
        <v>38625</v>
      </c>
      <c r="D48" s="25">
        <f t="shared" si="27"/>
        <v>38625</v>
      </c>
      <c r="E48" s="25">
        <f t="shared" si="27"/>
        <v>38625</v>
      </c>
      <c r="F48" s="25">
        <f t="shared" si="27"/>
        <v>38625</v>
      </c>
      <c r="G48" s="25">
        <f t="shared" si="27"/>
        <v>38625</v>
      </c>
      <c r="H48" s="25">
        <f t="shared" si="27"/>
        <v>38625</v>
      </c>
      <c r="I48" s="25">
        <f t="shared" si="27"/>
        <v>38625</v>
      </c>
      <c r="J48" s="25">
        <f t="shared" si="27"/>
        <v>38625</v>
      </c>
      <c r="K48" s="25">
        <f t="shared" si="27"/>
        <v>38625</v>
      </c>
      <c r="L48" s="25">
        <f t="shared" si="27"/>
        <v>38625</v>
      </c>
      <c r="M48" s="25">
        <f t="shared" si="27"/>
        <v>38625</v>
      </c>
      <c r="N48" s="25">
        <f t="shared" si="27"/>
        <v>38625</v>
      </c>
    </row>
    <row r="49" spans="1:15" x14ac:dyDescent="0.25">
      <c r="A49" s="3" t="s">
        <v>60</v>
      </c>
      <c r="B49" s="94">
        <v>408000</v>
      </c>
      <c r="C49" s="25">
        <f t="shared" si="27"/>
        <v>34000</v>
      </c>
      <c r="D49" s="25">
        <f t="shared" si="27"/>
        <v>34000</v>
      </c>
      <c r="E49" s="25">
        <f t="shared" si="27"/>
        <v>34000</v>
      </c>
      <c r="F49" s="25">
        <f t="shared" si="27"/>
        <v>34000</v>
      </c>
      <c r="G49" s="25">
        <f t="shared" si="27"/>
        <v>34000</v>
      </c>
      <c r="H49" s="25">
        <f t="shared" si="27"/>
        <v>34000</v>
      </c>
      <c r="I49" s="25">
        <f t="shared" si="27"/>
        <v>34000</v>
      </c>
      <c r="J49" s="25">
        <f t="shared" si="27"/>
        <v>34000</v>
      </c>
      <c r="K49" s="25">
        <f t="shared" si="27"/>
        <v>34000</v>
      </c>
      <c r="L49" s="25">
        <f t="shared" si="27"/>
        <v>34000</v>
      </c>
      <c r="M49" s="25">
        <f t="shared" si="27"/>
        <v>34000</v>
      </c>
      <c r="N49" s="25">
        <f t="shared" si="27"/>
        <v>34000</v>
      </c>
    </row>
    <row r="50" spans="1:15" x14ac:dyDescent="0.25">
      <c r="A50" s="3" t="s">
        <v>106</v>
      </c>
      <c r="B50" s="94">
        <v>0</v>
      </c>
      <c r="C50" s="25">
        <f t="shared" si="27"/>
        <v>0</v>
      </c>
      <c r="D50" s="25">
        <f t="shared" si="27"/>
        <v>0</v>
      </c>
      <c r="E50" s="25">
        <f t="shared" si="27"/>
        <v>0</v>
      </c>
      <c r="F50" s="25">
        <f t="shared" si="27"/>
        <v>0</v>
      </c>
      <c r="G50" s="25">
        <f t="shared" si="27"/>
        <v>0</v>
      </c>
      <c r="H50" s="25">
        <f t="shared" si="27"/>
        <v>0</v>
      </c>
      <c r="I50" s="25">
        <f t="shared" si="27"/>
        <v>0</v>
      </c>
      <c r="J50" s="25">
        <f t="shared" si="27"/>
        <v>0</v>
      </c>
      <c r="K50" s="25">
        <f t="shared" si="27"/>
        <v>0</v>
      </c>
      <c r="L50" s="25">
        <f t="shared" si="27"/>
        <v>0</v>
      </c>
      <c r="M50" s="25">
        <f t="shared" si="27"/>
        <v>0</v>
      </c>
      <c r="N50" s="25">
        <f t="shared" si="27"/>
        <v>0</v>
      </c>
    </row>
    <row r="51" spans="1:15" ht="30" x14ac:dyDescent="0.25">
      <c r="A51" s="3" t="s">
        <v>37</v>
      </c>
      <c r="B51" s="94">
        <v>0</v>
      </c>
      <c r="C51" s="25">
        <f t="shared" si="27"/>
        <v>0</v>
      </c>
      <c r="D51" s="25">
        <f t="shared" si="27"/>
        <v>0</v>
      </c>
      <c r="E51" s="25">
        <f t="shared" si="27"/>
        <v>0</v>
      </c>
      <c r="F51" s="25">
        <f t="shared" si="27"/>
        <v>0</v>
      </c>
      <c r="G51" s="25">
        <f t="shared" si="27"/>
        <v>0</v>
      </c>
      <c r="H51" s="25">
        <f t="shared" si="27"/>
        <v>0</v>
      </c>
      <c r="I51" s="25">
        <f t="shared" si="27"/>
        <v>0</v>
      </c>
      <c r="J51" s="25">
        <f t="shared" si="27"/>
        <v>0</v>
      </c>
      <c r="K51" s="25">
        <f t="shared" si="27"/>
        <v>0</v>
      </c>
      <c r="L51" s="25">
        <f t="shared" si="27"/>
        <v>0</v>
      </c>
      <c r="M51" s="25">
        <f t="shared" si="27"/>
        <v>0</v>
      </c>
      <c r="N51" s="25">
        <f t="shared" si="27"/>
        <v>0</v>
      </c>
    </row>
    <row r="52" spans="1:15" x14ac:dyDescent="0.25">
      <c r="A52" s="3" t="s">
        <v>107</v>
      </c>
      <c r="B52" s="94"/>
      <c r="C52" s="25">
        <f t="shared" si="27"/>
        <v>0</v>
      </c>
      <c r="D52" s="25">
        <f t="shared" si="27"/>
        <v>0</v>
      </c>
      <c r="E52" s="25">
        <f t="shared" si="27"/>
        <v>0</v>
      </c>
      <c r="F52" s="25">
        <f t="shared" si="27"/>
        <v>0</v>
      </c>
      <c r="G52" s="25">
        <f t="shared" si="27"/>
        <v>0</v>
      </c>
      <c r="H52" s="25">
        <f t="shared" si="27"/>
        <v>0</v>
      </c>
      <c r="I52" s="25">
        <f t="shared" si="27"/>
        <v>0</v>
      </c>
      <c r="J52" s="25">
        <f t="shared" si="27"/>
        <v>0</v>
      </c>
      <c r="K52" s="25">
        <f t="shared" si="27"/>
        <v>0</v>
      </c>
      <c r="L52" s="25">
        <f t="shared" si="27"/>
        <v>0</v>
      </c>
      <c r="M52" s="25">
        <f t="shared" si="27"/>
        <v>0</v>
      </c>
      <c r="N52" s="25">
        <f t="shared" si="27"/>
        <v>0</v>
      </c>
    </row>
    <row r="53" spans="1:15" x14ac:dyDescent="0.25">
      <c r="A53" s="3" t="s">
        <v>62</v>
      </c>
      <c r="B53" s="94">
        <v>412000</v>
      </c>
      <c r="C53" s="25">
        <f t="shared" si="27"/>
        <v>34333.333333333336</v>
      </c>
      <c r="D53" s="25">
        <f t="shared" si="27"/>
        <v>34333.333333333336</v>
      </c>
      <c r="E53" s="25">
        <f t="shared" si="27"/>
        <v>34333.333333333336</v>
      </c>
      <c r="F53" s="25">
        <f t="shared" si="27"/>
        <v>34333.333333333336</v>
      </c>
      <c r="G53" s="25">
        <f t="shared" si="27"/>
        <v>34333.333333333336</v>
      </c>
      <c r="H53" s="25">
        <f t="shared" si="27"/>
        <v>34333.333333333336</v>
      </c>
      <c r="I53" s="25">
        <f t="shared" si="27"/>
        <v>34333.333333333336</v>
      </c>
      <c r="J53" s="25">
        <f t="shared" si="27"/>
        <v>34333.333333333336</v>
      </c>
      <c r="K53" s="25">
        <f t="shared" si="27"/>
        <v>34333.333333333336</v>
      </c>
      <c r="L53" s="25">
        <f t="shared" si="27"/>
        <v>34333.333333333336</v>
      </c>
      <c r="M53" s="25">
        <f t="shared" si="27"/>
        <v>34333.333333333336</v>
      </c>
      <c r="N53" s="25">
        <f t="shared" si="27"/>
        <v>34333.333333333336</v>
      </c>
    </row>
    <row r="54" spans="1:15" x14ac:dyDescent="0.25">
      <c r="A54" s="15" t="s">
        <v>63</v>
      </c>
      <c r="B54" s="95">
        <v>432600</v>
      </c>
      <c r="C54" s="25">
        <f t="shared" si="27"/>
        <v>36050</v>
      </c>
      <c r="D54" s="25">
        <f t="shared" si="27"/>
        <v>36050</v>
      </c>
      <c r="E54" s="25">
        <f t="shared" si="27"/>
        <v>36050</v>
      </c>
      <c r="F54" s="25">
        <f t="shared" si="27"/>
        <v>36050</v>
      </c>
      <c r="G54" s="25">
        <f t="shared" si="27"/>
        <v>36050</v>
      </c>
      <c r="H54" s="25">
        <f t="shared" si="27"/>
        <v>36050</v>
      </c>
      <c r="I54" s="25">
        <f t="shared" si="27"/>
        <v>36050</v>
      </c>
      <c r="J54" s="25">
        <f t="shared" si="27"/>
        <v>36050</v>
      </c>
      <c r="K54" s="25">
        <f t="shared" si="27"/>
        <v>36050</v>
      </c>
      <c r="L54" s="25">
        <f t="shared" si="27"/>
        <v>36050</v>
      </c>
      <c r="M54" s="25">
        <f t="shared" si="27"/>
        <v>36050</v>
      </c>
      <c r="N54" s="25">
        <f t="shared" si="27"/>
        <v>36050</v>
      </c>
    </row>
    <row r="55" spans="1:15" x14ac:dyDescent="0.25">
      <c r="A55" s="3" t="s">
        <v>64</v>
      </c>
      <c r="B55" s="94">
        <v>0</v>
      </c>
      <c r="C55" s="25">
        <f t="shared" si="27"/>
        <v>0</v>
      </c>
      <c r="D55" s="25">
        <f t="shared" si="27"/>
        <v>0</v>
      </c>
      <c r="E55" s="25">
        <f t="shared" si="27"/>
        <v>0</v>
      </c>
      <c r="F55" s="25">
        <f t="shared" si="27"/>
        <v>0</v>
      </c>
      <c r="G55" s="25">
        <f t="shared" si="27"/>
        <v>0</v>
      </c>
      <c r="H55" s="25">
        <f t="shared" si="27"/>
        <v>0</v>
      </c>
      <c r="I55" s="25">
        <f t="shared" si="27"/>
        <v>0</v>
      </c>
      <c r="J55" s="25">
        <f t="shared" si="27"/>
        <v>0</v>
      </c>
      <c r="K55" s="25">
        <f t="shared" si="27"/>
        <v>0</v>
      </c>
      <c r="L55" s="25">
        <f t="shared" si="27"/>
        <v>0</v>
      </c>
      <c r="M55" s="25">
        <f t="shared" si="27"/>
        <v>0</v>
      </c>
      <c r="N55" s="25">
        <f t="shared" si="27"/>
        <v>0</v>
      </c>
    </row>
    <row r="56" spans="1:15" s="28" customFormat="1" ht="21" x14ac:dyDescent="0.35">
      <c r="A56" s="26" t="s">
        <v>65</v>
      </c>
      <c r="B56" s="93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</row>
    <row r="57" spans="1:15" x14ac:dyDescent="0.25">
      <c r="A57" s="4" t="s">
        <v>66</v>
      </c>
      <c r="B57" s="96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</row>
    <row r="58" spans="1:15" s="28" customFormat="1" ht="33" customHeight="1" x14ac:dyDescent="0.35">
      <c r="A58" s="29" t="s">
        <v>67</v>
      </c>
      <c r="B58" s="97">
        <f>SUM(B59:B69)</f>
        <v>149195500</v>
      </c>
      <c r="C58" s="27">
        <f>SUM(C59:C69)</f>
        <v>12432958.333333334</v>
      </c>
      <c r="D58" s="27">
        <f t="shared" ref="D58:L58" si="28">SUM(D59:D69)</f>
        <v>12432958.333333334</v>
      </c>
      <c r="E58" s="27">
        <f t="shared" si="28"/>
        <v>12432958.333333334</v>
      </c>
      <c r="F58" s="27">
        <f t="shared" si="28"/>
        <v>12432958.333333334</v>
      </c>
      <c r="G58" s="27">
        <f t="shared" si="28"/>
        <v>12432958.333333334</v>
      </c>
      <c r="H58" s="27">
        <f t="shared" si="28"/>
        <v>12432958.333333334</v>
      </c>
      <c r="I58" s="27">
        <f t="shared" si="28"/>
        <v>12432958.333333334</v>
      </c>
      <c r="J58" s="27">
        <f t="shared" si="28"/>
        <v>12432958.333333334</v>
      </c>
      <c r="K58" s="27">
        <f t="shared" si="28"/>
        <v>12432958.333333334</v>
      </c>
      <c r="L58" s="27">
        <f t="shared" si="28"/>
        <v>12432958.333333334</v>
      </c>
      <c r="M58" s="27">
        <f t="shared" ref="M58" si="29">SUM(M59:M69)</f>
        <v>12432958.333333334</v>
      </c>
      <c r="N58" s="27">
        <f t="shared" ref="N58" si="30">SUM(N59:N69)</f>
        <v>12432958.333333334</v>
      </c>
      <c r="O58" s="27">
        <f t="shared" ref="O58" si="31">SUM(O59:O69)</f>
        <v>0</v>
      </c>
    </row>
    <row r="59" spans="1:15" x14ac:dyDescent="0.25">
      <c r="A59" s="4" t="s">
        <v>108</v>
      </c>
      <c r="B59" s="96">
        <v>149195500</v>
      </c>
      <c r="C59" s="25">
        <f t="shared" ref="C59:C77" si="32">B59/12</f>
        <v>12432958.333333334</v>
      </c>
      <c r="D59" s="25">
        <f>B59/12</f>
        <v>12432958.333333334</v>
      </c>
      <c r="E59" s="25">
        <f>B59/12</f>
        <v>12432958.333333334</v>
      </c>
      <c r="F59" s="25">
        <f>B59/12</f>
        <v>12432958.333333334</v>
      </c>
      <c r="G59" s="25">
        <f>B59/12</f>
        <v>12432958.333333334</v>
      </c>
      <c r="H59" s="25">
        <f>B59/12</f>
        <v>12432958.333333334</v>
      </c>
      <c r="I59" s="25">
        <f>B59/12</f>
        <v>12432958.333333334</v>
      </c>
      <c r="J59" s="25">
        <f>I59</f>
        <v>12432958.333333334</v>
      </c>
      <c r="K59" s="25">
        <f t="shared" ref="K59:N59" si="33">J59</f>
        <v>12432958.333333334</v>
      </c>
      <c r="L59" s="25">
        <f t="shared" si="33"/>
        <v>12432958.333333334</v>
      </c>
      <c r="M59" s="25">
        <f t="shared" si="33"/>
        <v>12432958.333333334</v>
      </c>
      <c r="N59" s="25">
        <f t="shared" si="33"/>
        <v>12432958.333333334</v>
      </c>
    </row>
    <row r="60" spans="1:15" x14ac:dyDescent="0.25">
      <c r="A60" s="4" t="s">
        <v>69</v>
      </c>
      <c r="B60" s="96">
        <v>0</v>
      </c>
      <c r="C60" s="25">
        <f t="shared" si="32"/>
        <v>0</v>
      </c>
      <c r="D60" s="25">
        <f t="shared" ref="D60:N69" si="34">C60/12</f>
        <v>0</v>
      </c>
      <c r="E60" s="25">
        <f t="shared" si="34"/>
        <v>0</v>
      </c>
      <c r="F60" s="25">
        <f t="shared" si="34"/>
        <v>0</v>
      </c>
      <c r="G60" s="25">
        <f t="shared" si="34"/>
        <v>0</v>
      </c>
      <c r="H60" s="25">
        <f t="shared" si="34"/>
        <v>0</v>
      </c>
      <c r="I60" s="25">
        <f t="shared" si="34"/>
        <v>0</v>
      </c>
      <c r="J60" s="25">
        <f t="shared" si="34"/>
        <v>0</v>
      </c>
      <c r="K60" s="25">
        <f t="shared" si="34"/>
        <v>0</v>
      </c>
      <c r="L60" s="25">
        <f t="shared" si="34"/>
        <v>0</v>
      </c>
      <c r="M60" s="25">
        <f t="shared" si="34"/>
        <v>0</v>
      </c>
      <c r="N60" s="25">
        <f t="shared" si="34"/>
        <v>0</v>
      </c>
    </row>
    <row r="61" spans="1:15" x14ac:dyDescent="0.25">
      <c r="A61" s="4" t="s">
        <v>70</v>
      </c>
      <c r="B61" s="96">
        <v>0</v>
      </c>
      <c r="C61" s="25">
        <f t="shared" si="32"/>
        <v>0</v>
      </c>
      <c r="D61" s="25">
        <f t="shared" si="34"/>
        <v>0</v>
      </c>
      <c r="E61" s="25">
        <f t="shared" si="34"/>
        <v>0</v>
      </c>
      <c r="F61" s="25">
        <f t="shared" si="34"/>
        <v>0</v>
      </c>
      <c r="G61" s="25">
        <f t="shared" si="34"/>
        <v>0</v>
      </c>
      <c r="H61" s="25">
        <f t="shared" si="34"/>
        <v>0</v>
      </c>
      <c r="I61" s="25">
        <f t="shared" si="34"/>
        <v>0</v>
      </c>
      <c r="J61" s="25">
        <f t="shared" si="34"/>
        <v>0</v>
      </c>
      <c r="K61" s="25">
        <f t="shared" si="34"/>
        <v>0</v>
      </c>
      <c r="L61" s="25">
        <f t="shared" si="34"/>
        <v>0</v>
      </c>
      <c r="M61" s="25">
        <f t="shared" si="34"/>
        <v>0</v>
      </c>
      <c r="N61" s="25">
        <f t="shared" si="34"/>
        <v>0</v>
      </c>
    </row>
    <row r="62" spans="1:15" x14ac:dyDescent="0.25">
      <c r="A62" s="4" t="s">
        <v>71</v>
      </c>
      <c r="B62" s="96">
        <v>0</v>
      </c>
      <c r="C62" s="25">
        <f t="shared" si="32"/>
        <v>0</v>
      </c>
      <c r="D62" s="25">
        <f t="shared" si="34"/>
        <v>0</v>
      </c>
      <c r="E62" s="25">
        <f t="shared" si="34"/>
        <v>0</v>
      </c>
      <c r="F62" s="25">
        <f t="shared" si="34"/>
        <v>0</v>
      </c>
      <c r="G62" s="25">
        <f t="shared" si="34"/>
        <v>0</v>
      </c>
      <c r="H62" s="25">
        <f t="shared" si="34"/>
        <v>0</v>
      </c>
      <c r="I62" s="25">
        <f t="shared" si="34"/>
        <v>0</v>
      </c>
      <c r="J62" s="25">
        <f t="shared" si="34"/>
        <v>0</v>
      </c>
      <c r="K62" s="25">
        <f t="shared" si="34"/>
        <v>0</v>
      </c>
      <c r="L62" s="25">
        <f t="shared" si="34"/>
        <v>0</v>
      </c>
      <c r="M62" s="25">
        <f t="shared" si="34"/>
        <v>0</v>
      </c>
      <c r="N62" s="25">
        <f t="shared" si="34"/>
        <v>0</v>
      </c>
    </row>
    <row r="63" spans="1:15" x14ac:dyDescent="0.25">
      <c r="A63" s="4" t="s">
        <v>72</v>
      </c>
      <c r="B63" s="96">
        <v>0</v>
      </c>
      <c r="C63" s="25">
        <f t="shared" si="32"/>
        <v>0</v>
      </c>
      <c r="D63" s="25">
        <f t="shared" si="34"/>
        <v>0</v>
      </c>
      <c r="E63" s="25">
        <f t="shared" si="34"/>
        <v>0</v>
      </c>
      <c r="F63" s="25">
        <f t="shared" si="34"/>
        <v>0</v>
      </c>
      <c r="G63" s="25">
        <f t="shared" si="34"/>
        <v>0</v>
      </c>
      <c r="H63" s="25">
        <f t="shared" si="34"/>
        <v>0</v>
      </c>
      <c r="I63" s="25">
        <f t="shared" si="34"/>
        <v>0</v>
      </c>
      <c r="J63" s="25">
        <f t="shared" si="34"/>
        <v>0</v>
      </c>
      <c r="K63" s="25">
        <f t="shared" si="34"/>
        <v>0</v>
      </c>
      <c r="L63" s="25">
        <f t="shared" si="34"/>
        <v>0</v>
      </c>
      <c r="M63" s="25">
        <f t="shared" si="34"/>
        <v>0</v>
      </c>
      <c r="N63" s="25">
        <f t="shared" si="34"/>
        <v>0</v>
      </c>
    </row>
    <row r="64" spans="1:15" x14ac:dyDescent="0.25">
      <c r="A64" s="4" t="s">
        <v>73</v>
      </c>
      <c r="B64" s="96">
        <v>0</v>
      </c>
      <c r="C64" s="25">
        <f t="shared" si="32"/>
        <v>0</v>
      </c>
      <c r="D64" s="25">
        <f t="shared" si="34"/>
        <v>0</v>
      </c>
      <c r="E64" s="25">
        <f t="shared" si="34"/>
        <v>0</v>
      </c>
      <c r="F64" s="25">
        <f t="shared" si="34"/>
        <v>0</v>
      </c>
      <c r="G64" s="25">
        <f t="shared" si="34"/>
        <v>0</v>
      </c>
      <c r="H64" s="25">
        <f t="shared" si="34"/>
        <v>0</v>
      </c>
      <c r="I64" s="25">
        <f t="shared" si="34"/>
        <v>0</v>
      </c>
      <c r="J64" s="25">
        <f t="shared" si="34"/>
        <v>0</v>
      </c>
      <c r="K64" s="25">
        <f t="shared" si="34"/>
        <v>0</v>
      </c>
      <c r="L64" s="25">
        <f t="shared" si="34"/>
        <v>0</v>
      </c>
      <c r="M64" s="25">
        <f t="shared" si="34"/>
        <v>0</v>
      </c>
      <c r="N64" s="25">
        <f t="shared" si="34"/>
        <v>0</v>
      </c>
    </row>
    <row r="65" spans="1:14" x14ac:dyDescent="0.25">
      <c r="A65" s="4" t="s">
        <v>74</v>
      </c>
      <c r="B65" s="96">
        <v>0</v>
      </c>
      <c r="C65" s="25">
        <f t="shared" si="32"/>
        <v>0</v>
      </c>
      <c r="D65" s="25">
        <f t="shared" si="34"/>
        <v>0</v>
      </c>
      <c r="E65" s="25">
        <f t="shared" si="34"/>
        <v>0</v>
      </c>
      <c r="F65" s="25">
        <f t="shared" si="34"/>
        <v>0</v>
      </c>
      <c r="G65" s="25">
        <f t="shared" si="34"/>
        <v>0</v>
      </c>
      <c r="H65" s="25">
        <f t="shared" si="34"/>
        <v>0</v>
      </c>
      <c r="I65" s="25">
        <f t="shared" si="34"/>
        <v>0</v>
      </c>
      <c r="J65" s="25">
        <f t="shared" si="34"/>
        <v>0</v>
      </c>
      <c r="K65" s="25">
        <f t="shared" si="34"/>
        <v>0</v>
      </c>
      <c r="L65" s="25">
        <f t="shared" si="34"/>
        <v>0</v>
      </c>
      <c r="M65" s="25">
        <f t="shared" si="34"/>
        <v>0</v>
      </c>
      <c r="N65" s="25">
        <f t="shared" si="34"/>
        <v>0</v>
      </c>
    </row>
    <row r="66" spans="1:14" x14ac:dyDescent="0.25">
      <c r="A66" s="4" t="s">
        <v>75</v>
      </c>
      <c r="B66" s="96">
        <v>0</v>
      </c>
      <c r="C66" s="25">
        <f t="shared" si="32"/>
        <v>0</v>
      </c>
      <c r="D66" s="25">
        <f t="shared" si="34"/>
        <v>0</v>
      </c>
      <c r="E66" s="25">
        <f t="shared" si="34"/>
        <v>0</v>
      </c>
      <c r="F66" s="25">
        <f t="shared" si="34"/>
        <v>0</v>
      </c>
      <c r="G66" s="25">
        <f t="shared" si="34"/>
        <v>0</v>
      </c>
      <c r="H66" s="25">
        <f t="shared" si="34"/>
        <v>0</v>
      </c>
      <c r="I66" s="25">
        <f t="shared" si="34"/>
        <v>0</v>
      </c>
      <c r="J66" s="25">
        <f t="shared" si="34"/>
        <v>0</v>
      </c>
      <c r="K66" s="25">
        <f t="shared" si="34"/>
        <v>0</v>
      </c>
      <c r="L66" s="25">
        <f t="shared" si="34"/>
        <v>0</v>
      </c>
      <c r="M66" s="25">
        <f t="shared" si="34"/>
        <v>0</v>
      </c>
      <c r="N66" s="25">
        <f t="shared" si="34"/>
        <v>0</v>
      </c>
    </row>
    <row r="67" spans="1:14" x14ac:dyDescent="0.25">
      <c r="A67" s="4" t="s">
        <v>76</v>
      </c>
      <c r="B67" s="96">
        <v>0</v>
      </c>
      <c r="C67" s="25">
        <f t="shared" si="32"/>
        <v>0</v>
      </c>
      <c r="D67" s="25">
        <f t="shared" si="34"/>
        <v>0</v>
      </c>
      <c r="E67" s="25">
        <f t="shared" si="34"/>
        <v>0</v>
      </c>
      <c r="F67" s="25">
        <f t="shared" si="34"/>
        <v>0</v>
      </c>
      <c r="G67" s="25">
        <f t="shared" si="34"/>
        <v>0</v>
      </c>
      <c r="H67" s="25">
        <f t="shared" si="34"/>
        <v>0</v>
      </c>
      <c r="I67" s="25">
        <f t="shared" si="34"/>
        <v>0</v>
      </c>
      <c r="J67" s="25">
        <f t="shared" si="34"/>
        <v>0</v>
      </c>
      <c r="K67" s="25">
        <f t="shared" si="34"/>
        <v>0</v>
      </c>
      <c r="L67" s="25">
        <f t="shared" si="34"/>
        <v>0</v>
      </c>
      <c r="M67" s="25">
        <f t="shared" si="34"/>
        <v>0</v>
      </c>
      <c r="N67" s="25">
        <f t="shared" si="34"/>
        <v>0</v>
      </c>
    </row>
    <row r="68" spans="1:14" x14ac:dyDescent="0.25">
      <c r="A68" s="4" t="s">
        <v>77</v>
      </c>
      <c r="B68" s="96">
        <v>0</v>
      </c>
      <c r="C68" s="25">
        <f t="shared" si="32"/>
        <v>0</v>
      </c>
      <c r="D68" s="25">
        <f t="shared" si="34"/>
        <v>0</v>
      </c>
      <c r="E68" s="25">
        <f t="shared" si="34"/>
        <v>0</v>
      </c>
      <c r="F68" s="25">
        <f t="shared" si="34"/>
        <v>0</v>
      </c>
      <c r="G68" s="25">
        <f t="shared" si="34"/>
        <v>0</v>
      </c>
      <c r="H68" s="25">
        <f t="shared" si="34"/>
        <v>0</v>
      </c>
      <c r="I68" s="25">
        <f t="shared" si="34"/>
        <v>0</v>
      </c>
      <c r="J68" s="25">
        <f t="shared" si="34"/>
        <v>0</v>
      </c>
      <c r="K68" s="25">
        <f t="shared" si="34"/>
        <v>0</v>
      </c>
      <c r="L68" s="25">
        <f t="shared" si="34"/>
        <v>0</v>
      </c>
      <c r="M68" s="25">
        <f t="shared" si="34"/>
        <v>0</v>
      </c>
      <c r="N68" s="25">
        <f t="shared" si="34"/>
        <v>0</v>
      </c>
    </row>
    <row r="69" spans="1:14" ht="30" x14ac:dyDescent="0.25">
      <c r="A69" s="4" t="s">
        <v>78</v>
      </c>
      <c r="B69" s="96">
        <v>0</v>
      </c>
      <c r="C69" s="25">
        <f t="shared" si="32"/>
        <v>0</v>
      </c>
      <c r="D69" s="25">
        <f t="shared" si="34"/>
        <v>0</v>
      </c>
      <c r="E69" s="25">
        <f t="shared" si="34"/>
        <v>0</v>
      </c>
      <c r="F69" s="25">
        <f t="shared" si="34"/>
        <v>0</v>
      </c>
      <c r="G69" s="25">
        <f t="shared" si="34"/>
        <v>0</v>
      </c>
      <c r="H69" s="25">
        <f t="shared" si="34"/>
        <v>0</v>
      </c>
      <c r="I69" s="25">
        <f t="shared" si="34"/>
        <v>0</v>
      </c>
      <c r="J69" s="25">
        <f t="shared" si="34"/>
        <v>0</v>
      </c>
      <c r="K69" s="25">
        <f t="shared" si="34"/>
        <v>0</v>
      </c>
      <c r="L69" s="25">
        <f t="shared" si="34"/>
        <v>0</v>
      </c>
      <c r="M69" s="25">
        <f t="shared" si="34"/>
        <v>0</v>
      </c>
      <c r="N69" s="25">
        <f t="shared" si="34"/>
        <v>0</v>
      </c>
    </row>
    <row r="70" spans="1:14" s="28" customFormat="1" ht="30.75" customHeight="1" x14ac:dyDescent="0.35">
      <c r="A70" s="29" t="s">
        <v>0</v>
      </c>
      <c r="B70" s="97">
        <f>SUM(B71:B77)</f>
        <v>0</v>
      </c>
      <c r="C70" s="27">
        <f t="shared" si="32"/>
        <v>0</v>
      </c>
      <c r="D70" s="27">
        <f>SUM(D71:D77)</f>
        <v>0</v>
      </c>
      <c r="E70" s="27">
        <f t="shared" ref="E70:N70" si="35">SUM(E71:E77)</f>
        <v>0</v>
      </c>
      <c r="F70" s="27">
        <f t="shared" si="35"/>
        <v>0</v>
      </c>
      <c r="G70" s="27">
        <f t="shared" si="35"/>
        <v>0</v>
      </c>
      <c r="H70" s="27">
        <f t="shared" si="35"/>
        <v>0</v>
      </c>
      <c r="I70" s="27">
        <f t="shared" si="35"/>
        <v>0</v>
      </c>
      <c r="J70" s="27">
        <f t="shared" si="35"/>
        <v>0</v>
      </c>
      <c r="K70" s="27">
        <f t="shared" si="35"/>
        <v>0</v>
      </c>
      <c r="L70" s="27">
        <f t="shared" si="35"/>
        <v>0</v>
      </c>
      <c r="M70" s="27">
        <f t="shared" si="35"/>
        <v>0</v>
      </c>
      <c r="N70" s="27">
        <f t="shared" si="35"/>
        <v>0</v>
      </c>
    </row>
    <row r="71" spans="1:14" x14ac:dyDescent="0.25">
      <c r="A71" s="4" t="s">
        <v>1</v>
      </c>
      <c r="B71" s="96">
        <v>0</v>
      </c>
      <c r="C71" s="25">
        <f t="shared" si="32"/>
        <v>0</v>
      </c>
      <c r="D71" s="25">
        <f t="shared" ref="D71:N71" si="36">C71/12</f>
        <v>0</v>
      </c>
      <c r="E71" s="25">
        <f t="shared" si="36"/>
        <v>0</v>
      </c>
      <c r="F71" s="25">
        <f t="shared" si="36"/>
        <v>0</v>
      </c>
      <c r="G71" s="25">
        <f t="shared" si="36"/>
        <v>0</v>
      </c>
      <c r="H71" s="25">
        <f t="shared" si="36"/>
        <v>0</v>
      </c>
      <c r="I71" s="25">
        <f t="shared" si="36"/>
        <v>0</v>
      </c>
      <c r="J71" s="25">
        <f t="shared" si="36"/>
        <v>0</v>
      </c>
      <c r="K71" s="25">
        <f t="shared" si="36"/>
        <v>0</v>
      </c>
      <c r="L71" s="25">
        <f t="shared" si="36"/>
        <v>0</v>
      </c>
      <c r="M71" s="25">
        <f t="shared" si="36"/>
        <v>0</v>
      </c>
      <c r="N71" s="25">
        <f t="shared" si="36"/>
        <v>0</v>
      </c>
    </row>
    <row r="72" spans="1:14" x14ac:dyDescent="0.25">
      <c r="A72" s="4" t="s">
        <v>2</v>
      </c>
      <c r="B72" s="96">
        <v>0</v>
      </c>
      <c r="C72" s="25">
        <f t="shared" si="32"/>
        <v>0</v>
      </c>
      <c r="D72" s="25">
        <f t="shared" ref="D72:N72" si="37">C72/12</f>
        <v>0</v>
      </c>
      <c r="E72" s="25">
        <f t="shared" si="37"/>
        <v>0</v>
      </c>
      <c r="F72" s="25">
        <f t="shared" si="37"/>
        <v>0</v>
      </c>
      <c r="G72" s="25">
        <f t="shared" si="37"/>
        <v>0</v>
      </c>
      <c r="H72" s="25">
        <f t="shared" si="37"/>
        <v>0</v>
      </c>
      <c r="I72" s="25">
        <f t="shared" si="37"/>
        <v>0</v>
      </c>
      <c r="J72" s="25">
        <f t="shared" si="37"/>
        <v>0</v>
      </c>
      <c r="K72" s="25">
        <f t="shared" si="37"/>
        <v>0</v>
      </c>
      <c r="L72" s="25">
        <f t="shared" si="37"/>
        <v>0</v>
      </c>
      <c r="M72" s="25">
        <f t="shared" si="37"/>
        <v>0</v>
      </c>
      <c r="N72" s="25">
        <f t="shared" si="37"/>
        <v>0</v>
      </c>
    </row>
    <row r="73" spans="1:14" x14ac:dyDescent="0.25">
      <c r="A73" s="4" t="s">
        <v>3</v>
      </c>
      <c r="B73" s="96">
        <v>0</v>
      </c>
      <c r="C73" s="25">
        <f t="shared" si="32"/>
        <v>0</v>
      </c>
      <c r="D73" s="25">
        <f t="shared" ref="D73:N73" si="38">C73/12</f>
        <v>0</v>
      </c>
      <c r="E73" s="25">
        <f t="shared" si="38"/>
        <v>0</v>
      </c>
      <c r="F73" s="25">
        <f t="shared" si="38"/>
        <v>0</v>
      </c>
      <c r="G73" s="25">
        <f t="shared" si="38"/>
        <v>0</v>
      </c>
      <c r="H73" s="25">
        <f t="shared" si="38"/>
        <v>0</v>
      </c>
      <c r="I73" s="25">
        <f t="shared" si="38"/>
        <v>0</v>
      </c>
      <c r="J73" s="25">
        <f t="shared" si="38"/>
        <v>0</v>
      </c>
      <c r="K73" s="25">
        <f t="shared" si="38"/>
        <v>0</v>
      </c>
      <c r="L73" s="25">
        <f t="shared" si="38"/>
        <v>0</v>
      </c>
      <c r="M73" s="25">
        <f t="shared" si="38"/>
        <v>0</v>
      </c>
      <c r="N73" s="25">
        <f t="shared" si="38"/>
        <v>0</v>
      </c>
    </row>
    <row r="74" spans="1:14" x14ac:dyDescent="0.25">
      <c r="A74" s="1" t="s">
        <v>79</v>
      </c>
      <c r="B74" s="98">
        <v>0</v>
      </c>
      <c r="C74" s="25">
        <f t="shared" si="32"/>
        <v>0</v>
      </c>
      <c r="D74" s="25">
        <f t="shared" ref="D74:N74" si="39">C74/12</f>
        <v>0</v>
      </c>
      <c r="E74" s="25">
        <f t="shared" si="39"/>
        <v>0</v>
      </c>
      <c r="F74" s="25">
        <f t="shared" si="39"/>
        <v>0</v>
      </c>
      <c r="G74" s="25">
        <f t="shared" si="39"/>
        <v>0</v>
      </c>
      <c r="H74" s="25">
        <f t="shared" si="39"/>
        <v>0</v>
      </c>
      <c r="I74" s="25">
        <f t="shared" si="39"/>
        <v>0</v>
      </c>
      <c r="J74" s="25">
        <f t="shared" si="39"/>
        <v>0</v>
      </c>
      <c r="K74" s="25">
        <f t="shared" si="39"/>
        <v>0</v>
      </c>
      <c r="L74" s="25">
        <f t="shared" si="39"/>
        <v>0</v>
      </c>
      <c r="M74" s="25">
        <f t="shared" si="39"/>
        <v>0</v>
      </c>
      <c r="N74" s="25">
        <f t="shared" si="39"/>
        <v>0</v>
      </c>
    </row>
    <row r="75" spans="1:14" x14ac:dyDescent="0.25">
      <c r="A75" s="1" t="s">
        <v>80</v>
      </c>
      <c r="B75" s="98">
        <v>0</v>
      </c>
      <c r="C75" s="25">
        <f t="shared" si="32"/>
        <v>0</v>
      </c>
      <c r="D75" s="25">
        <f t="shared" ref="D75:N75" si="40">C75/12</f>
        <v>0</v>
      </c>
      <c r="E75" s="25">
        <f t="shared" si="40"/>
        <v>0</v>
      </c>
      <c r="F75" s="25">
        <f t="shared" si="40"/>
        <v>0</v>
      </c>
      <c r="G75" s="25">
        <f t="shared" si="40"/>
        <v>0</v>
      </c>
      <c r="H75" s="25">
        <f t="shared" si="40"/>
        <v>0</v>
      </c>
      <c r="I75" s="25">
        <f t="shared" si="40"/>
        <v>0</v>
      </c>
      <c r="J75" s="25">
        <f t="shared" si="40"/>
        <v>0</v>
      </c>
      <c r="K75" s="25">
        <f t="shared" si="40"/>
        <v>0</v>
      </c>
      <c r="L75" s="25">
        <f t="shared" si="40"/>
        <v>0</v>
      </c>
      <c r="M75" s="25">
        <f t="shared" si="40"/>
        <v>0</v>
      </c>
      <c r="N75" s="25">
        <f t="shared" si="40"/>
        <v>0</v>
      </c>
    </row>
    <row r="76" spans="1:14" x14ac:dyDescent="0.25">
      <c r="A76" s="1" t="s">
        <v>81</v>
      </c>
      <c r="B76" s="98">
        <v>0</v>
      </c>
      <c r="C76" s="25">
        <f t="shared" si="32"/>
        <v>0</v>
      </c>
      <c r="D76" s="25">
        <f t="shared" ref="D76:N76" si="41">C76/12</f>
        <v>0</v>
      </c>
      <c r="E76" s="25">
        <f t="shared" si="41"/>
        <v>0</v>
      </c>
      <c r="F76" s="25">
        <f t="shared" si="41"/>
        <v>0</v>
      </c>
      <c r="G76" s="25">
        <f t="shared" si="41"/>
        <v>0</v>
      </c>
      <c r="H76" s="25">
        <f t="shared" si="41"/>
        <v>0</v>
      </c>
      <c r="I76" s="25">
        <f t="shared" si="41"/>
        <v>0</v>
      </c>
      <c r="J76" s="25">
        <f t="shared" si="41"/>
        <v>0</v>
      </c>
      <c r="K76" s="25">
        <f t="shared" si="41"/>
        <v>0</v>
      </c>
      <c r="L76" s="25">
        <f t="shared" si="41"/>
        <v>0</v>
      </c>
      <c r="M76" s="25">
        <f t="shared" si="41"/>
        <v>0</v>
      </c>
      <c r="N76" s="25">
        <f t="shared" si="41"/>
        <v>0</v>
      </c>
    </row>
    <row r="77" spans="1:14" x14ac:dyDescent="0.25">
      <c r="A77" s="1" t="s">
        <v>82</v>
      </c>
      <c r="B77" s="98">
        <v>0</v>
      </c>
      <c r="C77" s="25">
        <f t="shared" si="32"/>
        <v>0</v>
      </c>
      <c r="D77" s="25">
        <f t="shared" ref="D77:N77" si="42">C77/12</f>
        <v>0</v>
      </c>
      <c r="E77" s="25">
        <f t="shared" si="42"/>
        <v>0</v>
      </c>
      <c r="F77" s="25">
        <f t="shared" si="42"/>
        <v>0</v>
      </c>
      <c r="G77" s="25">
        <f t="shared" si="42"/>
        <v>0</v>
      </c>
      <c r="H77" s="25">
        <f t="shared" si="42"/>
        <v>0</v>
      </c>
      <c r="I77" s="25">
        <f t="shared" si="42"/>
        <v>0</v>
      </c>
      <c r="J77" s="25">
        <f t="shared" si="42"/>
        <v>0</v>
      </c>
      <c r="K77" s="25">
        <f t="shared" si="42"/>
        <v>0</v>
      </c>
      <c r="L77" s="25">
        <f t="shared" si="42"/>
        <v>0</v>
      </c>
      <c r="M77" s="25">
        <f t="shared" si="42"/>
        <v>0</v>
      </c>
      <c r="N77" s="25">
        <f t="shared" si="42"/>
        <v>0</v>
      </c>
    </row>
    <row r="78" spans="1:14" s="28" customFormat="1" ht="33" customHeight="1" x14ac:dyDescent="0.35">
      <c r="A78" s="30" t="s">
        <v>83</v>
      </c>
      <c r="B78" s="99">
        <f>SUM(B79:B81)</f>
        <v>0</v>
      </c>
      <c r="C78" s="27">
        <f>SUM(C79:C81)</f>
        <v>0</v>
      </c>
      <c r="D78" s="27">
        <f t="shared" ref="D78:N78" si="43">SUM(D79:D81)</f>
        <v>0</v>
      </c>
      <c r="E78" s="27">
        <f t="shared" si="43"/>
        <v>0</v>
      </c>
      <c r="F78" s="27">
        <f t="shared" si="43"/>
        <v>0</v>
      </c>
      <c r="G78" s="27">
        <f t="shared" si="43"/>
        <v>0</v>
      </c>
      <c r="H78" s="27">
        <f t="shared" si="43"/>
        <v>0</v>
      </c>
      <c r="I78" s="27">
        <f t="shared" si="43"/>
        <v>0</v>
      </c>
      <c r="J78" s="27">
        <f t="shared" si="43"/>
        <v>0</v>
      </c>
      <c r="K78" s="27">
        <f t="shared" si="43"/>
        <v>0</v>
      </c>
      <c r="L78" s="27">
        <f t="shared" si="43"/>
        <v>0</v>
      </c>
      <c r="M78" s="27">
        <f t="shared" si="43"/>
        <v>0</v>
      </c>
      <c r="N78" s="27">
        <f t="shared" si="43"/>
        <v>0</v>
      </c>
    </row>
    <row r="79" spans="1:14" x14ac:dyDescent="0.25">
      <c r="A79" s="1" t="s">
        <v>84</v>
      </c>
      <c r="B79" s="98">
        <v>0</v>
      </c>
      <c r="C79" s="25">
        <f>B79/12</f>
        <v>0</v>
      </c>
      <c r="D79" s="25">
        <f t="shared" ref="D79:N79" si="44">C79/12</f>
        <v>0</v>
      </c>
      <c r="E79" s="25">
        <f t="shared" si="44"/>
        <v>0</v>
      </c>
      <c r="F79" s="25">
        <f t="shared" si="44"/>
        <v>0</v>
      </c>
      <c r="G79" s="25">
        <f t="shared" si="44"/>
        <v>0</v>
      </c>
      <c r="H79" s="25">
        <f t="shared" si="44"/>
        <v>0</v>
      </c>
      <c r="I79" s="25">
        <f t="shared" si="44"/>
        <v>0</v>
      </c>
      <c r="J79" s="25">
        <f t="shared" si="44"/>
        <v>0</v>
      </c>
      <c r="K79" s="25">
        <f t="shared" si="44"/>
        <v>0</v>
      </c>
      <c r="L79" s="25">
        <f t="shared" si="44"/>
        <v>0</v>
      </c>
      <c r="M79" s="25">
        <f t="shared" si="44"/>
        <v>0</v>
      </c>
      <c r="N79" s="25">
        <f t="shared" si="44"/>
        <v>0</v>
      </c>
    </row>
    <row r="80" spans="1:14" x14ac:dyDescent="0.25">
      <c r="A80" s="1" t="s">
        <v>85</v>
      </c>
      <c r="B80" s="98">
        <v>0</v>
      </c>
      <c r="C80" s="25">
        <f>B80/12</f>
        <v>0</v>
      </c>
      <c r="D80" s="25">
        <f t="shared" ref="D80:N80" si="45">C80/12</f>
        <v>0</v>
      </c>
      <c r="E80" s="25">
        <f t="shared" si="45"/>
        <v>0</v>
      </c>
      <c r="F80" s="25">
        <f t="shared" si="45"/>
        <v>0</v>
      </c>
      <c r="G80" s="25">
        <f t="shared" si="45"/>
        <v>0</v>
      </c>
      <c r="H80" s="25">
        <f t="shared" si="45"/>
        <v>0</v>
      </c>
      <c r="I80" s="25">
        <f t="shared" si="45"/>
        <v>0</v>
      </c>
      <c r="J80" s="25">
        <f t="shared" si="45"/>
        <v>0</v>
      </c>
      <c r="K80" s="25">
        <f t="shared" si="45"/>
        <v>0</v>
      </c>
      <c r="L80" s="25">
        <f t="shared" si="45"/>
        <v>0</v>
      </c>
      <c r="M80" s="25">
        <f t="shared" si="45"/>
        <v>0</v>
      </c>
      <c r="N80" s="25">
        <f t="shared" si="45"/>
        <v>0</v>
      </c>
    </row>
    <row r="81" spans="1:14" x14ac:dyDescent="0.25">
      <c r="A81" s="1" t="s">
        <v>86</v>
      </c>
      <c r="B81" s="98">
        <v>0</v>
      </c>
      <c r="C81" s="25">
        <f>B81/12</f>
        <v>0</v>
      </c>
      <c r="D81" s="25">
        <f t="shared" ref="D81:N81" si="46">C81/12</f>
        <v>0</v>
      </c>
      <c r="E81" s="25">
        <f t="shared" si="46"/>
        <v>0</v>
      </c>
      <c r="F81" s="25">
        <f t="shared" si="46"/>
        <v>0</v>
      </c>
      <c r="G81" s="25">
        <f t="shared" si="46"/>
        <v>0</v>
      </c>
      <c r="H81" s="25">
        <f t="shared" si="46"/>
        <v>0</v>
      </c>
      <c r="I81" s="25">
        <f t="shared" si="46"/>
        <v>0</v>
      </c>
      <c r="J81" s="25">
        <f t="shared" si="46"/>
        <v>0</v>
      </c>
      <c r="K81" s="25">
        <f t="shared" si="46"/>
        <v>0</v>
      </c>
      <c r="L81" s="25">
        <f t="shared" si="46"/>
        <v>0</v>
      </c>
      <c r="M81" s="25">
        <f t="shared" si="46"/>
        <v>0</v>
      </c>
      <c r="N81" s="25">
        <f t="shared" si="46"/>
        <v>0</v>
      </c>
    </row>
    <row r="84" spans="1:14" x14ac:dyDescent="0.25">
      <c r="C84" s="66" t="s">
        <v>194</v>
      </c>
      <c r="E84" s="66"/>
      <c r="F84" s="66"/>
      <c r="G84" s="66"/>
      <c r="J84" s="66"/>
      <c r="K84" s="66" t="s">
        <v>195</v>
      </c>
      <c r="L84" s="66"/>
    </row>
    <row r="87" spans="1:14" x14ac:dyDescent="0.25">
      <c r="E87" s="33"/>
      <c r="F87" s="33"/>
      <c r="G87" s="33"/>
    </row>
    <row r="88" spans="1:14" x14ac:dyDescent="0.25">
      <c r="C88" s="66" t="s">
        <v>204</v>
      </c>
      <c r="E88" s="66"/>
      <c r="F88" s="66"/>
      <c r="G88" s="66"/>
      <c r="J88" s="100" t="s">
        <v>196</v>
      </c>
      <c r="K88" s="100"/>
      <c r="L88" s="100"/>
    </row>
  </sheetData>
  <mergeCells count="5">
    <mergeCell ref="J88:L88"/>
    <mergeCell ref="A2:N2"/>
    <mergeCell ref="A3:N3"/>
    <mergeCell ref="A4:N4"/>
    <mergeCell ref="A5:N5"/>
  </mergeCells>
  <printOptions horizontalCentered="1"/>
  <pageMargins left="0.39370078740157483" right="0.39370078740157483" top="0.78740157480314965" bottom="0.39370078740157483" header="0.31496062992125984" footer="0.31496062992125984"/>
  <pageSetup scale="39" orientation="landscape" r:id="rId1"/>
  <rowBreaks count="1" manualBreakCount="1">
    <brk id="5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8"/>
  <sheetViews>
    <sheetView view="pageBreakPreview" topLeftCell="A46" zoomScaleNormal="100" zoomScaleSheetLayoutView="100" workbookViewId="0">
      <selection activeCell="A11" sqref="A11"/>
    </sheetView>
  </sheetViews>
  <sheetFormatPr baseColWidth="10" defaultRowHeight="15" x14ac:dyDescent="0.25"/>
  <cols>
    <col min="1" max="1" width="56.7109375" customWidth="1"/>
    <col min="2" max="2" width="16" style="24" bestFit="1" customWidth="1"/>
    <col min="3" max="3" width="18.140625" style="80" customWidth="1"/>
    <col min="4" max="7" width="18.140625" style="73" customWidth="1"/>
    <col min="8" max="8" width="18.7109375" style="73" customWidth="1"/>
    <col min="9" max="9" width="0" style="73" hidden="1" customWidth="1"/>
    <col min="10" max="10" width="15.140625" style="73" hidden="1" customWidth="1"/>
    <col min="11" max="11" width="19.140625" style="73" customWidth="1"/>
    <col min="12" max="12" width="14.5703125" style="73" customWidth="1"/>
    <col min="13" max="13" width="14.140625" style="35" bestFit="1" customWidth="1"/>
    <col min="14" max="14" width="14.140625" customWidth="1"/>
  </cols>
  <sheetData>
    <row r="3" spans="1:13" s="16" customFormat="1" ht="23.25" x14ac:dyDescent="0.35">
      <c r="A3" s="104" t="str">
        <f>CALENDARIO!A2</f>
        <v>MUNICIPIO DE CHIETLA, PUEBLA</v>
      </c>
      <c r="B3" s="104"/>
      <c r="C3" s="72"/>
      <c r="D3" s="82"/>
      <c r="E3" s="82"/>
      <c r="F3" s="82"/>
      <c r="G3" s="82"/>
      <c r="H3" s="90"/>
      <c r="I3" s="69"/>
      <c r="J3" s="69"/>
      <c r="K3" s="69"/>
      <c r="L3" s="69"/>
      <c r="M3" s="87"/>
    </row>
    <row r="4" spans="1:13" s="16" customFormat="1" ht="23.25" x14ac:dyDescent="0.35">
      <c r="A4" s="105" t="s">
        <v>114</v>
      </c>
      <c r="B4" s="105"/>
      <c r="C4" s="68"/>
      <c r="D4" s="69"/>
      <c r="E4" s="69"/>
      <c r="F4" s="69"/>
      <c r="G4" s="69"/>
      <c r="H4" s="69"/>
      <c r="I4" s="69"/>
      <c r="J4" s="69"/>
      <c r="K4" s="69"/>
      <c r="L4" s="69"/>
      <c r="M4" s="87"/>
    </row>
    <row r="5" spans="1:13" x14ac:dyDescent="0.25">
      <c r="A5" s="100" t="s">
        <v>205</v>
      </c>
      <c r="B5" s="100"/>
      <c r="C5" s="70" t="s">
        <v>197</v>
      </c>
      <c r="D5" s="71" t="s">
        <v>198</v>
      </c>
      <c r="E5" s="71" t="s">
        <v>199</v>
      </c>
      <c r="F5" s="71" t="s">
        <v>200</v>
      </c>
      <c r="G5" s="71" t="s">
        <v>201</v>
      </c>
      <c r="H5" s="71" t="s">
        <v>21</v>
      </c>
    </row>
    <row r="6" spans="1:13" x14ac:dyDescent="0.25">
      <c r="A6" s="81"/>
      <c r="B6" s="81"/>
      <c r="C6" s="71">
        <f>C7-C8</f>
        <v>0</v>
      </c>
      <c r="D6" s="71">
        <f>D7-D8</f>
        <v>0</v>
      </c>
      <c r="E6" s="71"/>
      <c r="F6" s="71"/>
      <c r="G6" s="71"/>
      <c r="H6" s="71"/>
    </row>
    <row r="7" spans="1:13" x14ac:dyDescent="0.25">
      <c r="A7" s="18" t="s">
        <v>87</v>
      </c>
      <c r="B7" s="19" t="s">
        <v>88</v>
      </c>
      <c r="C7" s="72">
        <v>61562800</v>
      </c>
      <c r="D7" s="71">
        <v>5220800</v>
      </c>
      <c r="E7" s="71"/>
      <c r="F7" s="71"/>
      <c r="G7" s="71"/>
    </row>
    <row r="8" spans="1:13" x14ac:dyDescent="0.25">
      <c r="A8" s="40" t="s">
        <v>21</v>
      </c>
      <c r="B8" s="41">
        <f>+B9+B17+B37+B27+B47+B64</f>
        <v>213423600</v>
      </c>
      <c r="C8" s="41">
        <f>+C9+C17+C37+C27+C47+C64</f>
        <v>61562800</v>
      </c>
      <c r="D8" s="41">
        <f t="shared" ref="D8:G8" si="0">+D9+D17+D37+D27+D47+D64</f>
        <v>5220800</v>
      </c>
      <c r="E8" s="41">
        <f t="shared" si="0"/>
        <v>36400000</v>
      </c>
      <c r="F8" s="41">
        <f t="shared" si="0"/>
        <v>27040000</v>
      </c>
      <c r="G8" s="41">
        <f t="shared" si="0"/>
        <v>83200000</v>
      </c>
      <c r="H8" s="41">
        <f>+H9+H17+H37+H27+H47+H64</f>
        <v>213423600</v>
      </c>
      <c r="K8" s="73">
        <f>B8-H8</f>
        <v>0</v>
      </c>
    </row>
    <row r="9" spans="1:13" x14ac:dyDescent="0.25">
      <c r="A9" s="2" t="s">
        <v>23</v>
      </c>
      <c r="B9" s="21">
        <f>CALENDARIO!B8</f>
        <v>19472800</v>
      </c>
      <c r="C9" s="77">
        <f>SUM(C10:C16)</f>
        <v>19472800</v>
      </c>
      <c r="D9" s="71">
        <f>SUM(D10:D16)</f>
        <v>0</v>
      </c>
      <c r="E9" s="71"/>
      <c r="F9" s="71"/>
      <c r="G9" s="71"/>
      <c r="H9" s="71">
        <f>SUM(C9:D9)</f>
        <v>19472800</v>
      </c>
    </row>
    <row r="10" spans="1:13" x14ac:dyDescent="0.25">
      <c r="A10" s="15" t="s">
        <v>24</v>
      </c>
      <c r="B10" s="21">
        <v>16000000</v>
      </c>
      <c r="C10" s="75">
        <v>16000000</v>
      </c>
      <c r="H10" s="73">
        <f>SUM(C10:G10)</f>
        <v>16000000</v>
      </c>
    </row>
    <row r="11" spans="1:13" x14ac:dyDescent="0.25">
      <c r="A11" s="3" t="s">
        <v>25</v>
      </c>
      <c r="B11" s="21">
        <v>2503800</v>
      </c>
      <c r="C11" s="75">
        <v>2503800</v>
      </c>
      <c r="H11" s="73">
        <f t="shared" ref="H11:H16" si="1">SUM(C11:D11)</f>
        <v>2503800</v>
      </c>
    </row>
    <row r="12" spans="1:13" x14ac:dyDescent="0.25">
      <c r="A12" s="3" t="s">
        <v>26</v>
      </c>
      <c r="B12" s="21">
        <f>CALENDARIO!B11</f>
        <v>969000</v>
      </c>
      <c r="C12" s="75">
        <v>969000</v>
      </c>
      <c r="H12" s="73">
        <f t="shared" si="1"/>
        <v>969000</v>
      </c>
    </row>
    <row r="13" spans="1:13" x14ac:dyDescent="0.25">
      <c r="A13" s="3" t="s">
        <v>27</v>
      </c>
      <c r="B13" s="22"/>
      <c r="C13" s="76"/>
      <c r="H13" s="73">
        <f t="shared" si="1"/>
        <v>0</v>
      </c>
    </row>
    <row r="14" spans="1:13" x14ac:dyDescent="0.25">
      <c r="A14" s="3" t="s">
        <v>28</v>
      </c>
      <c r="B14" s="22"/>
      <c r="C14" s="76"/>
      <c r="H14" s="73">
        <f t="shared" si="1"/>
        <v>0</v>
      </c>
    </row>
    <row r="15" spans="1:13" x14ac:dyDescent="0.25">
      <c r="A15" s="3" t="s">
        <v>29</v>
      </c>
      <c r="B15" s="22"/>
      <c r="C15" s="76"/>
      <c r="H15" s="73">
        <f t="shared" si="1"/>
        <v>0</v>
      </c>
    </row>
    <row r="16" spans="1:13" x14ac:dyDescent="0.25">
      <c r="A16" s="3" t="s">
        <v>30</v>
      </c>
      <c r="B16" s="22"/>
      <c r="C16" s="76"/>
      <c r="H16" s="73">
        <f t="shared" si="1"/>
        <v>0</v>
      </c>
    </row>
    <row r="17" spans="1:13" s="34" customFormat="1" x14ac:dyDescent="0.25">
      <c r="A17" s="2" t="s">
        <v>31</v>
      </c>
      <c r="B17" s="21">
        <f>SUM(B18:B26)</f>
        <v>12576550</v>
      </c>
      <c r="C17" s="74">
        <f>SUM(C18:C26)</f>
        <v>10126550</v>
      </c>
      <c r="D17" s="74">
        <f>SUM(D18:D26)</f>
        <v>2450000</v>
      </c>
      <c r="E17" s="74">
        <f t="shared" ref="E17:G17" si="2">SUM(E18:E26)</f>
        <v>0</v>
      </c>
      <c r="F17" s="74">
        <f t="shared" si="2"/>
        <v>0</v>
      </c>
      <c r="G17" s="74">
        <f t="shared" si="2"/>
        <v>0</v>
      </c>
      <c r="H17" s="83">
        <f>SUM(H18:H26)</f>
        <v>12576550</v>
      </c>
      <c r="I17" s="71"/>
      <c r="J17" s="71"/>
      <c r="K17" s="71"/>
      <c r="L17" s="71"/>
      <c r="M17" s="88"/>
    </row>
    <row r="18" spans="1:13" ht="30" x14ac:dyDescent="0.25">
      <c r="A18" s="3" t="s">
        <v>32</v>
      </c>
      <c r="B18" s="22">
        <f>CALENDARIO!B17</f>
        <v>2317500</v>
      </c>
      <c r="C18" s="76">
        <v>2017500</v>
      </c>
      <c r="D18" s="73">
        <v>300000</v>
      </c>
      <c r="H18" s="73">
        <f>SUM(C18:G18)</f>
        <v>2317500</v>
      </c>
    </row>
    <row r="19" spans="1:13" x14ac:dyDescent="0.25">
      <c r="A19" s="3" t="s">
        <v>33</v>
      </c>
      <c r="B19" s="22">
        <f>CALENDARIO!B18</f>
        <v>1027940</v>
      </c>
      <c r="C19" s="76">
        <v>727940</v>
      </c>
      <c r="D19" s="73">
        <v>300000</v>
      </c>
      <c r="H19" s="73">
        <f>SUM(C19:G19)</f>
        <v>1027940</v>
      </c>
    </row>
    <row r="20" spans="1:13" ht="30" x14ac:dyDescent="0.25">
      <c r="A20" s="3" t="s">
        <v>34</v>
      </c>
      <c r="B20" s="22">
        <f>CALENDARIO!B19</f>
        <v>875500</v>
      </c>
      <c r="C20" s="76">
        <v>675500</v>
      </c>
      <c r="D20" s="73">
        <v>200000</v>
      </c>
      <c r="H20" s="73">
        <f t="shared" ref="H20:H26" si="3">SUM(C20:G20)</f>
        <v>875500</v>
      </c>
    </row>
    <row r="21" spans="1:13" ht="46.5" customHeight="1" x14ac:dyDescent="0.25">
      <c r="A21" s="3" t="s">
        <v>35</v>
      </c>
      <c r="B21" s="22">
        <f>CALENDARIO!B20</f>
        <v>983650</v>
      </c>
      <c r="C21" s="76">
        <v>583650</v>
      </c>
      <c r="D21" s="73">
        <v>400000</v>
      </c>
      <c r="H21" s="73">
        <f t="shared" si="3"/>
        <v>983650</v>
      </c>
    </row>
    <row r="22" spans="1:13" x14ac:dyDescent="0.25">
      <c r="A22" s="3" t="s">
        <v>36</v>
      </c>
      <c r="B22" s="22">
        <f>CALENDARIO!B21</f>
        <v>1060500</v>
      </c>
      <c r="C22" s="76">
        <v>910500</v>
      </c>
      <c r="D22" s="73">
        <v>150000</v>
      </c>
      <c r="H22" s="73">
        <f>SUM(C22:G22)</f>
        <v>1060500</v>
      </c>
    </row>
    <row r="23" spans="1:13" x14ac:dyDescent="0.25">
      <c r="A23" s="3" t="s">
        <v>38</v>
      </c>
      <c r="B23" s="22">
        <f>CALENDARIO!B22</f>
        <v>3193000</v>
      </c>
      <c r="C23" s="76">
        <v>2593000</v>
      </c>
      <c r="D23" s="73">
        <v>600000</v>
      </c>
      <c r="H23" s="73">
        <f t="shared" si="3"/>
        <v>3193000</v>
      </c>
    </row>
    <row r="24" spans="1:13" ht="30" x14ac:dyDescent="0.25">
      <c r="A24" s="3" t="s">
        <v>39</v>
      </c>
      <c r="B24" s="22">
        <f>CALENDARIO!B23</f>
        <v>775200</v>
      </c>
      <c r="C24" s="76">
        <v>575200</v>
      </c>
      <c r="D24" s="73">
        <v>200000</v>
      </c>
      <c r="H24" s="73">
        <f t="shared" si="3"/>
        <v>775200</v>
      </c>
    </row>
    <row r="25" spans="1:13" x14ac:dyDescent="0.25">
      <c r="A25" s="3" t="s">
        <v>40</v>
      </c>
      <c r="B25" s="22">
        <f>CALENDARIO!B24</f>
        <v>558260</v>
      </c>
      <c r="C25" s="76">
        <v>458260</v>
      </c>
      <c r="D25" s="73">
        <v>100000</v>
      </c>
      <c r="H25" s="73">
        <f>SUM(C25:G25)</f>
        <v>558260</v>
      </c>
    </row>
    <row r="26" spans="1:13" x14ac:dyDescent="0.25">
      <c r="A26" s="3" t="s">
        <v>41</v>
      </c>
      <c r="B26" s="22">
        <f>CALENDARIO!B25</f>
        <v>1785000</v>
      </c>
      <c r="C26" s="76">
        <v>1585000</v>
      </c>
      <c r="D26" s="73">
        <v>200000</v>
      </c>
      <c r="H26" s="73">
        <f t="shared" si="3"/>
        <v>1785000</v>
      </c>
    </row>
    <row r="27" spans="1:13" s="34" customFormat="1" x14ac:dyDescent="0.25">
      <c r="A27" s="2" t="s">
        <v>42</v>
      </c>
      <c r="B27" s="21">
        <f>SUM(B28:B36)</f>
        <v>20358400</v>
      </c>
      <c r="C27" s="74">
        <f>SUM(C28:C36)</f>
        <v>18468000</v>
      </c>
      <c r="D27" s="74">
        <f t="shared" ref="D27:G27" si="4">SUM(D28:D36)</f>
        <v>1890400</v>
      </c>
      <c r="E27" s="74">
        <f t="shared" si="4"/>
        <v>50000</v>
      </c>
      <c r="F27" s="74">
        <f t="shared" si="4"/>
        <v>50000</v>
      </c>
      <c r="G27" s="74">
        <f t="shared" si="4"/>
        <v>50000</v>
      </c>
      <c r="H27" s="74">
        <f>SUM(H28:H36)</f>
        <v>20508400</v>
      </c>
      <c r="I27" s="71"/>
      <c r="J27" s="71"/>
      <c r="K27" s="71"/>
      <c r="L27" s="71"/>
      <c r="M27" s="88"/>
    </row>
    <row r="28" spans="1:13" x14ac:dyDescent="0.25">
      <c r="A28" s="3" t="s">
        <v>43</v>
      </c>
      <c r="B28" s="22">
        <f>CALENDARIO!B27</f>
        <v>2163000</v>
      </c>
      <c r="C28" s="76">
        <f>B28-D28</f>
        <v>2013000</v>
      </c>
      <c r="D28" s="73">
        <v>150000</v>
      </c>
      <c r="H28" s="73">
        <f>SUM(C28:G28)</f>
        <v>2163000</v>
      </c>
    </row>
    <row r="29" spans="1:13" ht="44.25" customHeight="1" x14ac:dyDescent="0.25">
      <c r="A29" s="3" t="s">
        <v>44</v>
      </c>
      <c r="B29" s="22">
        <f>CALENDARIO!B28</f>
        <v>470000</v>
      </c>
      <c r="C29" s="76">
        <f t="shared" ref="C29:C36" si="5">B29-D29</f>
        <v>270000</v>
      </c>
      <c r="D29" s="73">
        <v>200000</v>
      </c>
      <c r="H29" s="73">
        <f t="shared" ref="H29:H36" si="6">SUM(C29:G29)</f>
        <v>470000</v>
      </c>
    </row>
    <row r="30" spans="1:13" x14ac:dyDescent="0.25">
      <c r="A30" s="15" t="s">
        <v>45</v>
      </c>
      <c r="B30" s="22">
        <f>CALENDARIO!B29</f>
        <v>1550000</v>
      </c>
      <c r="C30" s="76">
        <f t="shared" si="5"/>
        <v>1500000</v>
      </c>
      <c r="D30" s="73">
        <v>50000</v>
      </c>
      <c r="H30" s="73">
        <f t="shared" si="6"/>
        <v>1550000</v>
      </c>
    </row>
    <row r="31" spans="1:13" ht="30.75" customHeight="1" x14ac:dyDescent="0.25">
      <c r="A31" s="3" t="s">
        <v>46</v>
      </c>
      <c r="B31" s="22">
        <f>CALENDARIO!B30</f>
        <v>1198500</v>
      </c>
      <c r="C31" s="76">
        <f t="shared" si="5"/>
        <v>998500</v>
      </c>
      <c r="D31" s="73">
        <v>200000</v>
      </c>
      <c r="E31" s="73">
        <v>50000</v>
      </c>
      <c r="F31" s="73">
        <v>50000</v>
      </c>
      <c r="G31" s="73">
        <v>50000</v>
      </c>
      <c r="H31" s="73">
        <f t="shared" si="6"/>
        <v>1348500</v>
      </c>
    </row>
    <row r="32" spans="1:13" ht="30" x14ac:dyDescent="0.25">
      <c r="A32" s="3" t="s">
        <v>47</v>
      </c>
      <c r="B32" s="22">
        <f>CALENDARIO!B31</f>
        <v>2346000</v>
      </c>
      <c r="C32" s="76">
        <f t="shared" si="5"/>
        <v>2100000</v>
      </c>
      <c r="D32" s="73">
        <v>246000</v>
      </c>
      <c r="H32" s="73">
        <f t="shared" si="6"/>
        <v>2346000</v>
      </c>
    </row>
    <row r="33" spans="1:14" x14ac:dyDescent="0.25">
      <c r="A33" s="3" t="s">
        <v>48</v>
      </c>
      <c r="B33" s="22">
        <f>CALENDARIO!B32</f>
        <v>1244400</v>
      </c>
      <c r="C33" s="76">
        <f t="shared" si="5"/>
        <v>1000000</v>
      </c>
      <c r="D33" s="73">
        <v>244400</v>
      </c>
      <c r="H33" s="73">
        <f t="shared" si="6"/>
        <v>1244400</v>
      </c>
      <c r="J33" s="73">
        <f>1100*21</f>
        <v>23100</v>
      </c>
    </row>
    <row r="34" spans="1:14" x14ac:dyDescent="0.25">
      <c r="A34" s="3" t="s">
        <v>49</v>
      </c>
      <c r="B34" s="22">
        <f>CALENDARIO!B33</f>
        <v>1287500</v>
      </c>
      <c r="C34" s="76">
        <f t="shared" si="5"/>
        <v>1037500</v>
      </c>
      <c r="D34" s="73">
        <v>250000</v>
      </c>
      <c r="H34" s="73">
        <f t="shared" si="6"/>
        <v>1287500</v>
      </c>
      <c r="J34" s="73">
        <v>58000</v>
      </c>
    </row>
    <row r="35" spans="1:14" x14ac:dyDescent="0.25">
      <c r="A35" s="3" t="s">
        <v>50</v>
      </c>
      <c r="B35" s="22">
        <f>CALENDARIO!B34</f>
        <v>4029000</v>
      </c>
      <c r="C35" s="76">
        <f t="shared" si="5"/>
        <v>3729000</v>
      </c>
      <c r="D35" s="73">
        <v>300000</v>
      </c>
      <c r="H35" s="73">
        <f t="shared" si="6"/>
        <v>4029000</v>
      </c>
      <c r="J35" s="73">
        <v>17000</v>
      </c>
    </row>
    <row r="36" spans="1:14" ht="43.5" customHeight="1" x14ac:dyDescent="0.25">
      <c r="A36" s="3" t="s">
        <v>51</v>
      </c>
      <c r="B36" s="22">
        <f>CALENDARIO!B35</f>
        <v>6070000</v>
      </c>
      <c r="C36" s="76">
        <f t="shared" si="5"/>
        <v>5820000</v>
      </c>
      <c r="D36" s="73">
        <v>250000</v>
      </c>
      <c r="H36" s="73">
        <f t="shared" si="6"/>
        <v>6070000</v>
      </c>
      <c r="J36" s="71">
        <v>10000</v>
      </c>
    </row>
    <row r="37" spans="1:14" x14ac:dyDescent="0.25">
      <c r="A37" s="2" t="s">
        <v>4</v>
      </c>
      <c r="B37" s="21">
        <f>SUM(B38:B46)</f>
        <v>9615000</v>
      </c>
      <c r="C37" s="74">
        <f>SUM(C38:C46)</f>
        <v>8935000</v>
      </c>
      <c r="D37" s="74">
        <f t="shared" ref="D37:G37" si="7">SUM(D38:D46)</f>
        <v>680000</v>
      </c>
      <c r="E37" s="74">
        <f t="shared" si="7"/>
        <v>0</v>
      </c>
      <c r="F37" s="74">
        <f t="shared" si="7"/>
        <v>0</v>
      </c>
      <c r="G37" s="74">
        <f t="shared" si="7"/>
        <v>0</v>
      </c>
      <c r="H37" s="74">
        <f>SUM(H38:H46)</f>
        <v>9615000</v>
      </c>
      <c r="J37" s="73">
        <v>10000</v>
      </c>
    </row>
    <row r="38" spans="1:14" x14ac:dyDescent="0.25">
      <c r="A38" s="3" t="s">
        <v>5</v>
      </c>
      <c r="B38" s="22">
        <f>CALENDARIO!B37</f>
        <v>5202000</v>
      </c>
      <c r="C38" s="76">
        <v>5202000</v>
      </c>
      <c r="D38" s="73">
        <v>0</v>
      </c>
      <c r="E38" s="73">
        <v>0</v>
      </c>
      <c r="F38" s="73">
        <v>0</v>
      </c>
      <c r="G38" s="73">
        <v>0</v>
      </c>
      <c r="H38" s="73">
        <f>SUM(C38:G38)</f>
        <v>5202000</v>
      </c>
      <c r="J38" s="73">
        <v>4000</v>
      </c>
    </row>
    <row r="39" spans="1:14" x14ac:dyDescent="0.25">
      <c r="A39" s="3" t="s">
        <v>6</v>
      </c>
      <c r="B39" s="22">
        <f>CALENDARIO!B38</f>
        <v>1632000</v>
      </c>
      <c r="C39" s="86">
        <v>1232000</v>
      </c>
      <c r="D39" s="73">
        <v>400000</v>
      </c>
      <c r="E39" s="73">
        <v>0</v>
      </c>
      <c r="F39" s="73">
        <v>0</v>
      </c>
      <c r="G39" s="73">
        <v>0</v>
      </c>
      <c r="H39" s="73">
        <f t="shared" ref="H39:H46" si="8">SUM(C39:G39)</f>
        <v>1632000</v>
      </c>
      <c r="J39" s="73">
        <v>4000</v>
      </c>
    </row>
    <row r="40" spans="1:14" ht="15" customHeight="1" x14ac:dyDescent="0.25">
      <c r="A40" s="3" t="s">
        <v>7</v>
      </c>
      <c r="B40" s="22">
        <f>CALENDARIO!B39</f>
        <v>0</v>
      </c>
      <c r="C40" s="76">
        <v>0</v>
      </c>
      <c r="D40" s="73">
        <v>0</v>
      </c>
      <c r="E40" s="73">
        <v>0</v>
      </c>
      <c r="F40" s="73">
        <v>0</v>
      </c>
      <c r="G40" s="73">
        <v>0</v>
      </c>
      <c r="H40" s="73">
        <f t="shared" si="8"/>
        <v>0</v>
      </c>
      <c r="J40" s="73">
        <v>4000</v>
      </c>
    </row>
    <row r="41" spans="1:14" x14ac:dyDescent="0.25">
      <c r="A41" s="3" t="s">
        <v>52</v>
      </c>
      <c r="B41" s="22">
        <f>CALENDARIO!B40</f>
        <v>2781000</v>
      </c>
      <c r="C41" s="86">
        <v>2501000</v>
      </c>
      <c r="D41" s="73">
        <v>280000</v>
      </c>
      <c r="E41" s="73">
        <v>0</v>
      </c>
      <c r="F41" s="73">
        <v>0</v>
      </c>
      <c r="G41" s="73">
        <v>0</v>
      </c>
      <c r="H41" s="73">
        <f t="shared" si="8"/>
        <v>2781000</v>
      </c>
      <c r="J41" s="73">
        <v>4000</v>
      </c>
    </row>
    <row r="42" spans="1:14" x14ac:dyDescent="0.25">
      <c r="A42" s="2" t="s">
        <v>8</v>
      </c>
      <c r="B42" s="22">
        <f>CALENDARIO!B41</f>
        <v>0</v>
      </c>
      <c r="C42" s="77">
        <v>0</v>
      </c>
      <c r="D42" s="73">
        <v>0</v>
      </c>
      <c r="E42" s="73">
        <v>0</v>
      </c>
      <c r="F42" s="73">
        <v>0</v>
      </c>
      <c r="G42" s="73">
        <v>0</v>
      </c>
      <c r="H42" s="73">
        <f t="shared" si="8"/>
        <v>0</v>
      </c>
      <c r="J42" s="73">
        <v>4000</v>
      </c>
    </row>
    <row r="43" spans="1:14" x14ac:dyDescent="0.25">
      <c r="A43" s="3" t="s">
        <v>53</v>
      </c>
      <c r="B43" s="22">
        <f>CALENDARIO!B42</f>
        <v>0</v>
      </c>
      <c r="C43" s="76">
        <v>0</v>
      </c>
      <c r="D43" s="73">
        <v>0</v>
      </c>
      <c r="E43" s="73">
        <v>0</v>
      </c>
      <c r="F43" s="73">
        <v>0</v>
      </c>
      <c r="G43" s="73">
        <v>0</v>
      </c>
      <c r="H43" s="73">
        <f t="shared" si="8"/>
        <v>0</v>
      </c>
      <c r="J43" s="73">
        <v>4000</v>
      </c>
    </row>
    <row r="44" spans="1:14" x14ac:dyDescent="0.25">
      <c r="A44" s="3" t="s">
        <v>54</v>
      </c>
      <c r="B44" s="22">
        <f>CALENDARIO!B43</f>
        <v>0</v>
      </c>
      <c r="C44" s="76">
        <v>0</v>
      </c>
      <c r="D44" s="73">
        <v>0</v>
      </c>
      <c r="E44" s="73">
        <v>0</v>
      </c>
      <c r="F44" s="73">
        <v>0</v>
      </c>
      <c r="G44" s="73">
        <v>0</v>
      </c>
      <c r="H44" s="73">
        <f t="shared" si="8"/>
        <v>0</v>
      </c>
      <c r="J44" s="73">
        <v>4000</v>
      </c>
      <c r="L44" s="89"/>
      <c r="M44" s="73"/>
      <c r="N44" s="73"/>
    </row>
    <row r="45" spans="1:14" ht="15" customHeight="1" x14ac:dyDescent="0.25">
      <c r="A45" s="3" t="s">
        <v>55</v>
      </c>
      <c r="B45" s="22">
        <f>CALENDARIO!B44</f>
        <v>0</v>
      </c>
      <c r="C45" s="76">
        <v>0</v>
      </c>
      <c r="D45" s="73">
        <v>0</v>
      </c>
      <c r="E45" s="73">
        <v>0</v>
      </c>
      <c r="F45" s="73">
        <v>0</v>
      </c>
      <c r="G45" s="73">
        <v>0</v>
      </c>
      <c r="H45" s="73">
        <f t="shared" si="8"/>
        <v>0</v>
      </c>
      <c r="J45" s="73">
        <f>SUM(J33:J44)</f>
        <v>146100</v>
      </c>
      <c r="L45" s="89"/>
      <c r="M45" s="73"/>
      <c r="N45" s="73"/>
    </row>
    <row r="46" spans="1:14" x14ac:dyDescent="0.25">
      <c r="A46" s="3" t="s">
        <v>56</v>
      </c>
      <c r="B46" s="22"/>
      <c r="C46" s="76">
        <v>0</v>
      </c>
      <c r="D46" s="73">
        <v>0</v>
      </c>
      <c r="E46" s="73">
        <v>0</v>
      </c>
      <c r="F46" s="73">
        <v>0</v>
      </c>
      <c r="G46" s="73">
        <v>0</v>
      </c>
      <c r="H46" s="73">
        <f t="shared" si="8"/>
        <v>0</v>
      </c>
      <c r="M46" s="73"/>
      <c r="N46" s="89"/>
    </row>
    <row r="47" spans="1:14" ht="28.5" customHeight="1" x14ac:dyDescent="0.25">
      <c r="A47" s="2" t="s">
        <v>57</v>
      </c>
      <c r="B47" s="21">
        <f>SUM(B48:B56)</f>
        <v>2205350</v>
      </c>
      <c r="C47" s="74">
        <f>SUM(C48:C63)</f>
        <v>2004950</v>
      </c>
      <c r="D47" s="74">
        <f t="shared" ref="D47:G47" si="9">SUM(D48:D63)</f>
        <v>200400</v>
      </c>
      <c r="E47" s="74">
        <f t="shared" si="9"/>
        <v>0</v>
      </c>
      <c r="F47" s="74">
        <f t="shared" si="9"/>
        <v>0</v>
      </c>
      <c r="G47" s="74">
        <f t="shared" si="9"/>
        <v>0</v>
      </c>
      <c r="H47" s="74">
        <f>SUM(H48:H63)</f>
        <v>2205350</v>
      </c>
      <c r="M47" s="73"/>
      <c r="N47" s="89"/>
    </row>
    <row r="48" spans="1:14" ht="15" customHeight="1" x14ac:dyDescent="0.25">
      <c r="A48" s="3" t="s">
        <v>58</v>
      </c>
      <c r="B48" s="22">
        <f>CALENDARIO!B47</f>
        <v>489250</v>
      </c>
      <c r="C48" s="76">
        <v>403250</v>
      </c>
      <c r="D48" s="73">
        <v>86000</v>
      </c>
      <c r="H48" s="73">
        <f>SUM(C48:D48)</f>
        <v>489250</v>
      </c>
      <c r="M48" s="73"/>
      <c r="N48" s="73"/>
    </row>
    <row r="49" spans="1:14" ht="15" customHeight="1" x14ac:dyDescent="0.25">
      <c r="A49" s="3" t="s">
        <v>59</v>
      </c>
      <c r="B49" s="22">
        <f>CALENDARIO!B48</f>
        <v>463500</v>
      </c>
      <c r="C49" s="76">
        <v>401700</v>
      </c>
      <c r="D49" s="73">
        <v>61800</v>
      </c>
      <c r="H49" s="73">
        <f t="shared" ref="H49:H63" si="10">SUM(C49:D49)</f>
        <v>463500</v>
      </c>
      <c r="M49" s="73"/>
      <c r="N49" s="73"/>
    </row>
    <row r="50" spans="1:14" ht="15" customHeight="1" x14ac:dyDescent="0.25">
      <c r="A50" s="3" t="s">
        <v>60</v>
      </c>
      <c r="B50" s="22">
        <f>CALENDARIO!B49</f>
        <v>408000</v>
      </c>
      <c r="C50" s="76">
        <v>400000</v>
      </c>
      <c r="D50" s="73">
        <v>8000</v>
      </c>
      <c r="H50" s="73">
        <f t="shared" si="10"/>
        <v>408000</v>
      </c>
      <c r="M50" s="73"/>
      <c r="N50" s="73"/>
    </row>
    <row r="51" spans="1:14" ht="15" customHeight="1" x14ac:dyDescent="0.25">
      <c r="A51" s="3" t="s">
        <v>61</v>
      </c>
      <c r="B51" s="22">
        <f>CALENDARIO!B50</f>
        <v>0</v>
      </c>
      <c r="C51" s="76"/>
      <c r="H51" s="73">
        <f t="shared" si="10"/>
        <v>0</v>
      </c>
      <c r="M51" s="73"/>
      <c r="N51" s="73"/>
    </row>
    <row r="52" spans="1:14" ht="31.5" customHeight="1" x14ac:dyDescent="0.25">
      <c r="A52" s="3" t="s">
        <v>37</v>
      </c>
      <c r="B52" s="22">
        <f>CALENDARIO!B51</f>
        <v>0</v>
      </c>
      <c r="C52" s="76"/>
      <c r="H52" s="73">
        <f t="shared" si="10"/>
        <v>0</v>
      </c>
      <c r="M52" s="73"/>
      <c r="N52" s="73"/>
    </row>
    <row r="53" spans="1:14" ht="15" customHeight="1" x14ac:dyDescent="0.25">
      <c r="A53" s="3" t="s">
        <v>107</v>
      </c>
      <c r="B53" s="22">
        <f>CALENDARIO!B52</f>
        <v>0</v>
      </c>
      <c r="C53" s="76"/>
      <c r="H53" s="73">
        <f t="shared" si="10"/>
        <v>0</v>
      </c>
      <c r="M53" s="73"/>
      <c r="N53" s="73"/>
    </row>
    <row r="54" spans="1:14" ht="15" customHeight="1" x14ac:dyDescent="0.25">
      <c r="A54" s="3" t="s">
        <v>62</v>
      </c>
      <c r="B54" s="22">
        <f>CALENDARIO!B53</f>
        <v>412000</v>
      </c>
      <c r="C54" s="76">
        <v>400000</v>
      </c>
      <c r="D54" s="73">
        <v>12000</v>
      </c>
      <c r="H54" s="73">
        <f t="shared" si="10"/>
        <v>412000</v>
      </c>
      <c r="M54" s="73"/>
      <c r="N54" s="73"/>
    </row>
    <row r="55" spans="1:14" ht="15" customHeight="1" x14ac:dyDescent="0.25">
      <c r="A55" s="15" t="s">
        <v>63</v>
      </c>
      <c r="B55" s="22">
        <f>CALENDARIO!B54</f>
        <v>432600</v>
      </c>
      <c r="C55" s="76">
        <v>400000</v>
      </c>
      <c r="D55" s="73">
        <v>32600</v>
      </c>
      <c r="H55" s="73">
        <f t="shared" si="10"/>
        <v>432600</v>
      </c>
      <c r="M55" s="73"/>
      <c r="N55" s="73"/>
    </row>
    <row r="56" spans="1:14" x14ac:dyDescent="0.25">
      <c r="A56" s="3" t="s">
        <v>64</v>
      </c>
      <c r="B56" s="22">
        <f>CALENDARIO!B55</f>
        <v>0</v>
      </c>
      <c r="C56" s="76"/>
      <c r="H56" s="73">
        <f t="shared" si="10"/>
        <v>0</v>
      </c>
      <c r="J56" s="73">
        <f>C47+C27+C17+C9+D7+C64+C37</f>
        <v>66783600</v>
      </c>
      <c r="M56" s="73"/>
      <c r="N56" s="73"/>
    </row>
    <row r="57" spans="1:14" x14ac:dyDescent="0.25">
      <c r="A57" s="2" t="s">
        <v>60</v>
      </c>
      <c r="B57" s="21"/>
      <c r="C57" s="77"/>
      <c r="H57" s="73">
        <f t="shared" si="10"/>
        <v>0</v>
      </c>
      <c r="J57" s="73">
        <v>63939000</v>
      </c>
      <c r="M57" s="73"/>
      <c r="N57" s="73"/>
    </row>
    <row r="58" spans="1:14" x14ac:dyDescent="0.25">
      <c r="A58" s="3" t="s">
        <v>61</v>
      </c>
      <c r="B58" s="22"/>
      <c r="C58" s="76"/>
      <c r="H58" s="73">
        <f t="shared" si="10"/>
        <v>0</v>
      </c>
      <c r="J58" s="73">
        <f>J56-J57</f>
        <v>2844600</v>
      </c>
      <c r="M58" s="73"/>
      <c r="N58" s="73"/>
    </row>
    <row r="59" spans="1:14" x14ac:dyDescent="0.25">
      <c r="A59" s="3" t="s">
        <v>62</v>
      </c>
      <c r="B59" s="22"/>
      <c r="C59" s="76"/>
      <c r="H59" s="73">
        <f t="shared" si="10"/>
        <v>0</v>
      </c>
      <c r="M59" s="73"/>
      <c r="N59" s="73"/>
    </row>
    <row r="60" spans="1:14" x14ac:dyDescent="0.25">
      <c r="A60" s="3" t="s">
        <v>63</v>
      </c>
      <c r="B60" s="22"/>
      <c r="C60" s="76"/>
      <c r="H60" s="73">
        <f t="shared" si="10"/>
        <v>0</v>
      </c>
      <c r="M60" s="73"/>
      <c r="N60" s="73"/>
    </row>
    <row r="61" spans="1:14" x14ac:dyDescent="0.25">
      <c r="A61" s="2" t="s">
        <v>64</v>
      </c>
      <c r="B61" s="21"/>
      <c r="C61" s="77"/>
      <c r="H61" s="73">
        <f t="shared" si="10"/>
        <v>0</v>
      </c>
      <c r="M61" s="73"/>
      <c r="N61" s="73"/>
    </row>
    <row r="62" spans="1:14" x14ac:dyDescent="0.25">
      <c r="A62" s="3" t="s">
        <v>65</v>
      </c>
      <c r="B62" s="22"/>
      <c r="C62" s="76"/>
      <c r="H62" s="73">
        <f t="shared" si="10"/>
        <v>0</v>
      </c>
      <c r="M62" s="73"/>
      <c r="N62" s="73"/>
    </row>
    <row r="63" spans="1:14" x14ac:dyDescent="0.25">
      <c r="A63" s="3" t="s">
        <v>66</v>
      </c>
      <c r="B63" s="22"/>
      <c r="C63" s="76"/>
      <c r="H63" s="73">
        <f t="shared" si="10"/>
        <v>0</v>
      </c>
      <c r="M63" s="73"/>
      <c r="N63" s="73"/>
    </row>
    <row r="64" spans="1:14" x14ac:dyDescent="0.25">
      <c r="A64" s="2" t="s">
        <v>67</v>
      </c>
      <c r="B64" s="21">
        <f>SUM(B65:B67)</f>
        <v>149195500</v>
      </c>
      <c r="C64" s="74">
        <f>SUM(C65:C76)</f>
        <v>2555500</v>
      </c>
      <c r="D64" s="74">
        <f t="shared" ref="D64:G64" si="11">SUM(D65:D76)</f>
        <v>0</v>
      </c>
      <c r="E64" s="74">
        <f t="shared" si="11"/>
        <v>36350000</v>
      </c>
      <c r="F64" s="74">
        <f t="shared" si="11"/>
        <v>26990000</v>
      </c>
      <c r="G64" s="74">
        <f t="shared" si="11"/>
        <v>83150000</v>
      </c>
      <c r="H64" s="83">
        <f>SUM(H65:H88)</f>
        <v>149045500</v>
      </c>
      <c r="M64" s="73"/>
      <c r="N64" s="73"/>
    </row>
    <row r="65" spans="1:14" x14ac:dyDescent="0.25">
      <c r="A65" s="3" t="s">
        <v>68</v>
      </c>
      <c r="B65" s="22">
        <f>CALENDARIO!B59</f>
        <v>149195500</v>
      </c>
      <c r="C65" s="76">
        <v>2555500</v>
      </c>
      <c r="E65" s="73">
        <v>36350000</v>
      </c>
      <c r="F65" s="73">
        <v>26990000</v>
      </c>
      <c r="G65" s="73">
        <v>83150000</v>
      </c>
      <c r="H65" s="73">
        <f>SUM(C65:G65)</f>
        <v>149045500</v>
      </c>
      <c r="M65" s="73"/>
      <c r="N65" s="73"/>
    </row>
    <row r="66" spans="1:14" x14ac:dyDescent="0.25">
      <c r="A66" s="3" t="s">
        <v>69</v>
      </c>
      <c r="B66" s="22"/>
      <c r="C66" s="76"/>
      <c r="N66" s="73"/>
    </row>
    <row r="67" spans="1:14" x14ac:dyDescent="0.25">
      <c r="A67" s="3" t="s">
        <v>70</v>
      </c>
      <c r="B67" s="22">
        <v>0</v>
      </c>
      <c r="C67" s="76"/>
      <c r="M67" s="73"/>
      <c r="N67" s="73"/>
    </row>
    <row r="68" spans="1:14" x14ac:dyDescent="0.25">
      <c r="A68" s="2" t="s">
        <v>71</v>
      </c>
      <c r="B68" s="21"/>
      <c r="C68" s="77"/>
      <c r="N68" s="73"/>
    </row>
    <row r="69" spans="1:14" x14ac:dyDescent="0.25">
      <c r="A69" s="3" t="s">
        <v>72</v>
      </c>
      <c r="B69" s="22"/>
      <c r="C69" s="76"/>
      <c r="N69" s="73"/>
    </row>
    <row r="70" spans="1:14" x14ac:dyDescent="0.25">
      <c r="A70" s="3" t="s">
        <v>73</v>
      </c>
      <c r="B70" s="22"/>
      <c r="C70" s="76"/>
      <c r="N70" s="73"/>
    </row>
    <row r="71" spans="1:14" x14ac:dyDescent="0.25">
      <c r="A71" s="4" t="s">
        <v>74</v>
      </c>
      <c r="B71" s="23"/>
      <c r="C71" s="78"/>
      <c r="N71" s="73"/>
    </row>
    <row r="72" spans="1:14" x14ac:dyDescent="0.25">
      <c r="A72" s="4" t="s">
        <v>75</v>
      </c>
      <c r="B72" s="23"/>
      <c r="C72" s="78"/>
      <c r="N72" s="73"/>
    </row>
    <row r="73" spans="1:14" x14ac:dyDescent="0.25">
      <c r="A73" s="4" t="s">
        <v>76</v>
      </c>
      <c r="B73" s="23"/>
      <c r="C73" s="78"/>
      <c r="N73" s="73"/>
    </row>
    <row r="74" spans="1:14" x14ac:dyDescent="0.25">
      <c r="A74" s="4" t="s">
        <v>37</v>
      </c>
      <c r="B74" s="23"/>
      <c r="C74" s="78"/>
      <c r="N74" s="73"/>
    </row>
    <row r="75" spans="1:14" x14ac:dyDescent="0.25">
      <c r="A75" s="4" t="s">
        <v>77</v>
      </c>
      <c r="B75" s="23"/>
      <c r="C75" s="78"/>
      <c r="N75" s="73"/>
    </row>
    <row r="76" spans="1:14" x14ac:dyDescent="0.25">
      <c r="A76" s="4" t="s">
        <v>78</v>
      </c>
      <c r="B76" s="23"/>
      <c r="C76" s="78"/>
      <c r="N76" s="73"/>
    </row>
    <row r="77" spans="1:14" x14ac:dyDescent="0.25">
      <c r="A77" s="57" t="s">
        <v>0</v>
      </c>
      <c r="B77" s="23"/>
      <c r="C77" s="78"/>
      <c r="N77" s="73"/>
    </row>
    <row r="78" spans="1:14" x14ac:dyDescent="0.25">
      <c r="A78" s="4" t="s">
        <v>1</v>
      </c>
      <c r="B78" s="23"/>
      <c r="C78" s="78"/>
      <c r="N78" s="73"/>
    </row>
    <row r="79" spans="1:14" x14ac:dyDescent="0.25">
      <c r="A79" s="4" t="s">
        <v>2</v>
      </c>
      <c r="B79" s="23"/>
      <c r="C79" s="78"/>
      <c r="N79" s="35"/>
    </row>
    <row r="80" spans="1:14" x14ac:dyDescent="0.25">
      <c r="A80" s="4" t="s">
        <v>3</v>
      </c>
      <c r="B80" s="23"/>
      <c r="C80" s="78"/>
    </row>
    <row r="81" spans="1:3" x14ac:dyDescent="0.25">
      <c r="A81" s="4" t="s">
        <v>79</v>
      </c>
      <c r="B81" s="23"/>
      <c r="C81" s="78"/>
    </row>
    <row r="82" spans="1:3" x14ac:dyDescent="0.25">
      <c r="A82" s="4" t="s">
        <v>80</v>
      </c>
      <c r="B82" s="23"/>
      <c r="C82" s="78"/>
    </row>
    <row r="83" spans="1:3" x14ac:dyDescent="0.25">
      <c r="A83" s="4" t="s">
        <v>81</v>
      </c>
      <c r="B83" s="23"/>
      <c r="C83" s="78"/>
    </row>
    <row r="84" spans="1:3" x14ac:dyDescent="0.25">
      <c r="A84" s="4" t="s">
        <v>82</v>
      </c>
      <c r="B84" s="23"/>
      <c r="C84" s="78"/>
    </row>
    <row r="85" spans="1:3" x14ac:dyDescent="0.25">
      <c r="A85" s="4" t="s">
        <v>83</v>
      </c>
      <c r="B85" s="23"/>
      <c r="C85" s="78"/>
    </row>
    <row r="86" spans="1:3" x14ac:dyDescent="0.25">
      <c r="A86" s="4" t="s">
        <v>84</v>
      </c>
      <c r="B86" s="23"/>
      <c r="C86" s="78"/>
    </row>
    <row r="87" spans="1:3" x14ac:dyDescent="0.25">
      <c r="A87" s="4" t="s">
        <v>85</v>
      </c>
      <c r="B87" s="23"/>
      <c r="C87" s="78"/>
    </row>
    <row r="88" spans="1:3" x14ac:dyDescent="0.25">
      <c r="A88" s="1" t="s">
        <v>86</v>
      </c>
      <c r="B88" s="20"/>
      <c r="C88" s="79"/>
    </row>
  </sheetData>
  <mergeCells count="3">
    <mergeCell ref="A3:B3"/>
    <mergeCell ref="A5:B5"/>
    <mergeCell ref="A4:B4"/>
  </mergeCells>
  <printOptions horizontalCentered="1"/>
  <pageMargins left="0.70866141732283472" right="0.70866141732283472" top="0.74803149606299213" bottom="0.55118110236220474" header="0.31496062992125984" footer="0.31496062992125984"/>
  <pageSetup scale="74" orientation="portrait" r:id="rId1"/>
  <rowBreaks count="2" manualBreakCount="2">
    <brk id="46" max="13" man="1"/>
    <brk id="96" max="13" man="1"/>
  </rowBreaks>
  <colBreaks count="1" manualBreakCount="1">
    <brk id="4" max="9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22" zoomScaleNormal="100" workbookViewId="0">
      <selection activeCell="B27" sqref="B27"/>
    </sheetView>
  </sheetViews>
  <sheetFormatPr baseColWidth="10" defaultRowHeight="15" x14ac:dyDescent="0.25"/>
  <cols>
    <col min="1" max="1" width="46.42578125" customWidth="1"/>
    <col min="2" max="2" width="23.140625" customWidth="1"/>
    <col min="6" max="6" width="15.140625" style="35" bestFit="1" customWidth="1"/>
  </cols>
  <sheetData>
    <row r="1" spans="1:2" x14ac:dyDescent="0.25">
      <c r="A1" s="46" t="s">
        <v>111</v>
      </c>
      <c r="B1" s="48"/>
    </row>
    <row r="2" spans="1:2" x14ac:dyDescent="0.25">
      <c r="A2" s="45" t="s">
        <v>205</v>
      </c>
      <c r="B2" s="48"/>
    </row>
    <row r="3" spans="1:2" x14ac:dyDescent="0.25">
      <c r="A3" s="36" t="s">
        <v>89</v>
      </c>
      <c r="B3" s="13" t="s">
        <v>120</v>
      </c>
    </row>
    <row r="4" spans="1:2" x14ac:dyDescent="0.25">
      <c r="A4" s="14" t="s">
        <v>90</v>
      </c>
      <c r="B4" s="91">
        <f>SUM(B5:B6)</f>
        <v>213423600</v>
      </c>
    </row>
    <row r="5" spans="1:2" x14ac:dyDescent="0.25">
      <c r="A5" s="7" t="s">
        <v>92</v>
      </c>
      <c r="B5" s="17">
        <v>213423600</v>
      </c>
    </row>
    <row r="6" spans="1:2" x14ac:dyDescent="0.25">
      <c r="A6" s="7" t="s">
        <v>91</v>
      </c>
      <c r="B6" s="8"/>
    </row>
    <row r="7" spans="1:2" x14ac:dyDescent="0.25">
      <c r="A7" s="7"/>
      <c r="B7" s="8"/>
    </row>
    <row r="8" spans="1:2" ht="15.75" thickBot="1" x14ac:dyDescent="0.3">
      <c r="A8" s="9"/>
      <c r="B8" s="10"/>
    </row>
    <row r="9" spans="1:2" ht="27.75" customHeight="1" thickBot="1" x14ac:dyDescent="0.3">
      <c r="A9" s="5"/>
      <c r="B9" s="5"/>
    </row>
    <row r="10" spans="1:2" ht="15" customHeight="1" x14ac:dyDescent="0.25">
      <c r="A10" s="51" t="s">
        <v>115</v>
      </c>
      <c r="B10" s="44"/>
    </row>
    <row r="11" spans="1:2" ht="15" customHeight="1" x14ac:dyDescent="0.25">
      <c r="A11" s="47" t="s">
        <v>205</v>
      </c>
      <c r="B11" s="49"/>
    </row>
    <row r="12" spans="1:2" ht="15" customHeight="1" x14ac:dyDescent="0.25">
      <c r="A12" s="50" t="s">
        <v>121</v>
      </c>
      <c r="B12" s="37" t="s">
        <v>120</v>
      </c>
    </row>
    <row r="13" spans="1:2" ht="15" customHeight="1" x14ac:dyDescent="0.25">
      <c r="A13" s="36" t="s">
        <v>90</v>
      </c>
      <c r="B13" s="43">
        <f>SUM(B14:B17)</f>
        <v>213423600</v>
      </c>
    </row>
    <row r="14" spans="1:2" ht="15" customHeight="1" x14ac:dyDescent="0.25">
      <c r="A14" s="7" t="s">
        <v>122</v>
      </c>
      <c r="B14" s="42">
        <v>213423600</v>
      </c>
    </row>
    <row r="15" spans="1:2" ht="15" customHeight="1" x14ac:dyDescent="0.25">
      <c r="A15" s="7" t="s">
        <v>123</v>
      </c>
      <c r="B15" s="42"/>
    </row>
    <row r="16" spans="1:2" ht="15" customHeight="1" x14ac:dyDescent="0.25">
      <c r="A16" s="7" t="s">
        <v>124</v>
      </c>
      <c r="B16" s="42"/>
    </row>
    <row r="17" spans="1:6" ht="15" customHeight="1" x14ac:dyDescent="0.25">
      <c r="A17" s="7" t="s">
        <v>125</v>
      </c>
      <c r="B17" s="42"/>
    </row>
    <row r="18" spans="1:6" ht="15" customHeight="1" thickBot="1" x14ac:dyDescent="0.3">
      <c r="A18" s="9"/>
      <c r="B18" s="10"/>
    </row>
    <row r="19" spans="1:6" ht="27.75" customHeight="1" x14ac:dyDescent="0.25">
      <c r="A19" s="5"/>
      <c r="B19" s="5"/>
    </row>
    <row r="20" spans="1:6" ht="27.75" customHeight="1" x14ac:dyDescent="0.25">
      <c r="A20" s="5"/>
      <c r="B20" s="5"/>
    </row>
    <row r="21" spans="1:6" ht="15.75" thickBot="1" x14ac:dyDescent="0.3">
      <c r="A21" s="6"/>
      <c r="B21" s="52"/>
    </row>
    <row r="22" spans="1:6" x14ac:dyDescent="0.25">
      <c r="A22" s="51" t="s">
        <v>115</v>
      </c>
      <c r="B22" s="44"/>
    </row>
    <row r="23" spans="1:6" x14ac:dyDescent="0.25">
      <c r="A23" s="47" t="s">
        <v>205</v>
      </c>
      <c r="B23" s="49"/>
    </row>
    <row r="24" spans="1:6" x14ac:dyDescent="0.25">
      <c r="A24" s="53" t="s">
        <v>93</v>
      </c>
      <c r="B24" s="13" t="s">
        <v>105</v>
      </c>
    </row>
    <row r="25" spans="1:6" x14ac:dyDescent="0.25">
      <c r="A25" s="14" t="s">
        <v>90</v>
      </c>
      <c r="B25" s="43">
        <f>SUM(B26:B30)</f>
        <v>213423600</v>
      </c>
    </row>
    <row r="26" spans="1:6" x14ac:dyDescent="0.25">
      <c r="A26" s="7" t="s">
        <v>94</v>
      </c>
      <c r="B26" s="42">
        <v>64228100</v>
      </c>
    </row>
    <row r="27" spans="1:6" x14ac:dyDescent="0.25">
      <c r="A27" s="7" t="s">
        <v>95</v>
      </c>
      <c r="B27" s="42">
        <v>149195500</v>
      </c>
      <c r="F27" s="35">
        <v>213423600</v>
      </c>
    </row>
    <row r="28" spans="1:6" x14ac:dyDescent="0.25">
      <c r="A28" s="7" t="s">
        <v>96</v>
      </c>
      <c r="B28" s="42">
        <v>0</v>
      </c>
      <c r="F28" s="35">
        <v>149195500</v>
      </c>
    </row>
    <row r="29" spans="1:6" x14ac:dyDescent="0.25">
      <c r="A29" s="54" t="s">
        <v>8</v>
      </c>
      <c r="B29" s="55">
        <v>0</v>
      </c>
      <c r="F29" s="35">
        <f>F27-F28</f>
        <v>64228100</v>
      </c>
    </row>
    <row r="30" spans="1:6" ht="15.75" thickBot="1" x14ac:dyDescent="0.3">
      <c r="A30" s="9" t="s">
        <v>1</v>
      </c>
      <c r="B30" s="56">
        <v>0</v>
      </c>
    </row>
    <row r="32" spans="1:6" ht="15.75" thickBot="1" x14ac:dyDescent="0.3"/>
    <row r="33" spans="1:2" x14ac:dyDescent="0.25">
      <c r="A33" s="112" t="s">
        <v>111</v>
      </c>
      <c r="B33" s="113"/>
    </row>
    <row r="34" spans="1:2" x14ac:dyDescent="0.25">
      <c r="A34" s="106" t="s">
        <v>205</v>
      </c>
      <c r="B34" s="107"/>
    </row>
    <row r="35" spans="1:2" x14ac:dyDescent="0.25">
      <c r="A35" s="106" t="s">
        <v>97</v>
      </c>
      <c r="B35" s="107"/>
    </row>
    <row r="36" spans="1:2" x14ac:dyDescent="0.25">
      <c r="A36" s="110" t="s">
        <v>116</v>
      </c>
      <c r="B36" s="111"/>
    </row>
    <row r="37" spans="1:2" x14ac:dyDescent="0.25">
      <c r="A37" s="110" t="s">
        <v>117</v>
      </c>
      <c r="B37" s="111"/>
    </row>
    <row r="38" spans="1:2" x14ac:dyDescent="0.25">
      <c r="A38" s="110" t="s">
        <v>202</v>
      </c>
      <c r="B38" s="111"/>
    </row>
    <row r="39" spans="1:2" x14ac:dyDescent="0.25">
      <c r="A39" s="110" t="s">
        <v>118</v>
      </c>
      <c r="B39" s="111"/>
    </row>
    <row r="40" spans="1:2" x14ac:dyDescent="0.25">
      <c r="A40" s="84" t="s">
        <v>119</v>
      </c>
      <c r="B40" s="85"/>
    </row>
    <row r="41" spans="1:2" ht="20.25" customHeight="1" thickBot="1" x14ac:dyDescent="0.3">
      <c r="A41" s="108"/>
      <c r="B41" s="109"/>
    </row>
    <row r="42" spans="1:2" ht="15" customHeight="1" x14ac:dyDescent="0.25">
      <c r="A42" s="6"/>
      <c r="B42" s="6"/>
    </row>
    <row r="43" spans="1:2" ht="15" customHeight="1" thickBot="1" x14ac:dyDescent="0.3">
      <c r="A43" s="6"/>
      <c r="B43" s="6"/>
    </row>
    <row r="44" spans="1:2" x14ac:dyDescent="0.25">
      <c r="A44" s="112" t="s">
        <v>111</v>
      </c>
      <c r="B44" s="113"/>
    </row>
    <row r="45" spans="1:2" x14ac:dyDescent="0.25">
      <c r="A45" s="106" t="s">
        <v>205</v>
      </c>
      <c r="B45" s="107"/>
    </row>
    <row r="46" spans="1:2" x14ac:dyDescent="0.25">
      <c r="A46" s="116" t="s">
        <v>98</v>
      </c>
      <c r="B46" s="117"/>
    </row>
    <row r="47" spans="1:2" x14ac:dyDescent="0.25">
      <c r="A47" s="114" t="s">
        <v>126</v>
      </c>
      <c r="B47" s="115"/>
    </row>
    <row r="48" spans="1:2" x14ac:dyDescent="0.25">
      <c r="A48" s="114" t="s">
        <v>127</v>
      </c>
      <c r="B48" s="115"/>
    </row>
    <row r="49" spans="1:4" x14ac:dyDescent="0.25">
      <c r="A49" s="114" t="s">
        <v>116</v>
      </c>
      <c r="B49" s="115"/>
    </row>
    <row r="50" spans="1:4" x14ac:dyDescent="0.25">
      <c r="A50" s="114"/>
      <c r="B50" s="115"/>
    </row>
    <row r="51" spans="1:4" x14ac:dyDescent="0.25">
      <c r="A51" s="114"/>
      <c r="B51" s="115"/>
    </row>
    <row r="52" spans="1:4" x14ac:dyDescent="0.25">
      <c r="A52" s="114"/>
      <c r="B52" s="115"/>
    </row>
    <row r="53" spans="1:4" x14ac:dyDescent="0.25">
      <c r="A53" s="114"/>
      <c r="B53" s="115"/>
    </row>
    <row r="54" spans="1:4" x14ac:dyDescent="0.25">
      <c r="A54" s="11"/>
      <c r="B54" s="11"/>
    </row>
    <row r="55" spans="1:4" ht="15.75" thickBot="1" x14ac:dyDescent="0.3">
      <c r="A55" s="11"/>
      <c r="B55" s="11"/>
    </row>
    <row r="56" spans="1:4" x14ac:dyDescent="0.25">
      <c r="A56" s="112" t="s">
        <v>111</v>
      </c>
      <c r="B56" s="122"/>
      <c r="C56" s="122"/>
      <c r="D56" s="113"/>
    </row>
    <row r="57" spans="1:4" x14ac:dyDescent="0.25">
      <c r="A57" s="116" t="s">
        <v>99</v>
      </c>
      <c r="B57" s="121"/>
      <c r="C57" s="121"/>
      <c r="D57" s="117"/>
    </row>
    <row r="58" spans="1:4" x14ac:dyDescent="0.25">
      <c r="A58" s="120" t="s">
        <v>100</v>
      </c>
      <c r="B58" s="118" t="s">
        <v>101</v>
      </c>
      <c r="C58" s="118" t="s">
        <v>102</v>
      </c>
      <c r="D58" s="119"/>
    </row>
    <row r="59" spans="1:4" x14ac:dyDescent="0.25">
      <c r="A59" s="120"/>
      <c r="B59" s="118"/>
      <c r="C59" s="38" t="s">
        <v>103</v>
      </c>
      <c r="D59" s="39" t="s">
        <v>104</v>
      </c>
    </row>
    <row r="60" spans="1:4" x14ac:dyDescent="0.25">
      <c r="A60" s="7" t="s">
        <v>128</v>
      </c>
      <c r="B60" s="32">
        <v>1</v>
      </c>
      <c r="C60" s="1"/>
      <c r="D60" s="8"/>
    </row>
    <row r="61" spans="1:4" x14ac:dyDescent="0.25">
      <c r="A61" s="7" t="s">
        <v>179</v>
      </c>
      <c r="B61" s="32">
        <v>1</v>
      </c>
      <c r="C61" s="1"/>
      <c r="D61" s="8"/>
    </row>
    <row r="62" spans="1:4" x14ac:dyDescent="0.25">
      <c r="A62" s="7" t="s">
        <v>129</v>
      </c>
      <c r="B62" s="32">
        <v>9</v>
      </c>
      <c r="C62" s="1"/>
      <c r="D62" s="8"/>
    </row>
    <row r="63" spans="1:4" x14ac:dyDescent="0.25">
      <c r="A63" s="7" t="s">
        <v>180</v>
      </c>
      <c r="B63" s="32">
        <v>1</v>
      </c>
      <c r="C63" s="1"/>
      <c r="D63" s="8"/>
    </row>
    <row r="64" spans="1:4" x14ac:dyDescent="0.25">
      <c r="A64" s="7" t="s">
        <v>139</v>
      </c>
      <c r="B64" s="32">
        <v>1</v>
      </c>
      <c r="C64" s="1"/>
      <c r="D64" s="8"/>
    </row>
    <row r="65" spans="1:4" x14ac:dyDescent="0.25">
      <c r="A65" s="7" t="s">
        <v>130</v>
      </c>
      <c r="B65" s="32">
        <v>1</v>
      </c>
      <c r="C65" s="1"/>
      <c r="D65" s="8"/>
    </row>
    <row r="66" spans="1:4" x14ac:dyDescent="0.25">
      <c r="A66" s="7" t="s">
        <v>131</v>
      </c>
      <c r="B66" s="32">
        <v>3</v>
      </c>
      <c r="C66" s="1"/>
      <c r="D66" s="8"/>
    </row>
    <row r="67" spans="1:4" x14ac:dyDescent="0.25">
      <c r="A67" s="7" t="s">
        <v>132</v>
      </c>
      <c r="B67" s="32">
        <v>1</v>
      </c>
      <c r="C67" s="1"/>
      <c r="D67" s="8"/>
    </row>
    <row r="68" spans="1:4" x14ac:dyDescent="0.25">
      <c r="A68" s="7" t="s">
        <v>133</v>
      </c>
      <c r="B68" s="32">
        <v>1</v>
      </c>
      <c r="C68" s="1"/>
      <c r="D68" s="8"/>
    </row>
    <row r="69" spans="1:4" x14ac:dyDescent="0.25">
      <c r="A69" s="7" t="s">
        <v>134</v>
      </c>
      <c r="B69" s="32">
        <v>6</v>
      </c>
      <c r="C69" s="1"/>
      <c r="D69" s="8"/>
    </row>
    <row r="70" spans="1:4" x14ac:dyDescent="0.25">
      <c r="A70" s="7" t="s">
        <v>135</v>
      </c>
      <c r="B70" s="32">
        <v>1</v>
      </c>
      <c r="C70" s="1"/>
      <c r="D70" s="8"/>
    </row>
    <row r="71" spans="1:4" x14ac:dyDescent="0.25">
      <c r="A71" s="7" t="s">
        <v>136</v>
      </c>
      <c r="B71" s="32">
        <v>1</v>
      </c>
      <c r="C71" s="1"/>
      <c r="D71" s="8"/>
    </row>
    <row r="72" spans="1:4" x14ac:dyDescent="0.25">
      <c r="A72" s="7" t="s">
        <v>137</v>
      </c>
      <c r="B72" s="32">
        <v>1</v>
      </c>
      <c r="C72" s="1"/>
      <c r="D72" s="8"/>
    </row>
    <row r="73" spans="1:4" x14ac:dyDescent="0.25">
      <c r="A73" s="7" t="s">
        <v>138</v>
      </c>
      <c r="B73" s="32">
        <v>5</v>
      </c>
      <c r="C73" s="1"/>
      <c r="D73" s="8"/>
    </row>
    <row r="74" spans="1:4" x14ac:dyDescent="0.25">
      <c r="A74" s="7" t="s">
        <v>140</v>
      </c>
      <c r="B74" s="32">
        <v>1</v>
      </c>
      <c r="C74" s="1"/>
      <c r="D74" s="8"/>
    </row>
    <row r="75" spans="1:4" x14ac:dyDescent="0.25">
      <c r="A75" s="7" t="s">
        <v>141</v>
      </c>
      <c r="B75" s="32">
        <v>1</v>
      </c>
      <c r="C75" s="1"/>
      <c r="D75" s="8"/>
    </row>
    <row r="76" spans="1:4" x14ac:dyDescent="0.25">
      <c r="A76" s="7" t="s">
        <v>142</v>
      </c>
      <c r="B76" s="32">
        <v>2</v>
      </c>
      <c r="C76" s="1"/>
      <c r="D76" s="8"/>
    </row>
    <row r="77" spans="1:4" x14ac:dyDescent="0.25">
      <c r="A77" s="7" t="s">
        <v>143</v>
      </c>
      <c r="B77" s="32">
        <v>1</v>
      </c>
      <c r="C77" s="1"/>
      <c r="D77" s="8"/>
    </row>
    <row r="78" spans="1:4" x14ac:dyDescent="0.25">
      <c r="A78" s="7" t="s">
        <v>144</v>
      </c>
      <c r="B78" s="32">
        <v>5</v>
      </c>
      <c r="C78" s="1"/>
      <c r="D78" s="8"/>
    </row>
    <row r="79" spans="1:4" x14ac:dyDescent="0.25">
      <c r="A79" s="7" t="s">
        <v>145</v>
      </c>
      <c r="B79" s="32">
        <v>1</v>
      </c>
      <c r="C79" s="1"/>
      <c r="D79" s="8"/>
    </row>
    <row r="80" spans="1:4" x14ac:dyDescent="0.25">
      <c r="A80" s="7" t="s">
        <v>146</v>
      </c>
      <c r="B80" s="32">
        <v>1</v>
      </c>
      <c r="C80" s="1"/>
      <c r="D80" s="8"/>
    </row>
    <row r="81" spans="1:4" x14ac:dyDescent="0.25">
      <c r="A81" s="7" t="s">
        <v>147</v>
      </c>
      <c r="B81" s="32">
        <v>2</v>
      </c>
      <c r="C81" s="1"/>
      <c r="D81" s="8"/>
    </row>
    <row r="82" spans="1:4" x14ac:dyDescent="0.25">
      <c r="A82" s="7" t="s">
        <v>148</v>
      </c>
      <c r="B82" s="32">
        <v>1</v>
      </c>
      <c r="C82" s="1"/>
      <c r="D82" s="8"/>
    </row>
    <row r="83" spans="1:4" x14ac:dyDescent="0.25">
      <c r="A83" s="7" t="s">
        <v>161</v>
      </c>
      <c r="B83" s="32">
        <v>1</v>
      </c>
      <c r="C83" s="1"/>
      <c r="D83" s="8"/>
    </row>
    <row r="84" spans="1:4" x14ac:dyDescent="0.25">
      <c r="A84" s="7" t="s">
        <v>177</v>
      </c>
      <c r="B84" s="32">
        <v>1</v>
      </c>
      <c r="C84" s="1"/>
      <c r="D84" s="8"/>
    </row>
    <row r="85" spans="1:4" x14ac:dyDescent="0.25">
      <c r="A85" s="7" t="s">
        <v>170</v>
      </c>
      <c r="B85" s="32">
        <v>1</v>
      </c>
      <c r="C85" s="1"/>
      <c r="D85" s="8"/>
    </row>
    <row r="86" spans="1:4" x14ac:dyDescent="0.25">
      <c r="A86" s="67" t="s">
        <v>149</v>
      </c>
      <c r="B86" s="32">
        <v>1</v>
      </c>
      <c r="C86" s="1"/>
      <c r="D86" s="8"/>
    </row>
    <row r="87" spans="1:4" x14ac:dyDescent="0.25">
      <c r="A87" s="67" t="s">
        <v>154</v>
      </c>
      <c r="B87" s="32">
        <v>1</v>
      </c>
      <c r="C87" s="1"/>
      <c r="D87" s="8"/>
    </row>
    <row r="88" spans="1:4" x14ac:dyDescent="0.25">
      <c r="A88" s="67" t="s">
        <v>151</v>
      </c>
      <c r="B88" s="32">
        <v>1</v>
      </c>
      <c r="C88" s="1"/>
      <c r="D88" s="8"/>
    </row>
    <row r="89" spans="1:4" x14ac:dyDescent="0.25">
      <c r="A89" s="7" t="s">
        <v>160</v>
      </c>
      <c r="B89" s="32"/>
      <c r="C89" s="1"/>
      <c r="D89" s="8"/>
    </row>
    <row r="90" spans="1:4" x14ac:dyDescent="0.25">
      <c r="A90" s="54" t="s">
        <v>162</v>
      </c>
      <c r="B90" s="60">
        <v>2</v>
      </c>
      <c r="C90" s="1"/>
      <c r="D90" s="8"/>
    </row>
    <row r="91" spans="1:4" x14ac:dyDescent="0.25">
      <c r="A91" s="7" t="s">
        <v>150</v>
      </c>
      <c r="B91" s="32">
        <v>1</v>
      </c>
      <c r="C91" s="1"/>
      <c r="D91" s="8"/>
    </row>
    <row r="92" spans="1:4" x14ac:dyDescent="0.25">
      <c r="A92" s="7" t="s">
        <v>152</v>
      </c>
      <c r="B92" s="32">
        <v>1</v>
      </c>
      <c r="C92" s="1"/>
      <c r="D92" s="8"/>
    </row>
    <row r="93" spans="1:4" x14ac:dyDescent="0.25">
      <c r="A93" s="7" t="s">
        <v>163</v>
      </c>
      <c r="B93" s="32">
        <v>7</v>
      </c>
      <c r="C93" s="1"/>
      <c r="D93" s="8"/>
    </row>
    <row r="94" spans="1:4" x14ac:dyDescent="0.25">
      <c r="A94" s="7" t="s">
        <v>164</v>
      </c>
      <c r="B94" s="32">
        <v>3</v>
      </c>
      <c r="C94" s="1"/>
      <c r="D94" s="8"/>
    </row>
    <row r="95" spans="1:4" x14ac:dyDescent="0.25">
      <c r="A95" s="7" t="s">
        <v>165</v>
      </c>
      <c r="B95" s="32">
        <v>3</v>
      </c>
      <c r="C95" s="1"/>
      <c r="D95" s="8"/>
    </row>
    <row r="96" spans="1:4" x14ac:dyDescent="0.25">
      <c r="A96" s="7" t="s">
        <v>166</v>
      </c>
      <c r="B96" s="32">
        <v>2</v>
      </c>
      <c r="C96" s="1"/>
      <c r="D96" s="8"/>
    </row>
    <row r="97" spans="1:4" x14ac:dyDescent="0.25">
      <c r="A97" s="7" t="s">
        <v>167</v>
      </c>
      <c r="B97" s="32">
        <v>1</v>
      </c>
      <c r="C97" s="1"/>
      <c r="D97" s="8"/>
    </row>
    <row r="98" spans="1:4" x14ac:dyDescent="0.25">
      <c r="A98" s="7" t="s">
        <v>168</v>
      </c>
      <c r="B98" s="32">
        <v>25</v>
      </c>
      <c r="C98" s="1"/>
      <c r="D98" s="8"/>
    </row>
    <row r="99" spans="1:4" x14ac:dyDescent="0.25">
      <c r="A99" s="7" t="s">
        <v>169</v>
      </c>
      <c r="B99" s="32">
        <v>2</v>
      </c>
      <c r="C99" s="1"/>
      <c r="D99" s="8"/>
    </row>
    <row r="100" spans="1:4" x14ac:dyDescent="0.25">
      <c r="A100" s="7" t="s">
        <v>171</v>
      </c>
      <c r="B100" s="32">
        <v>1</v>
      </c>
      <c r="C100" s="1"/>
      <c r="D100" s="8"/>
    </row>
    <row r="101" spans="1:4" x14ac:dyDescent="0.25">
      <c r="A101" s="7" t="s">
        <v>172</v>
      </c>
      <c r="B101" s="32">
        <v>1</v>
      </c>
      <c r="C101" s="1"/>
      <c r="D101" s="8"/>
    </row>
    <row r="102" spans="1:4" x14ac:dyDescent="0.25">
      <c r="A102" s="7" t="s">
        <v>153</v>
      </c>
      <c r="B102" s="32">
        <v>1</v>
      </c>
      <c r="C102" s="1"/>
      <c r="D102" s="8"/>
    </row>
    <row r="103" spans="1:4" x14ac:dyDescent="0.25">
      <c r="A103" s="7" t="s">
        <v>155</v>
      </c>
      <c r="B103" s="32">
        <v>2</v>
      </c>
      <c r="C103" s="1"/>
      <c r="D103" s="8"/>
    </row>
    <row r="104" spans="1:4" x14ac:dyDescent="0.25">
      <c r="A104" s="7" t="s">
        <v>156</v>
      </c>
      <c r="B104" s="32">
        <v>1</v>
      </c>
      <c r="C104" s="1"/>
      <c r="D104" s="8"/>
    </row>
    <row r="105" spans="1:4" x14ac:dyDescent="0.25">
      <c r="A105" s="54" t="s">
        <v>157</v>
      </c>
      <c r="B105" s="60">
        <v>1</v>
      </c>
      <c r="C105" s="58"/>
      <c r="D105" s="59"/>
    </row>
    <row r="106" spans="1:4" x14ac:dyDescent="0.25">
      <c r="A106" s="54" t="s">
        <v>158</v>
      </c>
      <c r="B106" s="60">
        <v>1</v>
      </c>
      <c r="C106" s="58"/>
      <c r="D106" s="59"/>
    </row>
    <row r="107" spans="1:4" x14ac:dyDescent="0.25">
      <c r="A107" s="54" t="s">
        <v>178</v>
      </c>
      <c r="B107" s="60">
        <v>1</v>
      </c>
      <c r="C107" s="58"/>
      <c r="D107" s="59"/>
    </row>
    <row r="108" spans="1:4" x14ac:dyDescent="0.25">
      <c r="A108" s="54" t="s">
        <v>159</v>
      </c>
      <c r="B108" s="60">
        <v>1</v>
      </c>
      <c r="C108" s="58"/>
      <c r="D108" s="59"/>
    </row>
    <row r="109" spans="1:4" x14ac:dyDescent="0.25">
      <c r="A109" s="54" t="s">
        <v>173</v>
      </c>
      <c r="B109" s="60">
        <v>1</v>
      </c>
      <c r="C109" s="58"/>
      <c r="D109" s="59"/>
    </row>
    <row r="110" spans="1:4" x14ac:dyDescent="0.25">
      <c r="A110" s="54" t="s">
        <v>174</v>
      </c>
      <c r="B110" s="60">
        <v>1</v>
      </c>
      <c r="C110" s="58"/>
      <c r="D110" s="59"/>
    </row>
    <row r="111" spans="1:4" x14ac:dyDescent="0.25">
      <c r="A111" s="54" t="s">
        <v>175</v>
      </c>
      <c r="B111" s="60">
        <v>1</v>
      </c>
      <c r="C111" s="58"/>
      <c r="D111" s="59"/>
    </row>
    <row r="112" spans="1:4" x14ac:dyDescent="0.25">
      <c r="A112" s="54" t="s">
        <v>176</v>
      </c>
      <c r="B112" s="60">
        <v>1</v>
      </c>
      <c r="C112" s="58"/>
      <c r="D112" s="59"/>
    </row>
    <row r="113" spans="1:4" x14ac:dyDescent="0.25">
      <c r="A113" s="54" t="s">
        <v>181</v>
      </c>
      <c r="B113" s="60">
        <v>1</v>
      </c>
      <c r="C113" s="58"/>
      <c r="D113" s="59"/>
    </row>
    <row r="114" spans="1:4" x14ac:dyDescent="0.25">
      <c r="A114" s="54" t="s">
        <v>188</v>
      </c>
      <c r="B114" s="60">
        <v>2</v>
      </c>
      <c r="C114" s="58"/>
      <c r="D114" s="59"/>
    </row>
    <row r="115" spans="1:4" x14ac:dyDescent="0.25">
      <c r="A115" s="54" t="s">
        <v>189</v>
      </c>
      <c r="B115" s="60">
        <v>1</v>
      </c>
      <c r="C115" s="58"/>
      <c r="D115" s="59"/>
    </row>
    <row r="116" spans="1:4" x14ac:dyDescent="0.25">
      <c r="A116" s="54" t="s">
        <v>190</v>
      </c>
      <c r="B116" s="60">
        <v>2</v>
      </c>
      <c r="C116" s="58"/>
      <c r="D116" s="59"/>
    </row>
    <row r="117" spans="1:4" x14ac:dyDescent="0.25">
      <c r="A117" s="54" t="s">
        <v>191</v>
      </c>
      <c r="B117" s="60">
        <v>5</v>
      </c>
      <c r="C117" s="58"/>
      <c r="D117" s="59"/>
    </row>
    <row r="118" spans="1:4" x14ac:dyDescent="0.25">
      <c r="A118" s="54" t="s">
        <v>192</v>
      </c>
      <c r="B118" s="60">
        <v>3</v>
      </c>
      <c r="C118" s="58"/>
      <c r="D118" s="59"/>
    </row>
    <row r="119" spans="1:4" x14ac:dyDescent="0.25">
      <c r="A119" s="54" t="s">
        <v>182</v>
      </c>
      <c r="B119" s="60">
        <v>1</v>
      </c>
      <c r="C119" s="58"/>
      <c r="D119" s="59"/>
    </row>
    <row r="120" spans="1:4" x14ac:dyDescent="0.25">
      <c r="A120" s="54" t="s">
        <v>183</v>
      </c>
      <c r="B120" s="60">
        <v>1</v>
      </c>
      <c r="C120" s="58"/>
      <c r="D120" s="59"/>
    </row>
    <row r="121" spans="1:4" x14ac:dyDescent="0.25">
      <c r="A121" s="54" t="s">
        <v>184</v>
      </c>
      <c r="B121" s="60">
        <v>1</v>
      </c>
      <c r="C121" s="58"/>
      <c r="D121" s="59"/>
    </row>
    <row r="122" spans="1:4" x14ac:dyDescent="0.25">
      <c r="A122" s="54" t="s">
        <v>185</v>
      </c>
      <c r="B122" s="60">
        <v>9</v>
      </c>
      <c r="C122" s="58"/>
      <c r="D122" s="59"/>
    </row>
    <row r="123" spans="1:4" x14ac:dyDescent="0.25">
      <c r="A123" s="54" t="s">
        <v>186</v>
      </c>
      <c r="B123" s="60">
        <v>1</v>
      </c>
      <c r="C123" s="58"/>
      <c r="D123" s="59"/>
    </row>
    <row r="124" spans="1:4" x14ac:dyDescent="0.25">
      <c r="A124" s="54" t="s">
        <v>187</v>
      </c>
      <c r="B124" s="60">
        <v>2</v>
      </c>
      <c r="C124" s="58"/>
      <c r="D124" s="59"/>
    </row>
    <row r="125" spans="1:4" x14ac:dyDescent="0.25">
      <c r="A125" s="54" t="s">
        <v>193</v>
      </c>
      <c r="B125" s="60">
        <v>1</v>
      </c>
      <c r="C125" s="58"/>
      <c r="D125" s="59"/>
    </row>
    <row r="126" spans="1:4" ht="15.75" thickBot="1" x14ac:dyDescent="0.3">
      <c r="A126" s="9"/>
      <c r="B126" s="61"/>
      <c r="C126" s="12"/>
      <c r="D126" s="10"/>
    </row>
    <row r="127" spans="1:4" x14ac:dyDescent="0.25">
      <c r="B127" s="33"/>
    </row>
    <row r="128" spans="1:4" x14ac:dyDescent="0.25">
      <c r="B128" s="33"/>
    </row>
    <row r="129" spans="1:2" x14ac:dyDescent="0.25">
      <c r="B129" s="33"/>
    </row>
    <row r="130" spans="1:2" x14ac:dyDescent="0.25">
      <c r="B130" s="33"/>
    </row>
    <row r="131" spans="1:2" x14ac:dyDescent="0.25">
      <c r="B131" s="33"/>
    </row>
    <row r="132" spans="1:2" x14ac:dyDescent="0.25">
      <c r="A132" s="5"/>
      <c r="B132" s="33"/>
    </row>
    <row r="133" spans="1:2" x14ac:dyDescent="0.25">
      <c r="A133" s="5"/>
      <c r="B133" s="33"/>
    </row>
    <row r="134" spans="1:2" x14ac:dyDescent="0.25">
      <c r="A134" s="5"/>
      <c r="B134" s="33"/>
    </row>
    <row r="135" spans="1:2" x14ac:dyDescent="0.25">
      <c r="A135" s="5"/>
      <c r="B135" s="33"/>
    </row>
    <row r="136" spans="1:2" x14ac:dyDescent="0.25">
      <c r="A136" s="5"/>
      <c r="B136" s="33"/>
    </row>
    <row r="137" spans="1:2" x14ac:dyDescent="0.25">
      <c r="A137" s="5"/>
      <c r="B137" s="33"/>
    </row>
    <row r="138" spans="1:2" x14ac:dyDescent="0.25">
      <c r="B138" s="33"/>
    </row>
    <row r="139" spans="1:2" x14ac:dyDescent="0.25">
      <c r="B139" s="33"/>
    </row>
    <row r="140" spans="1:2" x14ac:dyDescent="0.25">
      <c r="B140" s="33"/>
    </row>
    <row r="141" spans="1:2" x14ac:dyDescent="0.25">
      <c r="B141" s="33"/>
    </row>
    <row r="142" spans="1:2" x14ac:dyDescent="0.25">
      <c r="B142" s="33"/>
    </row>
    <row r="143" spans="1:2" x14ac:dyDescent="0.25">
      <c r="B143" s="33"/>
    </row>
    <row r="144" spans="1:2" x14ac:dyDescent="0.25">
      <c r="B144" s="33"/>
    </row>
    <row r="145" spans="2:2" x14ac:dyDescent="0.25">
      <c r="B145" s="33"/>
    </row>
    <row r="146" spans="2:2" x14ac:dyDescent="0.25">
      <c r="B146" s="33"/>
    </row>
    <row r="147" spans="2:2" x14ac:dyDescent="0.25">
      <c r="B147" s="33"/>
    </row>
    <row r="148" spans="2:2" x14ac:dyDescent="0.25">
      <c r="B148" s="33"/>
    </row>
    <row r="149" spans="2:2" x14ac:dyDescent="0.25">
      <c r="B149" s="33"/>
    </row>
    <row r="150" spans="2:2" x14ac:dyDescent="0.25">
      <c r="B150" s="33"/>
    </row>
    <row r="151" spans="2:2" x14ac:dyDescent="0.25">
      <c r="B151" s="33"/>
    </row>
    <row r="152" spans="2:2" x14ac:dyDescent="0.25">
      <c r="B152" s="33"/>
    </row>
    <row r="153" spans="2:2" x14ac:dyDescent="0.25">
      <c r="B153" s="33"/>
    </row>
    <row r="154" spans="2:2" x14ac:dyDescent="0.25">
      <c r="B154" s="33"/>
    </row>
    <row r="155" spans="2:2" x14ac:dyDescent="0.25">
      <c r="B155" s="33"/>
    </row>
    <row r="156" spans="2:2" x14ac:dyDescent="0.25">
      <c r="B156" s="33"/>
    </row>
    <row r="157" spans="2:2" x14ac:dyDescent="0.25">
      <c r="B157" s="33"/>
    </row>
    <row r="158" spans="2:2" x14ac:dyDescent="0.25">
      <c r="B158" s="33"/>
    </row>
    <row r="159" spans="2:2" x14ac:dyDescent="0.25">
      <c r="B159" s="33"/>
    </row>
    <row r="160" spans="2:2" x14ac:dyDescent="0.25">
      <c r="B160" s="33"/>
    </row>
    <row r="161" spans="2:2" x14ac:dyDescent="0.25">
      <c r="B161" s="33"/>
    </row>
    <row r="162" spans="2:2" x14ac:dyDescent="0.25">
      <c r="B162" s="33"/>
    </row>
    <row r="163" spans="2:2" x14ac:dyDescent="0.25">
      <c r="B163" s="33"/>
    </row>
    <row r="164" spans="2:2" x14ac:dyDescent="0.25">
      <c r="B164" s="33"/>
    </row>
    <row r="165" spans="2:2" x14ac:dyDescent="0.25">
      <c r="B165" s="33"/>
    </row>
    <row r="166" spans="2:2" x14ac:dyDescent="0.25">
      <c r="B166" s="33"/>
    </row>
    <row r="167" spans="2:2" x14ac:dyDescent="0.25">
      <c r="B167" s="33"/>
    </row>
    <row r="168" spans="2:2" x14ac:dyDescent="0.25">
      <c r="B168" s="33"/>
    </row>
    <row r="169" spans="2:2" x14ac:dyDescent="0.25">
      <c r="B169" s="33"/>
    </row>
    <row r="170" spans="2:2" x14ac:dyDescent="0.25">
      <c r="B170" s="33"/>
    </row>
    <row r="171" spans="2:2" x14ac:dyDescent="0.25">
      <c r="B171" s="33"/>
    </row>
    <row r="172" spans="2:2" x14ac:dyDescent="0.25">
      <c r="B172" s="33"/>
    </row>
    <row r="173" spans="2:2" x14ac:dyDescent="0.25">
      <c r="B173" s="33"/>
    </row>
    <row r="174" spans="2:2" x14ac:dyDescent="0.25">
      <c r="B174" s="33"/>
    </row>
    <row r="175" spans="2:2" x14ac:dyDescent="0.25">
      <c r="B175" s="33"/>
    </row>
    <row r="176" spans="2:2" x14ac:dyDescent="0.25">
      <c r="B176" s="33"/>
    </row>
    <row r="177" spans="2:2" x14ac:dyDescent="0.25">
      <c r="B177" s="33"/>
    </row>
    <row r="178" spans="2:2" x14ac:dyDescent="0.25">
      <c r="B178" s="33"/>
    </row>
    <row r="179" spans="2:2" x14ac:dyDescent="0.25">
      <c r="B179" s="33"/>
    </row>
    <row r="180" spans="2:2" x14ac:dyDescent="0.25">
      <c r="B180" s="33"/>
    </row>
  </sheetData>
  <mergeCells count="23">
    <mergeCell ref="A51:B51"/>
    <mergeCell ref="A52:B52"/>
    <mergeCell ref="A53:B53"/>
    <mergeCell ref="C58:D58"/>
    <mergeCell ref="B58:B59"/>
    <mergeCell ref="A58:A59"/>
    <mergeCell ref="A57:D57"/>
    <mergeCell ref="A56:D56"/>
    <mergeCell ref="A50:B50"/>
    <mergeCell ref="A37:B37"/>
    <mergeCell ref="A38:B38"/>
    <mergeCell ref="A39:B39"/>
    <mergeCell ref="A44:B44"/>
    <mergeCell ref="A45:B45"/>
    <mergeCell ref="A46:B46"/>
    <mergeCell ref="A47:B47"/>
    <mergeCell ref="A48:B48"/>
    <mergeCell ref="A49:B49"/>
    <mergeCell ref="A34:B34"/>
    <mergeCell ref="A35:B35"/>
    <mergeCell ref="A41:B41"/>
    <mergeCell ref="A36:B36"/>
    <mergeCell ref="A33:B33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K22" sqref="K22"/>
    </sheetView>
  </sheetViews>
  <sheetFormatPr baseColWidth="10" defaultRowHeight="15" x14ac:dyDescent="0.25"/>
  <cols>
    <col min="1" max="1" width="13.140625" style="35" bestFit="1" customWidth="1"/>
    <col min="2" max="6" width="11.42578125" style="35"/>
  </cols>
  <sheetData>
    <row r="1" spans="1:1" x14ac:dyDescent="0.25">
      <c r="A1" s="35">
        <v>500000</v>
      </c>
    </row>
    <row r="2" spans="1:1" x14ac:dyDescent="0.25">
      <c r="A2" s="35">
        <v>300000</v>
      </c>
    </row>
    <row r="3" spans="1:1" x14ac:dyDescent="0.25">
      <c r="A3" s="35">
        <v>200000</v>
      </c>
    </row>
    <row r="4" spans="1:1" x14ac:dyDescent="0.25">
      <c r="A4" s="35">
        <v>200000</v>
      </c>
    </row>
    <row r="5" spans="1:1" x14ac:dyDescent="0.25">
      <c r="A5" s="35">
        <v>400000</v>
      </c>
    </row>
    <row r="6" spans="1:1" x14ac:dyDescent="0.25">
      <c r="A6" s="35">
        <v>200000</v>
      </c>
    </row>
    <row r="7" spans="1:1" x14ac:dyDescent="0.25">
      <c r="A7" s="35">
        <v>300000</v>
      </c>
    </row>
    <row r="9" spans="1:1" x14ac:dyDescent="0.25">
      <c r="A9" s="35">
        <f>SUM(A1:A8)</f>
        <v>2100000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CALENDARIO</vt:lpstr>
      <vt:lpstr>INF ADICIONAL</vt:lpstr>
      <vt:lpstr>CLASIFICADORES</vt:lpstr>
      <vt:lpstr>Hoja1</vt:lpstr>
      <vt:lpstr>CALENDARIO!Área_de_impresión</vt:lpstr>
      <vt:lpstr>CLASIFICADORES!Área_de_impresión</vt:lpstr>
      <vt:lpstr>'INF ADICIONAL'!Área_de_impresión</vt:lpstr>
      <vt:lpstr>CALENDARIO!Títulos_a_imprimir</vt:lpstr>
      <vt:lpstr>'INF ADICIONAL'!Títulos_a_imprimir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12-XX</dc:creator>
  <cp:lastModifiedBy>Roberto</cp:lastModifiedBy>
  <cp:lastPrinted>2019-02-11T20:11:15Z</cp:lastPrinted>
  <dcterms:created xsi:type="dcterms:W3CDTF">2014-11-06T20:54:02Z</dcterms:created>
  <dcterms:modified xsi:type="dcterms:W3CDTF">2020-01-24T18:12:25Z</dcterms:modified>
</cp:coreProperties>
</file>