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activeTab="7"/>
  </bookViews>
  <sheets>
    <sheet name="COG" sheetId="2" r:id="rId1"/>
    <sheet name="CA" sheetId="4" r:id="rId2"/>
    <sheet name="CF" sheetId="5" r:id="rId3"/>
    <sheet name="CTG" sheetId="6" r:id="rId4"/>
    <sheet name="CALENDARIO" sheetId="7" r:id="rId5"/>
    <sheet name="P GASTO" sheetId="10" r:id="rId6"/>
    <sheet name="PROYECTOS" sheetId="9" r:id="rId7"/>
    <sheet name="PLAZAS" sheetId="8" r:id="rId8"/>
  </sheets>
  <definedNames>
    <definedName name="_xlnm._FilterDatabase" localSheetId="1" hidden="1">CA!$A$15:$C$22</definedName>
    <definedName name="_xlnm.Print_Area" localSheetId="0">COG!$A$1:$B$90</definedName>
    <definedName name="_xlnm.Print_Area" localSheetId="6">PROYECTOS!$A$1:$B$21</definedName>
  </definedNames>
  <calcPr calcId="145621"/>
</workbook>
</file>

<file path=xl/calcChain.xml><?xml version="1.0" encoding="utf-8"?>
<calcChain xmlns="http://schemas.openxmlformats.org/spreadsheetml/2006/main">
  <c r="B29" i="4" l="1"/>
  <c r="B20" i="2" l="1"/>
  <c r="B21" i="6" l="1"/>
  <c r="D64" i="7" l="1"/>
  <c r="E64" i="7"/>
  <c r="F64" i="7"/>
  <c r="G64" i="7"/>
  <c r="H64" i="7"/>
  <c r="I64" i="7"/>
  <c r="J64" i="7"/>
  <c r="K64" i="7"/>
  <c r="L64" i="7"/>
  <c r="M64" i="7"/>
  <c r="N64" i="7"/>
  <c r="D65" i="7"/>
  <c r="E65" i="7"/>
  <c r="F65" i="7"/>
  <c r="G65" i="7"/>
  <c r="H65" i="7"/>
  <c r="I65" i="7"/>
  <c r="J65" i="7"/>
  <c r="K65" i="7"/>
  <c r="L65" i="7"/>
  <c r="M65" i="7"/>
  <c r="N65" i="7"/>
  <c r="D66" i="7"/>
  <c r="E66" i="7"/>
  <c r="F66" i="7"/>
  <c r="G66" i="7"/>
  <c r="H66" i="7"/>
  <c r="I66" i="7"/>
  <c r="J66" i="7"/>
  <c r="K66" i="7"/>
  <c r="L66" i="7"/>
  <c r="M66" i="7"/>
  <c r="N66" i="7"/>
  <c r="C66" i="7"/>
  <c r="C65" i="7"/>
  <c r="C64" i="7"/>
  <c r="D54" i="7"/>
  <c r="E54" i="7"/>
  <c r="F54" i="7"/>
  <c r="G54" i="7"/>
  <c r="H54" i="7"/>
  <c r="I54" i="7"/>
  <c r="J54" i="7"/>
  <c r="K54" i="7"/>
  <c r="L54" i="7"/>
  <c r="M54" i="7"/>
  <c r="N54" i="7"/>
  <c r="D55" i="7"/>
  <c r="E55" i="7"/>
  <c r="F55" i="7"/>
  <c r="G55" i="7"/>
  <c r="H55" i="7"/>
  <c r="I55" i="7"/>
  <c r="J55" i="7"/>
  <c r="K55" i="7"/>
  <c r="L55" i="7"/>
  <c r="M55" i="7"/>
  <c r="N55" i="7"/>
  <c r="D56" i="7"/>
  <c r="E56" i="7"/>
  <c r="F56" i="7"/>
  <c r="G56" i="7"/>
  <c r="H56" i="7"/>
  <c r="I56" i="7"/>
  <c r="J56" i="7"/>
  <c r="K56" i="7"/>
  <c r="L56" i="7"/>
  <c r="M56" i="7"/>
  <c r="N56" i="7"/>
  <c r="D57" i="7"/>
  <c r="E57" i="7"/>
  <c r="F57" i="7"/>
  <c r="G57" i="7"/>
  <c r="H57" i="7"/>
  <c r="I57" i="7"/>
  <c r="J57" i="7"/>
  <c r="K57" i="7"/>
  <c r="L57" i="7"/>
  <c r="M57" i="7"/>
  <c r="N57" i="7"/>
  <c r="D58" i="7"/>
  <c r="E58" i="7"/>
  <c r="F58" i="7"/>
  <c r="G58" i="7"/>
  <c r="H58" i="7"/>
  <c r="I58" i="7"/>
  <c r="J58" i="7"/>
  <c r="K58" i="7"/>
  <c r="L58" i="7"/>
  <c r="M58" i="7"/>
  <c r="N58" i="7"/>
  <c r="D59" i="7"/>
  <c r="E59" i="7"/>
  <c r="F59" i="7"/>
  <c r="G59" i="7"/>
  <c r="H59" i="7"/>
  <c r="I59" i="7"/>
  <c r="J59" i="7"/>
  <c r="K59" i="7"/>
  <c r="L59" i="7"/>
  <c r="M59" i="7"/>
  <c r="N59" i="7"/>
  <c r="D60" i="7"/>
  <c r="E60" i="7"/>
  <c r="F60" i="7"/>
  <c r="G60" i="7"/>
  <c r="H60" i="7"/>
  <c r="I60" i="7"/>
  <c r="J60" i="7"/>
  <c r="K60" i="7"/>
  <c r="L60" i="7"/>
  <c r="M60" i="7"/>
  <c r="N60" i="7"/>
  <c r="D61" i="7"/>
  <c r="E61" i="7"/>
  <c r="F61" i="7"/>
  <c r="G61" i="7"/>
  <c r="H61" i="7"/>
  <c r="I61" i="7"/>
  <c r="J61" i="7"/>
  <c r="K61" i="7"/>
  <c r="L61" i="7"/>
  <c r="M61" i="7"/>
  <c r="N61" i="7"/>
  <c r="D62" i="7"/>
  <c r="E62" i="7"/>
  <c r="F62" i="7"/>
  <c r="G62" i="7"/>
  <c r="H62" i="7"/>
  <c r="I62" i="7"/>
  <c r="J62" i="7"/>
  <c r="K62" i="7"/>
  <c r="L62" i="7"/>
  <c r="M62" i="7"/>
  <c r="N62" i="7"/>
  <c r="C59" i="7"/>
  <c r="C56" i="7"/>
  <c r="C55" i="7"/>
  <c r="C54" i="7"/>
  <c r="D44" i="7"/>
  <c r="E44" i="7"/>
  <c r="F44" i="7"/>
  <c r="G44" i="7"/>
  <c r="H44" i="7"/>
  <c r="I44" i="7"/>
  <c r="J44" i="7"/>
  <c r="K44" i="7"/>
  <c r="L44" i="7"/>
  <c r="M44" i="7"/>
  <c r="N44" i="7"/>
  <c r="D45" i="7"/>
  <c r="E45" i="7"/>
  <c r="F45" i="7"/>
  <c r="G45" i="7"/>
  <c r="H45" i="7"/>
  <c r="I45" i="7"/>
  <c r="J45" i="7"/>
  <c r="K45" i="7"/>
  <c r="L45" i="7"/>
  <c r="M45" i="7"/>
  <c r="N45" i="7"/>
  <c r="D46" i="7"/>
  <c r="E46" i="7"/>
  <c r="F46" i="7"/>
  <c r="G46" i="7"/>
  <c r="H46" i="7"/>
  <c r="I46" i="7"/>
  <c r="J46" i="7"/>
  <c r="K46" i="7"/>
  <c r="L46" i="7"/>
  <c r="M46" i="7"/>
  <c r="N46" i="7"/>
  <c r="D47" i="7"/>
  <c r="E47" i="7"/>
  <c r="F47" i="7"/>
  <c r="G47" i="7"/>
  <c r="H47" i="7"/>
  <c r="I47" i="7"/>
  <c r="J47" i="7"/>
  <c r="K47" i="7"/>
  <c r="L47" i="7"/>
  <c r="M47" i="7"/>
  <c r="N47" i="7"/>
  <c r="D48" i="7"/>
  <c r="E48" i="7"/>
  <c r="F48" i="7"/>
  <c r="G48" i="7"/>
  <c r="H48" i="7"/>
  <c r="I48" i="7"/>
  <c r="J48" i="7"/>
  <c r="K48" i="7"/>
  <c r="L48" i="7"/>
  <c r="M48" i="7"/>
  <c r="N48" i="7"/>
  <c r="D49" i="7"/>
  <c r="E49" i="7"/>
  <c r="F49" i="7"/>
  <c r="G49" i="7"/>
  <c r="H49" i="7"/>
  <c r="I49" i="7"/>
  <c r="J49" i="7"/>
  <c r="K49" i="7"/>
  <c r="L49" i="7"/>
  <c r="M49" i="7"/>
  <c r="N49" i="7"/>
  <c r="D50" i="7"/>
  <c r="E50" i="7"/>
  <c r="F50" i="7"/>
  <c r="G50" i="7"/>
  <c r="H50" i="7"/>
  <c r="I50" i="7"/>
  <c r="J50" i="7"/>
  <c r="K50" i="7"/>
  <c r="L50" i="7"/>
  <c r="M50" i="7"/>
  <c r="N50" i="7"/>
  <c r="D51" i="7"/>
  <c r="E51" i="7"/>
  <c r="F51" i="7"/>
  <c r="G51" i="7"/>
  <c r="H51" i="7"/>
  <c r="I51" i="7"/>
  <c r="J51" i="7"/>
  <c r="K51" i="7"/>
  <c r="L51" i="7"/>
  <c r="M51" i="7"/>
  <c r="N51" i="7"/>
  <c r="D52" i="7"/>
  <c r="E52" i="7"/>
  <c r="F52" i="7"/>
  <c r="G52" i="7"/>
  <c r="H52" i="7"/>
  <c r="I52" i="7"/>
  <c r="J52" i="7"/>
  <c r="K52" i="7"/>
  <c r="L52" i="7"/>
  <c r="M52" i="7"/>
  <c r="N52" i="7"/>
  <c r="C48" i="7"/>
  <c r="C47" i="7"/>
  <c r="C46" i="7"/>
  <c r="C45" i="7"/>
  <c r="C44" i="7"/>
  <c r="D34" i="7"/>
  <c r="E34" i="7"/>
  <c r="F34" i="7"/>
  <c r="G34" i="7"/>
  <c r="H34" i="7"/>
  <c r="I34" i="7"/>
  <c r="J34" i="7"/>
  <c r="K34" i="7"/>
  <c r="L34" i="7"/>
  <c r="M34" i="7"/>
  <c r="N34" i="7"/>
  <c r="D35" i="7"/>
  <c r="E35" i="7"/>
  <c r="F35" i="7"/>
  <c r="G35" i="7"/>
  <c r="H35" i="7"/>
  <c r="I35" i="7"/>
  <c r="J35" i="7"/>
  <c r="K35" i="7"/>
  <c r="L35" i="7"/>
  <c r="M35" i="7"/>
  <c r="N35" i="7"/>
  <c r="D36" i="7"/>
  <c r="E36" i="7"/>
  <c r="F36" i="7"/>
  <c r="G36" i="7"/>
  <c r="H36" i="7"/>
  <c r="I36" i="7"/>
  <c r="J36" i="7"/>
  <c r="K36" i="7"/>
  <c r="L36" i="7"/>
  <c r="M36" i="7"/>
  <c r="N36" i="7"/>
  <c r="D37" i="7"/>
  <c r="E37" i="7"/>
  <c r="F37" i="7"/>
  <c r="G37" i="7"/>
  <c r="H37" i="7"/>
  <c r="I37" i="7"/>
  <c r="J37" i="7"/>
  <c r="K37" i="7"/>
  <c r="L37" i="7"/>
  <c r="M37" i="7"/>
  <c r="N37" i="7"/>
  <c r="D38" i="7"/>
  <c r="E38" i="7"/>
  <c r="F38" i="7"/>
  <c r="G38" i="7"/>
  <c r="H38" i="7"/>
  <c r="I38" i="7"/>
  <c r="J38" i="7"/>
  <c r="K38" i="7"/>
  <c r="L38" i="7"/>
  <c r="M38" i="7"/>
  <c r="N38" i="7"/>
  <c r="D39" i="7"/>
  <c r="E39" i="7"/>
  <c r="F39" i="7"/>
  <c r="G39" i="7"/>
  <c r="H39" i="7"/>
  <c r="I39" i="7"/>
  <c r="J39" i="7"/>
  <c r="K39" i="7"/>
  <c r="L39" i="7"/>
  <c r="M39" i="7"/>
  <c r="N39" i="7"/>
  <c r="D40" i="7"/>
  <c r="E40" i="7"/>
  <c r="F40" i="7"/>
  <c r="G40" i="7"/>
  <c r="H40" i="7"/>
  <c r="I40" i="7"/>
  <c r="J40" i="7"/>
  <c r="K40" i="7"/>
  <c r="L40" i="7"/>
  <c r="M40" i="7"/>
  <c r="N40" i="7"/>
  <c r="D41" i="7"/>
  <c r="E41" i="7"/>
  <c r="F41" i="7"/>
  <c r="G41" i="7"/>
  <c r="H41" i="7"/>
  <c r="I41" i="7"/>
  <c r="J41" i="7"/>
  <c r="K41" i="7"/>
  <c r="L41" i="7"/>
  <c r="M41" i="7"/>
  <c r="N41" i="7"/>
  <c r="D42" i="7"/>
  <c r="E42" i="7"/>
  <c r="F42" i="7"/>
  <c r="G42" i="7"/>
  <c r="H42" i="7"/>
  <c r="I42" i="7"/>
  <c r="J42" i="7"/>
  <c r="K42" i="7"/>
  <c r="L42" i="7"/>
  <c r="M42" i="7"/>
  <c r="N42" i="7"/>
  <c r="C42" i="7"/>
  <c r="C41" i="7"/>
  <c r="C40" i="7"/>
  <c r="C39" i="7"/>
  <c r="C38" i="7"/>
  <c r="C37" i="7"/>
  <c r="C36" i="7"/>
  <c r="C35" i="7"/>
  <c r="C34" i="7"/>
  <c r="D24" i="7"/>
  <c r="E24" i="7"/>
  <c r="F24" i="7"/>
  <c r="G24" i="7"/>
  <c r="H24" i="7"/>
  <c r="I24" i="7"/>
  <c r="J24" i="7"/>
  <c r="K24" i="7"/>
  <c r="L24" i="7"/>
  <c r="M24" i="7"/>
  <c r="N24" i="7"/>
  <c r="D25" i="7"/>
  <c r="E25" i="7"/>
  <c r="F25" i="7"/>
  <c r="G25" i="7"/>
  <c r="H25" i="7"/>
  <c r="I25" i="7"/>
  <c r="J25" i="7"/>
  <c r="K25" i="7"/>
  <c r="L25" i="7"/>
  <c r="M25" i="7"/>
  <c r="N25" i="7"/>
  <c r="D26" i="7"/>
  <c r="E26" i="7"/>
  <c r="F26" i="7"/>
  <c r="G26" i="7"/>
  <c r="H26" i="7"/>
  <c r="I26" i="7"/>
  <c r="J26" i="7"/>
  <c r="K26" i="7"/>
  <c r="L26" i="7"/>
  <c r="M26" i="7"/>
  <c r="N26" i="7"/>
  <c r="D27" i="7"/>
  <c r="E27" i="7"/>
  <c r="F27" i="7"/>
  <c r="G27" i="7"/>
  <c r="H27" i="7"/>
  <c r="I27" i="7"/>
  <c r="J27" i="7"/>
  <c r="K27" i="7"/>
  <c r="L27" i="7"/>
  <c r="M27" i="7"/>
  <c r="N27" i="7"/>
  <c r="D28" i="7"/>
  <c r="E28" i="7"/>
  <c r="F28" i="7"/>
  <c r="G28" i="7"/>
  <c r="H28" i="7"/>
  <c r="I28" i="7"/>
  <c r="J28" i="7"/>
  <c r="K28" i="7"/>
  <c r="L28" i="7"/>
  <c r="M28" i="7"/>
  <c r="N28" i="7"/>
  <c r="D29" i="7"/>
  <c r="E29" i="7"/>
  <c r="F29" i="7"/>
  <c r="G29" i="7"/>
  <c r="H29" i="7"/>
  <c r="I29" i="7"/>
  <c r="J29" i="7"/>
  <c r="K29" i="7"/>
  <c r="L29" i="7"/>
  <c r="M29" i="7"/>
  <c r="N29" i="7"/>
  <c r="D30" i="7"/>
  <c r="E30" i="7"/>
  <c r="F30" i="7"/>
  <c r="G30" i="7"/>
  <c r="H30" i="7"/>
  <c r="I30" i="7"/>
  <c r="J30" i="7"/>
  <c r="K30" i="7"/>
  <c r="L30" i="7"/>
  <c r="M30" i="7"/>
  <c r="N30" i="7"/>
  <c r="D31" i="7"/>
  <c r="E31" i="7"/>
  <c r="F31" i="7"/>
  <c r="G31" i="7"/>
  <c r="H31" i="7"/>
  <c r="I31" i="7"/>
  <c r="J31" i="7"/>
  <c r="K31" i="7"/>
  <c r="L31" i="7"/>
  <c r="M31" i="7"/>
  <c r="N31" i="7"/>
  <c r="D32" i="7"/>
  <c r="E32" i="7"/>
  <c r="F32" i="7"/>
  <c r="G32" i="7"/>
  <c r="H32" i="7"/>
  <c r="I32" i="7"/>
  <c r="J32" i="7"/>
  <c r="K32" i="7"/>
  <c r="L32" i="7"/>
  <c r="M32" i="7"/>
  <c r="N32" i="7"/>
  <c r="C32" i="7"/>
  <c r="C31" i="7"/>
  <c r="C29" i="7"/>
  <c r="C28" i="7"/>
  <c r="C27" i="7"/>
  <c r="C26" i="7"/>
  <c r="C25" i="7"/>
  <c r="C24" i="7"/>
  <c r="D17" i="7"/>
  <c r="E17" i="7"/>
  <c r="F17" i="7"/>
  <c r="G17" i="7"/>
  <c r="H17" i="7"/>
  <c r="I17" i="7"/>
  <c r="J17" i="7"/>
  <c r="K17" i="7"/>
  <c r="L17" i="7"/>
  <c r="M17" i="7"/>
  <c r="N17" i="7"/>
  <c r="D18" i="7"/>
  <c r="E18" i="7"/>
  <c r="F18" i="7"/>
  <c r="G18" i="7"/>
  <c r="H18" i="7"/>
  <c r="I18" i="7"/>
  <c r="J18" i="7"/>
  <c r="K18" i="7"/>
  <c r="L18" i="7"/>
  <c r="M18" i="7"/>
  <c r="N18" i="7"/>
  <c r="D19" i="7"/>
  <c r="E19" i="7"/>
  <c r="F19" i="7"/>
  <c r="G19" i="7"/>
  <c r="H19" i="7"/>
  <c r="I19" i="7"/>
  <c r="J19" i="7"/>
  <c r="K19" i="7"/>
  <c r="L19" i="7"/>
  <c r="M19" i="7"/>
  <c r="N19" i="7"/>
  <c r="D20" i="7"/>
  <c r="E20" i="7"/>
  <c r="F20" i="7"/>
  <c r="G20" i="7"/>
  <c r="H20" i="7"/>
  <c r="I20" i="7"/>
  <c r="J20" i="7"/>
  <c r="K20" i="7"/>
  <c r="L20" i="7"/>
  <c r="M20" i="7"/>
  <c r="N20" i="7"/>
  <c r="D21" i="7"/>
  <c r="E21" i="7"/>
  <c r="F21" i="7"/>
  <c r="G21" i="7"/>
  <c r="H21" i="7"/>
  <c r="I21" i="7"/>
  <c r="J21" i="7"/>
  <c r="K21" i="7"/>
  <c r="L21" i="7"/>
  <c r="M21" i="7"/>
  <c r="N21" i="7"/>
  <c r="D22" i="7"/>
  <c r="E22" i="7"/>
  <c r="F22" i="7"/>
  <c r="G22" i="7"/>
  <c r="H22" i="7"/>
  <c r="I22" i="7"/>
  <c r="J22" i="7"/>
  <c r="K22" i="7"/>
  <c r="L22" i="7"/>
  <c r="M22" i="7"/>
  <c r="N22" i="7"/>
  <c r="C20" i="7"/>
  <c r="C22" i="7"/>
  <c r="C17" i="7"/>
  <c r="C18" i="7"/>
  <c r="C33" i="7"/>
  <c r="C67" i="7"/>
  <c r="C79" i="7"/>
  <c r="F16" i="7"/>
  <c r="G16" i="7"/>
  <c r="H16" i="7"/>
  <c r="I16" i="7"/>
  <c r="J16" i="7"/>
  <c r="K16" i="7"/>
  <c r="L16" i="7"/>
  <c r="M16" i="7"/>
  <c r="N16" i="7"/>
  <c r="D16" i="7"/>
  <c r="E16" i="7"/>
  <c r="C16" i="7"/>
  <c r="C63" i="7" l="1"/>
  <c r="F79" i="7"/>
  <c r="E79" i="7"/>
  <c r="D79" i="7"/>
  <c r="D63" i="7"/>
  <c r="E63" i="7"/>
  <c r="F63" i="7"/>
  <c r="G63" i="7"/>
  <c r="H63" i="7"/>
  <c r="I63" i="7"/>
  <c r="J63" i="7"/>
  <c r="K63" i="7"/>
  <c r="L63" i="7"/>
  <c r="M63" i="7"/>
  <c r="N63" i="7"/>
  <c r="N79" i="7"/>
  <c r="M79" i="7"/>
  <c r="L79" i="7"/>
  <c r="K79" i="7"/>
  <c r="J79" i="7"/>
  <c r="I79" i="7"/>
  <c r="H79" i="7"/>
  <c r="G79" i="7"/>
  <c r="N67" i="7"/>
  <c r="M67" i="7"/>
  <c r="L67" i="7"/>
  <c r="K67" i="7"/>
  <c r="J67" i="7"/>
  <c r="I67" i="7"/>
  <c r="H67" i="7"/>
  <c r="G67" i="7"/>
  <c r="F67" i="7"/>
  <c r="E67" i="7"/>
  <c r="D67" i="7"/>
  <c r="N53" i="7"/>
  <c r="M53" i="7"/>
  <c r="L53" i="7"/>
  <c r="K53" i="7"/>
  <c r="J53" i="7"/>
  <c r="I53" i="7"/>
  <c r="H53" i="7"/>
  <c r="G53" i="7"/>
  <c r="F53" i="7"/>
  <c r="E53" i="7"/>
  <c r="D53" i="7"/>
  <c r="N43" i="7"/>
  <c r="M43" i="7"/>
  <c r="L43" i="7"/>
  <c r="K43" i="7"/>
  <c r="J43" i="7"/>
  <c r="I43" i="7"/>
  <c r="H43" i="7"/>
  <c r="G43" i="7"/>
  <c r="F43" i="7"/>
  <c r="E43" i="7"/>
  <c r="D43" i="7"/>
  <c r="N33" i="7"/>
  <c r="M33" i="7"/>
  <c r="L33" i="7"/>
  <c r="K33" i="7"/>
  <c r="J33" i="7"/>
  <c r="I33" i="7"/>
  <c r="H33" i="7"/>
  <c r="G33" i="7"/>
  <c r="F33" i="7"/>
  <c r="E33" i="7"/>
  <c r="D33" i="7"/>
  <c r="N23" i="7"/>
  <c r="M23" i="7"/>
  <c r="L23" i="7"/>
  <c r="K23" i="7"/>
  <c r="J23" i="7"/>
  <c r="I23" i="7"/>
  <c r="H23" i="7"/>
  <c r="G23" i="7"/>
  <c r="F23" i="7"/>
  <c r="E23" i="7"/>
  <c r="D23" i="7"/>
  <c r="N15" i="7"/>
  <c r="M15" i="7"/>
  <c r="L15" i="7"/>
  <c r="K15" i="7"/>
  <c r="J15" i="7"/>
  <c r="I15" i="7"/>
  <c r="H15" i="7"/>
  <c r="G15" i="7"/>
  <c r="F15" i="7"/>
  <c r="E15" i="7"/>
  <c r="D15" i="7"/>
  <c r="M14" i="7" l="1"/>
  <c r="I14" i="7"/>
  <c r="E14" i="7"/>
  <c r="G14" i="7"/>
  <c r="K14" i="7"/>
  <c r="N14" i="7"/>
  <c r="F14" i="7"/>
  <c r="J14" i="7"/>
  <c r="H14" i="7"/>
  <c r="L14" i="7"/>
  <c r="D14" i="7"/>
  <c r="B17" i="5" l="1"/>
  <c r="B67" i="2" l="1"/>
  <c r="B83" i="2"/>
  <c r="B79" i="2"/>
  <c r="B71" i="2"/>
  <c r="B57" i="2"/>
  <c r="B47" i="2"/>
  <c r="B37" i="2"/>
  <c r="B27" i="2"/>
  <c r="B19" i="2"/>
  <c r="B18" i="6" l="1"/>
  <c r="B18" i="2"/>
  <c r="B19" i="6"/>
  <c r="B70" i="7"/>
  <c r="B79" i="7"/>
  <c r="B84" i="7"/>
  <c r="B71" i="7"/>
  <c r="B82" i="7"/>
  <c r="B33" i="7"/>
  <c r="B81" i="7"/>
  <c r="B85" i="7"/>
  <c r="B73" i="7"/>
  <c r="B72" i="7"/>
  <c r="B68" i="7"/>
  <c r="B83" i="7"/>
  <c r="B74" i="7"/>
  <c r="B63" i="7"/>
  <c r="B67" i="7"/>
  <c r="B69" i="7"/>
  <c r="B80" i="7"/>
  <c r="C19" i="7"/>
  <c r="C21" i="7"/>
  <c r="C15" i="7" s="1"/>
  <c r="B15" i="7" s="1"/>
  <c r="C30" i="7"/>
  <c r="C23" i="7" s="1"/>
  <c r="B17" i="6" l="1"/>
  <c r="B23" i="7"/>
  <c r="C49" i="7"/>
  <c r="C50" i="7"/>
  <c r="C51" i="7"/>
  <c r="C52" i="7"/>
  <c r="C43" i="7" l="1"/>
  <c r="B43" i="7" s="1"/>
  <c r="C60" i="7"/>
  <c r="C61" i="7"/>
  <c r="C62" i="7"/>
  <c r="C57" i="7"/>
  <c r="C58" i="7"/>
  <c r="C53" i="7" l="1"/>
  <c r="C14" i="7"/>
  <c r="B53" i="7"/>
  <c r="B14" i="7" s="1"/>
</calcChain>
</file>

<file path=xl/sharedStrings.xml><?xml version="1.0" encoding="utf-8"?>
<sst xmlns="http://schemas.openxmlformats.org/spreadsheetml/2006/main" count="271" uniqueCount="201">
  <si>
    <t>CLASIFICADOR POR OBJETO DEL GASTO</t>
  </si>
  <si>
    <t>IMPORTE</t>
  </si>
  <si>
    <t>TOTAL</t>
  </si>
  <si>
    <t>SERVICIOS PERSONALES</t>
  </si>
  <si>
    <t>MATERIALES Y SUMINISTROS</t>
  </si>
  <si>
    <t>SERVICIOS GENERALES</t>
  </si>
  <si>
    <t xml:space="preserve">   REMUNERACIONES AL PERSONAL DE CARÁCTER PERMANENTE</t>
  </si>
  <si>
    <t xml:space="preserve">   REMUNERACIONES AL PERSONAL DE CARÁCTER TRANSITORIO</t>
  </si>
  <si>
    <t xml:space="preserve">   REMUNERACIONES ADICIONALES Y ESPECIALES</t>
  </si>
  <si>
    <t xml:space="preserve">   SEGURIDAD SOCIAL</t>
  </si>
  <si>
    <t xml:space="preserve">   OTRAS PRESTACIONES SOCIALES Y ECONÓMICAS</t>
  </si>
  <si>
    <t xml:space="preserve">   PREVISIONES</t>
  </si>
  <si>
    <t xml:space="preserve">   PAGO DE ESTÍMULOS A SERVIDORES PÚBLICOS</t>
  </si>
  <si>
    <t xml:space="preserve">   MATERIALES DE ADMINISTRACIÓN, EMISIÓN DE DOCUMENTOS Y ARTÍCULOS OFICIALES</t>
  </si>
  <si>
    <t xml:space="preserve">   ALIMENTOS Y UTENSILIOS</t>
  </si>
  <si>
    <t xml:space="preserve">   MATERIAS PRIMAS Y MATERIALES DE PRODUCCIÓN Y COMERCIALIZACIÓN</t>
  </si>
  <si>
    <t xml:space="preserve">   MATERIALES Y ARTÍCULOS DE CONSTRUCCIÓN Y DE REPARACIÓN</t>
  </si>
  <si>
    <t xml:space="preserve">   PRODUCTOS QUÍMICOS, FARMACÉUTICOS Y DE LABORATORIO</t>
  </si>
  <si>
    <t xml:space="preserve">   COMBUSTIBLES, LUBRICANTES Y ADITIVOS</t>
  </si>
  <si>
    <t xml:space="preserve">   VESTUARIO, BLANCOS, PRENDAS DE PROTECCIÓN Y ARTÍCULOS DEPORTIVOS</t>
  </si>
  <si>
    <t xml:space="preserve">   SERVICIOS BÁSICOS</t>
  </si>
  <si>
    <t xml:space="preserve">   SERVICIOS DE ARRENDAMIENTO</t>
  </si>
  <si>
    <t xml:space="preserve">   SERVICIOS PROFESIONALES, CIENTÍFICOS, TÉCNICOS Y OTROS SERVICIOS</t>
  </si>
  <si>
    <t xml:space="preserve">   SERVICIOS FINANCIEROS, BANCARIOS Y COMERCIALES</t>
  </si>
  <si>
    <t xml:space="preserve">   SERVICIOS DE INSTALACIÓN, REPARACIÓN, MANTENIMIENTO Y CONSERVACIÓN</t>
  </si>
  <si>
    <t xml:space="preserve">   SERVICIOS DE COMUNICACIÓN SOCIAL Y PUBLICIDAD</t>
  </si>
  <si>
    <t xml:space="preserve">   SERVICIOS DE TRASLADO Y VIÁTICOS</t>
  </si>
  <si>
    <t xml:space="preserve">   SERVICIOS OFICIALES</t>
  </si>
  <si>
    <t xml:space="preserve">   OTROS SERVICIOS GENERALES</t>
  </si>
  <si>
    <t>TRANSFERENCIAS, ASIGNACIONES, SUBSIDIOS Y OTRAS AYUDAS</t>
  </si>
  <si>
    <t xml:space="preserve">   TRANSFERENCIAS INTERNAS Y ASIGNACIONES AL SECTOR PÚBLICO</t>
  </si>
  <si>
    <t xml:space="preserve">   TRANSFERENCIAS AL RESTO DEL SECTOR PÚBLICO</t>
  </si>
  <si>
    <t xml:space="preserve">   SUBSIDIOS Y SUBVENCIONES</t>
  </si>
  <si>
    <t xml:space="preserve">   AYUDAS SOCIALES</t>
  </si>
  <si>
    <t xml:space="preserve">   PENSIONES Y JUBILACIONES</t>
  </si>
  <si>
    <t xml:space="preserve">   TRANSFERENCIAS A FIDEICOMISOS, MANDATOS Y OTROS ANÁLOGOS</t>
  </si>
  <si>
    <t xml:space="preserve">   TRANSFERENCIAS A LA SEGURIDAD SOCIAL</t>
  </si>
  <si>
    <t xml:space="preserve">   DONATIVOS</t>
  </si>
  <si>
    <t xml:space="preserve">   TRANSFERENCIAS AL EXTERIOR</t>
  </si>
  <si>
    <t>BIENES MUEBLES, INMUEBLES E INTANGIBLES</t>
  </si>
  <si>
    <t xml:space="preserve">   MOBILIARIO Y EQUIPO DE ADMINISTRACIÓN</t>
  </si>
  <si>
    <t xml:space="preserve">   MOBILIARIO Y EQUIPO EDUCACIONAL Y RECREATIVO</t>
  </si>
  <si>
    <t xml:space="preserve">   EQUIPO E INSTRUMENTAL MÉDICO Y DE LABORATORIO</t>
  </si>
  <si>
    <t xml:space="preserve">   VEHÍCULOS Y EQUIPO DE TRANSPORTE</t>
  </si>
  <si>
    <t xml:space="preserve">   EQUIPO DE DEFENSA Y SEGURIDAD</t>
  </si>
  <si>
    <t xml:space="preserve">   MAQUINARIA, OTROS EQUIPOS Y HERRAMIENTAS</t>
  </si>
  <si>
    <t xml:space="preserve">   ACTIVOS BIOLÓGICOS</t>
  </si>
  <si>
    <t xml:space="preserve">   BIENES INMUEBLES</t>
  </si>
  <si>
    <t xml:space="preserve">   ACTIVOS INTANGIBLES</t>
  </si>
  <si>
    <t>INVERSIÓN PÚBLICA</t>
  </si>
  <si>
    <t xml:space="preserve">   OBRA PÚBLICA EN BIENES DE DOMINIO PÚBLICO</t>
  </si>
  <si>
    <t xml:space="preserve">   PROYECTOS PRODUCTIVOS Y ACCIONES DE FOMENTO</t>
  </si>
  <si>
    <t>INVERSIONES FINANCIERAS Y OTRAS PROVISIONES</t>
  </si>
  <si>
    <t xml:space="preserve">   ACCIONES Y PARTICIPACIONES DE CAPITAL</t>
  </si>
  <si>
    <t xml:space="preserve">   COMPRA DE TÍTULOS Y VALORES</t>
  </si>
  <si>
    <t xml:space="preserve">   CONCESIÓN DE PRÉSTAMOS</t>
  </si>
  <si>
    <t xml:space="preserve">   INVERSIONES EN FIDEICOMISOS, MANDATOS Y OTROS ANÁLOGOS</t>
  </si>
  <si>
    <t xml:space="preserve">   OTRAS INVERSIONES FINANCIERAS</t>
  </si>
  <si>
    <t xml:space="preserve">   PROVISIONES PARA CONTINGENCIAS Y OTRAS EROGACIONES ESPECIALES</t>
  </si>
  <si>
    <t>PARTICIPACIONES Y APORTACIONES</t>
  </si>
  <si>
    <t xml:space="preserve">   PARTICIPACIONES</t>
  </si>
  <si>
    <t xml:space="preserve">   APORTACIONES</t>
  </si>
  <si>
    <t xml:space="preserve">   CONVENIOS</t>
  </si>
  <si>
    <t>DEUDA PÚBLICA</t>
  </si>
  <si>
    <t xml:space="preserve">   AMORTIZACIÓN DE LA DEUDA PÚBLICA</t>
  </si>
  <si>
    <t xml:space="preserve">   INTERESES DE LA DEUDA PÚBLICA</t>
  </si>
  <si>
    <t xml:space="preserve">   COMISIONES DE LA DEUDA PÚBLICA</t>
  </si>
  <si>
    <t xml:space="preserve">   GASTOS DE LA DEUDA PÚBLICA</t>
  </si>
  <si>
    <t xml:space="preserve">   COSTO POR COBERTURAS</t>
  </si>
  <si>
    <t xml:space="preserve">   ADEUDOS DE EJERCICIOS FISCALES ANTERIORES (ADEFAS)</t>
  </si>
  <si>
    <t xml:space="preserve">   MATERIALES Y SUMINISTROS PARA SEGURIDAD</t>
  </si>
  <si>
    <t xml:space="preserve">   HERRAMIENTAS MENORES, REFACCIONES Y ACCESORIOS MENORES</t>
  </si>
  <si>
    <t xml:space="preserve">   OBRA PÚBLICA EN BIENES PROPIOS</t>
  </si>
  <si>
    <t xml:space="preserve">    INVERSIONES PARA EL FOMENTO DE ACTIVIDADES PRODUCTIVAS</t>
  </si>
  <si>
    <t xml:space="preserve">   APOYOS FINANCIEROS</t>
  </si>
  <si>
    <t>CON FUNDAMENTO A LOS ARTICULOS 9, FRACCIONES I Y IX, 14 Y 61, FRACCION II, ÚLTIMO PARRAFO, DE LA LEY GENERAL DE CONTABILIDAD GUBERNAMENTAL CUARTO TRANSITORIO DEL DECRETO POR EL QUE SE REFORMA Y ADICIONA LA LEY GENERAL DE CONTABILIDAD GUBERNAMENTAL, PARA TRANSPARENTAR Y ARMONIZAR LA INFORMACIÓN FINANCIERA RELATIVA A LA APLICACIÓN DE RECURSOS PÚBLICOS EN LOS DISTINTOS ÓRDENES DE GOBIERNO, PUBLICADO EN EL DIARIO OFICIAL DE LA FEDERACIÓN EL 12 DE NOVIEMBRE DE 2012 SE EMITE LA:</t>
  </si>
  <si>
    <t>NORMA PARA ARMONIZAR LA PRESENTACIÓN DELA INFORMACION ADICIONAL DEL PROYECTO DE PRESUPUESTO DE EGRESOS</t>
  </si>
  <si>
    <t>OTRAS ENTIDADES PARAESTATALES Y ORGANISMOS</t>
  </si>
  <si>
    <t>CLASIFICACIÓN ADMINISTRATIVA</t>
  </si>
  <si>
    <t>ORGANO EJECUTIVO MUNICIPAL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</si>
  <si>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</si>
  <si>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</si>
  <si>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</si>
  <si>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</si>
  <si>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</si>
  <si>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</si>
  <si>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</si>
  <si>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</si>
  <si>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</si>
  <si>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PENSIONES Y JUBILACIONES</t>
  </si>
  <si>
    <t>PRESUPUESTO DE EGRESOS PARA EL EJERCICIO FISCAL 2019</t>
  </si>
  <si>
    <t>PARTICIPACIONES</t>
  </si>
  <si>
    <t>NORMA PARA ESTABLECER LA ESTRUCTURA DEL CALENDARIO DEL PRESUPUESTO DE EGRESOS BASE 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</si>
  <si>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</si>
  <si>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</si>
  <si>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</si>
  <si>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</si>
  <si>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</si>
  <si>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</si>
  <si>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</si>
  <si>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</si>
  <si>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</si>
  <si>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</si>
  <si>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</si>
  <si>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</si>
  <si>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</si>
  <si>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REMUNERACIONES AL PERSONAL DE CARÁCTER PERMANENTE 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</si>
  <si>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</si>
  <si>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</si>
  <si>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</si>
  <si>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</si>
  <si>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</si>
  <si>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</si>
  <si>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</si>
  <si>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</si>
  <si>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MATERIALES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</si>
  <si>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</si>
  <si>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</si>
  <si>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</si>
  <si>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</si>
  <si>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</si>
  <si>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</si>
  <si>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</si>
  <si>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</si>
  <si>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</si>
  <si>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</si>
  <si>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</si>
  <si>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</si>
  <si>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</si>
  <si>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</si>
  <si>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</si>
  <si>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INTERNAR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</si>
  <si>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</si>
  <si>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</si>
  <si>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</si>
  <si>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</si>
  <si>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</si>
  <si>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</si>
  <si>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</si>
  <si>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</si>
  <si>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</si>
  <si>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INSTRUMENTO MÉDICO Y DE LABORATORIO</t>
  </si>
  <si>
    <t>VEHÍCULOS Y EQUIPO DE TRANSPORTE</t>
  </si>
  <si>
    <t>EQUIPO DE DEFENSA Y SEGURIDAD</t>
  </si>
  <si>
    <t>MAQUINAS,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</si>
  <si>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</si>
  <si>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</si>
  <si>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</si>
  <si>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</si>
  <si>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</si>
  <si>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</si>
  <si>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</t>
  </si>
  <si>
    <t>ACCIONES Y PARTICIPACIONES DE CAPITAL</t>
  </si>
  <si>
    <t>COMPRA DE TITULOS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</si>
  <si>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</si>
  <si>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</si>
  <si>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</si>
  <si>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</si>
  <si>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</si>
  <si>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</si>
  <si>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</si>
  <si>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</si>
  <si>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</si>
  <si>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</si>
  <si>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</si>
  <si>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</si>
  <si>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ADEUDOS DE EJERCICIOS FISCALES ANTERIORES (ADEFAS)</t>
  </si>
  <si>
    <t>OBRA PUBLICA</t>
  </si>
  <si>
    <t>MUNICIPIO DE CHIETLA, PUEBLA</t>
  </si>
  <si>
    <t>PRESUPUESTO DE EGRESOS PARA EL EJERCICIO FISCAL 2020</t>
  </si>
  <si>
    <t>PRESUPUESTO PARA EL EJERCICIO FISCAL 2020</t>
  </si>
  <si>
    <t>CALENDARIO DE PRESUPUESTO DE EGRESOS DEL EJERCICIO FISCAL 2020</t>
  </si>
  <si>
    <t>MUNICIPIO DE CHIETLA PUEBLA</t>
  </si>
  <si>
    <t>Poder Ejecutivo</t>
  </si>
  <si>
    <t>Poder Legislativo</t>
  </si>
  <si>
    <t>Poder Judicial</t>
  </si>
  <si>
    <t>Órganos Autónomos*</t>
  </si>
  <si>
    <t>Otras Entidades Paraestatales y organismos</t>
  </si>
  <si>
    <t>PRIORIDADES DEL GASTO</t>
  </si>
  <si>
    <t>PROGRAMAS Y PROYECTOS</t>
  </si>
  <si>
    <t>TRANSFERENCIAS AYUDAS Y SUBSIDIOS</t>
  </si>
  <si>
    <t>FORTALECIMIENTO DE LA HACIENDA</t>
  </si>
  <si>
    <t>ANALITICO DE PLAZAS</t>
  </si>
  <si>
    <t>REMUNERACIONES</t>
  </si>
  <si>
    <t>DE</t>
  </si>
  <si>
    <t>HASTA</t>
  </si>
  <si>
    <t>NUMERO DE PLAZAS</t>
  </si>
  <si>
    <t>PLAZA PUESTO</t>
  </si>
  <si>
    <t>PRESIDENTE</t>
  </si>
  <si>
    <t>REGIDOR</t>
  </si>
  <si>
    <t>DIRECTOR DE DEPARTAMENTO</t>
  </si>
  <si>
    <t>SUBDIRECTOR DE DEPARTAMENTO</t>
  </si>
  <si>
    <t>AUXILIARES</t>
  </si>
  <si>
    <t>SECRETARIA</t>
  </si>
  <si>
    <t>PROFESOR</t>
  </si>
  <si>
    <t>CHOFER</t>
  </si>
  <si>
    <t>INTENDENTE</t>
  </si>
  <si>
    <t>ADMINISTRATIVO</t>
  </si>
  <si>
    <t>TESORERIA</t>
  </si>
  <si>
    <t>PRESIDENCIA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</si>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</sst>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justify" wrapText="1"/>
    </xf>
    <xf numFmtId="0" fontId="3" fillId="0" borderId="1" xfId="0" applyFont="1" applyBorder="1" applyAlignment="1">
      <alignment horizontal="center"/>
    </xf>
    <xf numFmtId="43" fontId="2" fillId="0" borderId="1" xfId="1" applyFont="1" applyBorder="1"/>
    <xf numFmtId="43" fontId="3" fillId="0" borderId="1" xfId="1" applyFont="1" applyBorder="1" applyAlignment="1">
      <alignment horizontal="center"/>
    </xf>
    <xf numFmtId="43" fontId="3" fillId="0" borderId="1" xfId="1" applyFont="1" applyBorder="1"/>
    <xf numFmtId="0" fontId="3" fillId="0" borderId="1" xfId="0" applyFont="1" applyBorder="1"/>
    <xf numFmtId="0" fontId="2" fillId="0" borderId="1" xfId="0" applyFont="1" applyBorder="1"/>
    <xf numFmtId="43" fontId="2" fillId="0" borderId="0" xfId="1" applyFont="1"/>
    <xf numFmtId="43" fontId="4" fillId="0" borderId="1" xfId="1" applyFont="1" applyBorder="1"/>
    <xf numFmtId="0" fontId="5" fillId="0" borderId="0" xfId="0" applyFont="1"/>
    <xf numFmtId="0" fontId="5" fillId="0" borderId="0" xfId="0" applyFont="1" applyAlignment="1">
      <alignment vertical="justify" wrapText="1"/>
    </xf>
    <xf numFmtId="0" fontId="6" fillId="0" borderId="1" xfId="0" applyFont="1" applyBorder="1" applyAlignment="1">
      <alignment horizontal="center" vertical="justify" wrapText="1"/>
    </xf>
    <xf numFmtId="43" fontId="6" fillId="0" borderId="1" xfId="1" applyFont="1" applyBorder="1" applyAlignment="1">
      <alignment horizontal="center" vertical="justify" wrapText="1"/>
    </xf>
    <xf numFmtId="43" fontId="6" fillId="0" borderId="1" xfId="1" applyFont="1" applyBorder="1"/>
    <xf numFmtId="43" fontId="5" fillId="0" borderId="1" xfId="1" applyFont="1" applyBorder="1"/>
    <xf numFmtId="4" fontId="5" fillId="0" borderId="1" xfId="0" applyNumberFormat="1" applyFont="1" applyBorder="1"/>
    <xf numFmtId="43" fontId="5" fillId="0" borderId="1" xfId="1" applyFont="1" applyFill="1" applyBorder="1"/>
    <xf numFmtId="43" fontId="2" fillId="0" borderId="0" xfId="0" applyNumberFormat="1" applyFont="1"/>
    <xf numFmtId="0" fontId="7" fillId="2" borderId="1" xfId="0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vertical="center"/>
    </xf>
    <xf numFmtId="43" fontId="7" fillId="2" borderId="1" xfId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43" fontId="9" fillId="0" borderId="1" xfId="1" applyFont="1" applyBorder="1" applyAlignment="1">
      <alignment vertical="center"/>
    </xf>
    <xf numFmtId="43" fontId="8" fillId="0" borderId="1" xfId="1" applyFont="1" applyBorder="1" applyAlignment="1">
      <alignment vertical="center"/>
    </xf>
    <xf numFmtId="0" fontId="3" fillId="0" borderId="0" xfId="0" applyFont="1" applyAlignment="1">
      <alignment horizontal="center" vertical="justify" wrapText="1"/>
    </xf>
    <xf numFmtId="0" fontId="10" fillId="3" borderId="1" xfId="0" applyFont="1" applyFill="1" applyBorder="1" applyAlignment="1">
      <alignment horizontal="left"/>
    </xf>
    <xf numFmtId="164" fontId="3" fillId="0" borderId="1" xfId="1" applyNumberFormat="1" applyFont="1" applyBorder="1"/>
    <xf numFmtId="164" fontId="2" fillId="0" borderId="1" xfId="1" applyNumberFormat="1" applyFont="1" applyBorder="1"/>
    <xf numFmtId="0" fontId="7" fillId="0" borderId="1" xfId="0" applyFont="1" applyBorder="1" applyAlignment="1">
      <alignment horizontal="center" vertical="center"/>
    </xf>
    <xf numFmtId="165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justify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justify" wrapText="1"/>
    </xf>
    <xf numFmtId="0" fontId="5" fillId="0" borderId="0" xfId="0" applyFont="1" applyAlignment="1">
      <alignment horizontal="justify" vertical="justify" wrapText="1"/>
    </xf>
    <xf numFmtId="0" fontId="6" fillId="0" borderId="0" xfId="0" applyFont="1" applyAlignment="1">
      <alignment horizontal="center" vertical="justify" wrapText="1"/>
    </xf>
    <xf numFmtId="0" fontId="7" fillId="0" borderId="1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5" xfId="0" applyNumberFormat="1" applyFont="1" applyBorder="1" applyAlignment="1">
      <alignment horizontal="center" wrapText="1"/>
    </xf>
    <xf numFmtId="43" fontId="2" fillId="0" borderId="6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justify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0"/>
  <sheetViews>
    <sheetView view="pageBreakPreview" topLeftCell="A64" zoomScale="90" zoomScaleNormal="100" zoomScaleSheetLayoutView="90" workbookViewId="0">
      <selection activeCell="A15" sqref="A15:A18"/>
    </sheetView>
  </sheetViews>
  <sheetFormatPr baseColWidth="10" defaultRowHeight="13.5" x14ac:dyDescent="0.25"/>
  <cols>
    <col min="1" max="1" width="107.28515625" style="1" customWidth="1"/>
    <col min="2" max="2" width="16.28515625" style="9" bestFit="1" customWidth="1"/>
    <col min="3" max="3" width="15" style="1" customWidth="1"/>
    <col min="4" max="16384" width="11.42578125" style="1"/>
  </cols>
  <sheetData>
    <row r="2" spans="1:2" x14ac:dyDescent="0.25">
      <c r="A2" s="38" t="s">
        <v>75</v>
      </c>
      <c r="B2" s="38"/>
    </row>
    <row r="3" spans="1:2" x14ac:dyDescent="0.25">
      <c r="A3" s="38"/>
      <c r="B3" s="38"/>
    </row>
    <row r="4" spans="1:2" x14ac:dyDescent="0.25">
      <c r="A4" s="38"/>
      <c r="B4" s="38"/>
    </row>
    <row r="5" spans="1:2" x14ac:dyDescent="0.25">
      <c r="A5" s="38"/>
      <c r="B5" s="38"/>
    </row>
    <row r="6" spans="1:2" x14ac:dyDescent="0.25">
      <c r="A6" s="38"/>
      <c r="B6" s="38"/>
    </row>
    <row r="7" spans="1:2" x14ac:dyDescent="0.25">
      <c r="A7" s="38"/>
      <c r="B7" s="38"/>
    </row>
    <row r="8" spans="1:2" ht="32.25" customHeight="1" x14ac:dyDescent="0.25">
      <c r="A8" s="39" t="s">
        <v>76</v>
      </c>
      <c r="B8" s="39"/>
    </row>
    <row r="9" spans="1:2" ht="17.25" customHeight="1" x14ac:dyDescent="0.25">
      <c r="A9" s="41"/>
      <c r="B9" s="41"/>
    </row>
    <row r="10" spans="1:2" ht="17.25" customHeight="1" x14ac:dyDescent="0.25">
      <c r="A10" s="40" t="s">
        <v>168</v>
      </c>
      <c r="B10" s="40"/>
    </row>
    <row r="11" spans="1:2" ht="17.25" customHeight="1" x14ac:dyDescent="0.25">
      <c r="A11" s="40" t="s">
        <v>169</v>
      </c>
      <c r="B11" s="40"/>
    </row>
    <row r="12" spans="1:2" ht="17.25" customHeight="1" x14ac:dyDescent="0.25">
      <c r="A12" s="37" t="s">
        <v>0</v>
      </c>
      <c r="B12" s="37"/>
    </row>
    <row r="13" spans="1:2" ht="17.25" customHeight="1" x14ac:dyDescent="0.25">
      <c r="B13" s="1"/>
    </row>
    <row r="14" spans="1:2" ht="17.25" customHeight="1" x14ac:dyDescent="0.25">
      <c r="A14" s="2"/>
      <c r="B14" s="2"/>
    </row>
    <row r="15" spans="1:2" x14ac:dyDescent="0.25">
      <c r="A15" s="34" t="s">
        <v>168</v>
      </c>
      <c r="B15" s="4"/>
    </row>
    <row r="16" spans="1:2" x14ac:dyDescent="0.25">
      <c r="A16" s="34" t="s">
        <v>90</v>
      </c>
      <c r="B16" s="4"/>
    </row>
    <row r="17" spans="1:3" x14ac:dyDescent="0.25">
      <c r="A17" s="34" t="s">
        <v>0</v>
      </c>
      <c r="B17" s="5" t="s">
        <v>1</v>
      </c>
    </row>
    <row r="18" spans="1:3" x14ac:dyDescent="0.25">
      <c r="A18" s="34" t="s">
        <v>2</v>
      </c>
      <c r="B18" s="6">
        <f>+B19+B27+B37+B47+B57+B67+B71+B79+B83</f>
        <v>221960544</v>
      </c>
    </row>
    <row r="19" spans="1:3" x14ac:dyDescent="0.25">
      <c r="A19" s="7" t="s">
        <v>3</v>
      </c>
      <c r="B19" s="6">
        <f>+B20+B21+B22+B23+B24+B25+B26</f>
        <v>23845164</v>
      </c>
    </row>
    <row r="20" spans="1:3" x14ac:dyDescent="0.25">
      <c r="A20" s="8" t="s">
        <v>6</v>
      </c>
      <c r="B20" s="4">
        <f>18429632+1503800</f>
        <v>19933432</v>
      </c>
    </row>
    <row r="21" spans="1:3" x14ac:dyDescent="0.25">
      <c r="A21" s="8" t="s">
        <v>7</v>
      </c>
      <c r="B21" s="4">
        <v>3456852</v>
      </c>
      <c r="C21" s="19"/>
    </row>
    <row r="22" spans="1:3" x14ac:dyDescent="0.25">
      <c r="A22" s="8" t="s">
        <v>8</v>
      </c>
      <c r="B22" s="4">
        <v>454880</v>
      </c>
    </row>
    <row r="23" spans="1:3" x14ac:dyDescent="0.25">
      <c r="A23" s="8" t="s">
        <v>9</v>
      </c>
      <c r="B23" s="4">
        <v>0</v>
      </c>
    </row>
    <row r="24" spans="1:3" x14ac:dyDescent="0.25">
      <c r="A24" s="8" t="s">
        <v>10</v>
      </c>
      <c r="B24" s="4">
        <v>0</v>
      </c>
    </row>
    <row r="25" spans="1:3" x14ac:dyDescent="0.25">
      <c r="A25" s="8" t="s">
        <v>11</v>
      </c>
      <c r="B25" s="4">
        <v>0</v>
      </c>
    </row>
    <row r="26" spans="1:3" x14ac:dyDescent="0.25">
      <c r="A26" s="8" t="s">
        <v>12</v>
      </c>
      <c r="B26" s="4">
        <v>0</v>
      </c>
    </row>
    <row r="27" spans="1:3" x14ac:dyDescent="0.25">
      <c r="A27" s="7" t="s">
        <v>4</v>
      </c>
      <c r="B27" s="6">
        <f>SUM(B28:B36)</f>
        <v>16096178.24</v>
      </c>
    </row>
    <row r="28" spans="1:3" x14ac:dyDescent="0.25">
      <c r="A28" s="8" t="s">
        <v>13</v>
      </c>
      <c r="B28" s="4">
        <v>2919100.35</v>
      </c>
    </row>
    <row r="29" spans="1:3" x14ac:dyDescent="0.25">
      <c r="A29" s="8" t="s">
        <v>14</v>
      </c>
      <c r="B29" s="4">
        <v>458986.22</v>
      </c>
    </row>
    <row r="30" spans="1:3" x14ac:dyDescent="0.25">
      <c r="A30" s="8" t="s">
        <v>15</v>
      </c>
      <c r="B30" s="4">
        <v>2452420</v>
      </c>
    </row>
    <row r="31" spans="1:3" x14ac:dyDescent="0.25">
      <c r="A31" s="8" t="s">
        <v>16</v>
      </c>
      <c r="B31" s="4">
        <v>1652752</v>
      </c>
    </row>
    <row r="32" spans="1:3" x14ac:dyDescent="0.25">
      <c r="A32" s="8" t="s">
        <v>17</v>
      </c>
      <c r="B32" s="4">
        <v>668469.61</v>
      </c>
    </row>
    <row r="33" spans="1:4" x14ac:dyDescent="0.25">
      <c r="A33" s="8" t="s">
        <v>18</v>
      </c>
      <c r="B33" s="4">
        <v>5426852</v>
      </c>
    </row>
    <row r="34" spans="1:4" x14ac:dyDescent="0.25">
      <c r="A34" s="8" t="s">
        <v>19</v>
      </c>
      <c r="B34" s="4">
        <v>456852</v>
      </c>
    </row>
    <row r="35" spans="1:4" x14ac:dyDescent="0.25">
      <c r="A35" s="8" t="s">
        <v>70</v>
      </c>
      <c r="B35" s="4">
        <v>642505</v>
      </c>
    </row>
    <row r="36" spans="1:4" x14ac:dyDescent="0.25">
      <c r="A36" s="8" t="s">
        <v>71</v>
      </c>
      <c r="B36" s="4">
        <v>1418241.06</v>
      </c>
    </row>
    <row r="37" spans="1:4" x14ac:dyDescent="0.25">
      <c r="A37" s="7" t="s">
        <v>5</v>
      </c>
      <c r="B37" s="6">
        <f>SUM(B38:B46)</f>
        <v>14189969.929999998</v>
      </c>
    </row>
    <row r="38" spans="1:4" x14ac:dyDescent="0.25">
      <c r="A38" s="8" t="s">
        <v>20</v>
      </c>
      <c r="B38" s="4">
        <v>2971059.55</v>
      </c>
    </row>
    <row r="39" spans="1:4" x14ac:dyDescent="0.25">
      <c r="A39" s="8" t="s">
        <v>21</v>
      </c>
      <c r="B39" s="4">
        <v>550660</v>
      </c>
    </row>
    <row r="40" spans="1:4" x14ac:dyDescent="0.25">
      <c r="A40" s="8" t="s">
        <v>22</v>
      </c>
      <c r="B40" s="4">
        <v>986574</v>
      </c>
    </row>
    <row r="41" spans="1:4" x14ac:dyDescent="0.25">
      <c r="A41" s="8" t="s">
        <v>23</v>
      </c>
      <c r="B41" s="4">
        <v>93155.23</v>
      </c>
    </row>
    <row r="42" spans="1:4" x14ac:dyDescent="0.25">
      <c r="A42" s="8" t="s">
        <v>24</v>
      </c>
      <c r="B42" s="4">
        <v>2232947.8199999998</v>
      </c>
    </row>
    <row r="43" spans="1:4" x14ac:dyDescent="0.25">
      <c r="A43" s="8" t="s">
        <v>25</v>
      </c>
      <c r="B43" s="4">
        <v>681407.39</v>
      </c>
      <c r="C43" s="4"/>
      <c r="D43" s="19"/>
    </row>
    <row r="44" spans="1:4" x14ac:dyDescent="0.25">
      <c r="A44" s="8" t="s">
        <v>26</v>
      </c>
      <c r="B44" s="4">
        <v>1542020</v>
      </c>
    </row>
    <row r="45" spans="1:4" x14ac:dyDescent="0.25">
      <c r="A45" s="8" t="s">
        <v>27</v>
      </c>
      <c r="B45" s="4">
        <v>1546789</v>
      </c>
    </row>
    <row r="46" spans="1:4" x14ac:dyDescent="0.25">
      <c r="A46" s="8" t="s">
        <v>28</v>
      </c>
      <c r="B46" s="4">
        <v>3585356.94</v>
      </c>
    </row>
    <row r="47" spans="1:4" x14ac:dyDescent="0.25">
      <c r="A47" s="7" t="s">
        <v>29</v>
      </c>
      <c r="B47" s="6">
        <f>SUM(B48:B56)</f>
        <v>10583188.83</v>
      </c>
    </row>
    <row r="48" spans="1:4" x14ac:dyDescent="0.25">
      <c r="A48" s="8" t="s">
        <v>30</v>
      </c>
      <c r="B48" s="4">
        <v>2465461.9900000002</v>
      </c>
    </row>
    <row r="49" spans="1:2" x14ac:dyDescent="0.25">
      <c r="A49" s="8" t="s">
        <v>31</v>
      </c>
      <c r="B49" s="4">
        <v>1711822.46</v>
      </c>
    </row>
    <row r="50" spans="1:2" x14ac:dyDescent="0.25">
      <c r="A50" s="8" t="s">
        <v>32</v>
      </c>
      <c r="B50" s="4">
        <v>3709241.38</v>
      </c>
    </row>
    <row r="51" spans="1:2" x14ac:dyDescent="0.25">
      <c r="A51" s="8" t="s">
        <v>33</v>
      </c>
      <c r="B51" s="4">
        <v>2546201</v>
      </c>
    </row>
    <row r="52" spans="1:2" x14ac:dyDescent="0.25">
      <c r="A52" s="8" t="s">
        <v>34</v>
      </c>
      <c r="B52" s="4">
        <v>150462</v>
      </c>
    </row>
    <row r="53" spans="1:2" x14ac:dyDescent="0.25">
      <c r="A53" s="8" t="s">
        <v>35</v>
      </c>
      <c r="B53" s="4">
        <v>0</v>
      </c>
    </row>
    <row r="54" spans="1:2" x14ac:dyDescent="0.25">
      <c r="A54" s="8" t="s">
        <v>36</v>
      </c>
      <c r="B54" s="4">
        <v>0</v>
      </c>
    </row>
    <row r="55" spans="1:2" x14ac:dyDescent="0.25">
      <c r="A55" s="8" t="s">
        <v>37</v>
      </c>
      <c r="B55" s="4">
        <v>0</v>
      </c>
    </row>
    <row r="56" spans="1:2" x14ac:dyDescent="0.25">
      <c r="A56" s="8" t="s">
        <v>38</v>
      </c>
      <c r="B56" s="4">
        <v>0</v>
      </c>
    </row>
    <row r="57" spans="1:2" x14ac:dyDescent="0.25">
      <c r="A57" s="7" t="s">
        <v>39</v>
      </c>
      <c r="B57" s="6">
        <f>SUM(B58:B66)</f>
        <v>4720443</v>
      </c>
    </row>
    <row r="58" spans="1:2" x14ac:dyDescent="0.25">
      <c r="A58" s="8" t="s">
        <v>40</v>
      </c>
      <c r="B58" s="4">
        <v>1542162</v>
      </c>
    </row>
    <row r="59" spans="1:2" x14ac:dyDescent="0.25">
      <c r="A59" s="8" t="s">
        <v>41</v>
      </c>
      <c r="B59" s="4">
        <v>678952</v>
      </c>
    </row>
    <row r="60" spans="1:2" x14ac:dyDescent="0.25">
      <c r="A60" s="8" t="s">
        <v>42</v>
      </c>
      <c r="B60" s="4">
        <v>445657</v>
      </c>
    </row>
    <row r="61" spans="1:2" x14ac:dyDescent="0.25">
      <c r="A61" s="8" t="s">
        <v>43</v>
      </c>
      <c r="B61" s="4">
        <v>0</v>
      </c>
    </row>
    <row r="62" spans="1:2" x14ac:dyDescent="0.25">
      <c r="A62" s="8" t="s">
        <v>44</v>
      </c>
      <c r="B62" s="4">
        <v>601352</v>
      </c>
    </row>
    <row r="63" spans="1:2" x14ac:dyDescent="0.25">
      <c r="A63" s="8" t="s">
        <v>45</v>
      </c>
      <c r="B63" s="4">
        <v>1452320</v>
      </c>
    </row>
    <row r="64" spans="1:2" x14ac:dyDescent="0.25">
      <c r="A64" s="8" t="s">
        <v>46</v>
      </c>
      <c r="B64" s="4">
        <v>0</v>
      </c>
    </row>
    <row r="65" spans="1:4" x14ac:dyDescent="0.25">
      <c r="A65" s="8" t="s">
        <v>47</v>
      </c>
      <c r="B65" s="4">
        <v>0</v>
      </c>
    </row>
    <row r="66" spans="1:4" x14ac:dyDescent="0.25">
      <c r="A66" s="8" t="s">
        <v>48</v>
      </c>
      <c r="B66" s="4">
        <v>0</v>
      </c>
    </row>
    <row r="67" spans="1:4" x14ac:dyDescent="0.25">
      <c r="A67" s="7" t="s">
        <v>49</v>
      </c>
      <c r="B67" s="6">
        <f>SUM(B68:B70)</f>
        <v>152525600</v>
      </c>
    </row>
    <row r="68" spans="1:4" x14ac:dyDescent="0.25">
      <c r="A68" s="8" t="s">
        <v>50</v>
      </c>
      <c r="B68" s="4">
        <v>102525600</v>
      </c>
      <c r="C68" s="4"/>
      <c r="D68" s="19"/>
    </row>
    <row r="69" spans="1:4" x14ac:dyDescent="0.25">
      <c r="A69" s="8" t="s">
        <v>72</v>
      </c>
      <c r="B69" s="4">
        <v>50000000</v>
      </c>
    </row>
    <row r="70" spans="1:4" x14ac:dyDescent="0.25">
      <c r="A70" s="8" t="s">
        <v>51</v>
      </c>
      <c r="B70" s="4"/>
    </row>
    <row r="71" spans="1:4" x14ac:dyDescent="0.25">
      <c r="A71" s="7" t="s">
        <v>52</v>
      </c>
      <c r="B71" s="6">
        <f>SUM(B72:B78)</f>
        <v>0</v>
      </c>
    </row>
    <row r="72" spans="1:4" x14ac:dyDescent="0.25">
      <c r="A72" s="8" t="s">
        <v>73</v>
      </c>
      <c r="B72" s="4">
        <v>0</v>
      </c>
    </row>
    <row r="73" spans="1:4" x14ac:dyDescent="0.25">
      <c r="A73" s="8" t="s">
        <v>53</v>
      </c>
      <c r="B73" s="4">
        <v>0</v>
      </c>
    </row>
    <row r="74" spans="1:4" x14ac:dyDescent="0.25">
      <c r="A74" s="8" t="s">
        <v>54</v>
      </c>
      <c r="B74" s="4">
        <v>0</v>
      </c>
    </row>
    <row r="75" spans="1:4" x14ac:dyDescent="0.25">
      <c r="A75" s="8" t="s">
        <v>55</v>
      </c>
      <c r="B75" s="4">
        <v>0</v>
      </c>
    </row>
    <row r="76" spans="1:4" x14ac:dyDescent="0.25">
      <c r="A76" s="8" t="s">
        <v>56</v>
      </c>
      <c r="B76" s="4">
        <v>0</v>
      </c>
    </row>
    <row r="77" spans="1:4" x14ac:dyDescent="0.25">
      <c r="A77" s="8" t="s">
        <v>57</v>
      </c>
      <c r="B77" s="4">
        <v>0</v>
      </c>
    </row>
    <row r="78" spans="1:4" x14ac:dyDescent="0.25">
      <c r="A78" s="8" t="s">
        <v>58</v>
      </c>
      <c r="B78" s="4">
        <v>0</v>
      </c>
    </row>
    <row r="79" spans="1:4" x14ac:dyDescent="0.25">
      <c r="A79" s="7" t="s">
        <v>59</v>
      </c>
      <c r="B79" s="6">
        <f>SUM(B80:B82)</f>
        <v>0</v>
      </c>
    </row>
    <row r="80" spans="1:4" x14ac:dyDescent="0.25">
      <c r="A80" s="8" t="s">
        <v>60</v>
      </c>
      <c r="B80" s="4">
        <v>0</v>
      </c>
    </row>
    <row r="81" spans="1:2" x14ac:dyDescent="0.25">
      <c r="A81" s="8" t="s">
        <v>61</v>
      </c>
      <c r="B81" s="4">
        <v>0</v>
      </c>
    </row>
    <row r="82" spans="1:2" x14ac:dyDescent="0.25">
      <c r="A82" s="8" t="s">
        <v>62</v>
      </c>
      <c r="B82" s="4">
        <v>0</v>
      </c>
    </row>
    <row r="83" spans="1:2" x14ac:dyDescent="0.25">
      <c r="A83" s="7" t="s">
        <v>63</v>
      </c>
      <c r="B83" s="6">
        <f>SUM(B84:B90)</f>
        <v>0</v>
      </c>
    </row>
    <row r="84" spans="1:2" x14ac:dyDescent="0.25">
      <c r="A84" s="8" t="s">
        <v>64</v>
      </c>
      <c r="B84" s="4">
        <v>0</v>
      </c>
    </row>
    <row r="85" spans="1:2" x14ac:dyDescent="0.25">
      <c r="A85" s="8" t="s">
        <v>65</v>
      </c>
      <c r="B85" s="4">
        <v>0</v>
      </c>
    </row>
    <row r="86" spans="1:2" x14ac:dyDescent="0.25">
      <c r="A86" s="8" t="s">
        <v>66</v>
      </c>
      <c r="B86" s="4">
        <v>0</v>
      </c>
    </row>
    <row r="87" spans="1:2" x14ac:dyDescent="0.25">
      <c r="A87" s="8" t="s">
        <v>67</v>
      </c>
      <c r="B87" s="4">
        <v>0</v>
      </c>
    </row>
    <row r="88" spans="1:2" x14ac:dyDescent="0.25">
      <c r="A88" s="8" t="s">
        <v>68</v>
      </c>
      <c r="B88" s="4">
        <v>0</v>
      </c>
    </row>
    <row r="89" spans="1:2" x14ac:dyDescent="0.25">
      <c r="A89" s="8" t="s">
        <v>74</v>
      </c>
      <c r="B89" s="4">
        <v>0</v>
      </c>
    </row>
    <row r="90" spans="1:2" x14ac:dyDescent="0.25">
      <c r="A90" s="8" t="s">
        <v>69</v>
      </c>
      <c r="B90" s="4">
        <v>0</v>
      </c>
    </row>
  </sheetData>
  <mergeCells count="6">
    <mergeCell ref="A12:B12"/>
    <mergeCell ref="A2:B7"/>
    <mergeCell ref="A8:B8"/>
    <mergeCell ref="A10:B10"/>
    <mergeCell ref="A11:B11"/>
    <mergeCell ref="A9:B9"/>
  </mergeCells>
  <pageMargins left="0.11811023622047245" right="0.11811023622047245" top="0.74803149606299213" bottom="0.74803149606299213" header="0.31496062992125984" footer="0.31496062992125984"/>
  <pageSetup scale="8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view="pageBreakPreview" zoomScale="60" zoomScaleNormal="100" workbookViewId="0">
      <selection activeCell="A18" sqref="A18"/>
    </sheetView>
  </sheetViews>
  <sheetFormatPr baseColWidth="10" defaultRowHeight="13.5" x14ac:dyDescent="0.25"/>
  <cols>
    <col min="1" max="1" width="85.7109375" style="1" customWidth="1"/>
    <col min="2" max="2" width="21.28515625" style="9" bestFit="1" customWidth="1"/>
    <col min="3" max="3" width="13.5703125" style="1" bestFit="1" customWidth="1"/>
    <col min="4" max="4" width="13.85546875" style="1" bestFit="1" customWidth="1"/>
    <col min="5" max="16384" width="11.42578125" style="1"/>
  </cols>
  <sheetData>
    <row r="2" spans="1:2" x14ac:dyDescent="0.25">
      <c r="A2" s="38" t="s">
        <v>75</v>
      </c>
      <c r="B2" s="38"/>
    </row>
    <row r="3" spans="1:2" x14ac:dyDescent="0.25">
      <c r="A3" s="38"/>
      <c r="B3" s="38"/>
    </row>
    <row r="4" spans="1:2" x14ac:dyDescent="0.25">
      <c r="A4" s="38"/>
      <c r="B4" s="38"/>
    </row>
    <row r="5" spans="1:2" x14ac:dyDescent="0.25">
      <c r="A5" s="38"/>
      <c r="B5" s="38"/>
    </row>
    <row r="6" spans="1:2" x14ac:dyDescent="0.25">
      <c r="A6" s="38"/>
      <c r="B6" s="38"/>
    </row>
    <row r="7" spans="1:2" ht="45" customHeight="1" x14ac:dyDescent="0.25">
      <c r="A7" s="38"/>
      <c r="B7" s="38"/>
    </row>
    <row r="8" spans="1:2" ht="24.75" customHeight="1" x14ac:dyDescent="0.25">
      <c r="A8" s="39" t="s">
        <v>76</v>
      </c>
      <c r="B8" s="39"/>
    </row>
    <row r="9" spans="1:2" ht="17.25" customHeight="1" x14ac:dyDescent="0.25">
      <c r="A9" s="2"/>
      <c r="B9" s="2"/>
    </row>
    <row r="10" spans="1:2" ht="17.25" customHeight="1" x14ac:dyDescent="0.25">
      <c r="A10" s="40" t="s">
        <v>168</v>
      </c>
      <c r="B10" s="40"/>
    </row>
    <row r="11" spans="1:2" ht="17.25" customHeight="1" x14ac:dyDescent="0.25">
      <c r="A11" s="40" t="s">
        <v>170</v>
      </c>
      <c r="B11" s="40"/>
    </row>
    <row r="12" spans="1:2" ht="17.25" customHeight="1" x14ac:dyDescent="0.25">
      <c r="A12" s="40" t="s">
        <v>78</v>
      </c>
      <c r="B12" s="40"/>
    </row>
    <row r="13" spans="1:2" ht="17.25" customHeight="1" x14ac:dyDescent="0.25">
      <c r="A13" s="2"/>
      <c r="B13" s="2"/>
    </row>
    <row r="14" spans="1:2" ht="17.25" customHeight="1" x14ac:dyDescent="0.25">
      <c r="A14" s="2"/>
      <c r="B14" s="2"/>
    </row>
    <row r="15" spans="1:2" x14ac:dyDescent="0.25">
      <c r="A15" s="34" t="s">
        <v>168</v>
      </c>
      <c r="B15" s="4"/>
    </row>
    <row r="16" spans="1:2" x14ac:dyDescent="0.25">
      <c r="A16" s="34" t="s">
        <v>169</v>
      </c>
      <c r="B16" s="4"/>
    </row>
    <row r="17" spans="1:3" x14ac:dyDescent="0.25">
      <c r="A17" s="34" t="s">
        <v>78</v>
      </c>
      <c r="B17" s="5" t="s">
        <v>1</v>
      </c>
    </row>
    <row r="18" spans="1:3" x14ac:dyDescent="0.25">
      <c r="A18" s="34" t="s">
        <v>2</v>
      </c>
      <c r="B18" s="29">
        <v>0</v>
      </c>
      <c r="C18" s="19"/>
    </row>
    <row r="19" spans="1:3" ht="15" x14ac:dyDescent="0.25">
      <c r="A19" s="28" t="s">
        <v>173</v>
      </c>
      <c r="B19" s="30"/>
    </row>
    <row r="20" spans="1:3" ht="15" x14ac:dyDescent="0.25">
      <c r="A20" s="28" t="s">
        <v>174</v>
      </c>
      <c r="B20" s="30"/>
    </row>
    <row r="21" spans="1:3" ht="15" x14ac:dyDescent="0.25">
      <c r="A21" s="28" t="s">
        <v>175</v>
      </c>
      <c r="B21" s="30"/>
    </row>
    <row r="22" spans="1:3" ht="15" x14ac:dyDescent="0.25">
      <c r="A22" s="28" t="s">
        <v>176</v>
      </c>
      <c r="B22" s="30"/>
    </row>
    <row r="23" spans="1:3" ht="15" x14ac:dyDescent="0.25">
      <c r="A23" s="28" t="s">
        <v>177</v>
      </c>
      <c r="B23" s="30"/>
    </row>
    <row r="26" spans="1:3" x14ac:dyDescent="0.25">
      <c r="A26" s="3" t="s">
        <v>168</v>
      </c>
      <c r="B26" s="4"/>
    </row>
    <row r="27" spans="1:3" x14ac:dyDescent="0.25">
      <c r="A27" s="3" t="s">
        <v>169</v>
      </c>
      <c r="B27" s="4"/>
    </row>
    <row r="28" spans="1:3" x14ac:dyDescent="0.25">
      <c r="A28" s="3" t="s">
        <v>78</v>
      </c>
      <c r="B28" s="5" t="s">
        <v>1</v>
      </c>
    </row>
    <row r="29" spans="1:3" x14ac:dyDescent="0.25">
      <c r="A29" s="3" t="s">
        <v>2</v>
      </c>
      <c r="B29" s="6">
        <f>SUM(B30)</f>
        <v>221960544</v>
      </c>
      <c r="C29" s="19"/>
    </row>
    <row r="30" spans="1:3" x14ac:dyDescent="0.25">
      <c r="A30" s="7" t="s">
        <v>79</v>
      </c>
      <c r="B30" s="4">
        <v>221960544</v>
      </c>
    </row>
    <row r="31" spans="1:3" x14ac:dyDescent="0.25">
      <c r="A31" s="7" t="s">
        <v>77</v>
      </c>
      <c r="B31" s="4">
        <v>0</v>
      </c>
    </row>
  </sheetData>
  <mergeCells count="5">
    <mergeCell ref="A2:B7"/>
    <mergeCell ref="A8:B8"/>
    <mergeCell ref="A10:B10"/>
    <mergeCell ref="A11:B11"/>
    <mergeCell ref="A12:B12"/>
  </mergeCells>
  <pageMargins left="0.11811023622047245" right="0.11811023622047245" top="0.74803149606299213" bottom="0.74803149606299213" header="0.31496062992125984" footer="0.31496062992125984"/>
  <pageSetup scale="9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view="pageBreakPreview" zoomScaleNormal="100" zoomScaleSheetLayoutView="100" workbookViewId="0">
      <selection activeCell="A9" sqref="A9:B9"/>
    </sheetView>
  </sheetViews>
  <sheetFormatPr baseColWidth="10" defaultRowHeight="13.5" x14ac:dyDescent="0.25"/>
  <cols>
    <col min="1" max="1" width="79" style="1" customWidth="1"/>
    <col min="2" max="2" width="15.140625" style="9" bestFit="1" customWidth="1"/>
    <col min="3" max="3" width="14.28515625" style="1" customWidth="1"/>
    <col min="4" max="16384" width="11.42578125" style="1"/>
  </cols>
  <sheetData>
    <row r="2" spans="1:2" x14ac:dyDescent="0.25">
      <c r="A2" s="38" t="s">
        <v>75</v>
      </c>
      <c r="B2" s="38"/>
    </row>
    <row r="3" spans="1:2" x14ac:dyDescent="0.25">
      <c r="A3" s="38"/>
      <c r="B3" s="38"/>
    </row>
    <row r="4" spans="1:2" x14ac:dyDescent="0.25">
      <c r="A4" s="38"/>
      <c r="B4" s="38"/>
    </row>
    <row r="5" spans="1:2" x14ac:dyDescent="0.25">
      <c r="A5" s="38"/>
      <c r="B5" s="38"/>
    </row>
    <row r="6" spans="1:2" x14ac:dyDescent="0.25">
      <c r="A6" s="38"/>
      <c r="B6" s="38"/>
    </row>
    <row r="7" spans="1:2" ht="44.25" customHeight="1" x14ac:dyDescent="0.25">
      <c r="A7" s="38"/>
      <c r="B7" s="38"/>
    </row>
    <row r="8" spans="1:2" ht="24" customHeight="1" x14ac:dyDescent="0.25">
      <c r="A8" s="39" t="s">
        <v>76</v>
      </c>
      <c r="B8" s="39"/>
    </row>
    <row r="9" spans="1:2" ht="17.25" customHeight="1" x14ac:dyDescent="0.25">
      <c r="A9" s="40" t="s">
        <v>168</v>
      </c>
      <c r="B9" s="40"/>
    </row>
    <row r="10" spans="1:2" ht="17.25" customHeight="1" x14ac:dyDescent="0.25">
      <c r="A10" s="40" t="s">
        <v>170</v>
      </c>
      <c r="B10" s="40"/>
    </row>
    <row r="11" spans="1:2" ht="17.25" customHeight="1" x14ac:dyDescent="0.25">
      <c r="A11" s="40" t="s">
        <v>80</v>
      </c>
      <c r="B11" s="40"/>
    </row>
    <row r="12" spans="1:2" ht="17.25" customHeight="1" x14ac:dyDescent="0.25">
      <c r="A12" s="2"/>
      <c r="B12" s="2"/>
    </row>
    <row r="13" spans="1:2" ht="17.25" customHeight="1" x14ac:dyDescent="0.25">
      <c r="A13" s="2"/>
      <c r="B13" s="2"/>
    </row>
    <row r="14" spans="1:2" x14ac:dyDescent="0.25">
      <c r="A14" s="34" t="s">
        <v>172</v>
      </c>
      <c r="B14" s="4"/>
    </row>
    <row r="15" spans="1:2" x14ac:dyDescent="0.25">
      <c r="A15" s="34" t="s">
        <v>90</v>
      </c>
      <c r="B15" s="4"/>
    </row>
    <row r="16" spans="1:2" x14ac:dyDescent="0.25">
      <c r="A16" s="34" t="s">
        <v>80</v>
      </c>
      <c r="B16" s="5" t="s">
        <v>1</v>
      </c>
    </row>
    <row r="17" spans="1:3" x14ac:dyDescent="0.25">
      <c r="A17" s="34" t="s">
        <v>2</v>
      </c>
      <c r="B17" s="6">
        <f>SUM(B18:B21)</f>
        <v>221960544</v>
      </c>
    </row>
    <row r="18" spans="1:3" x14ac:dyDescent="0.25">
      <c r="A18" s="7" t="s">
        <v>81</v>
      </c>
      <c r="B18" s="10">
        <v>19854125</v>
      </c>
      <c r="C18" s="19"/>
    </row>
    <row r="19" spans="1:3" x14ac:dyDescent="0.25">
      <c r="A19" s="7" t="s">
        <v>82</v>
      </c>
      <c r="B19" s="10">
        <v>186520423</v>
      </c>
      <c r="C19" s="19"/>
    </row>
    <row r="20" spans="1:3" x14ac:dyDescent="0.25">
      <c r="A20" s="7" t="s">
        <v>83</v>
      </c>
      <c r="B20" s="4">
        <v>15585996</v>
      </c>
      <c r="C20" s="19"/>
    </row>
    <row r="21" spans="1:3" x14ac:dyDescent="0.25">
      <c r="A21" s="7" t="s">
        <v>84</v>
      </c>
      <c r="B21" s="4"/>
    </row>
  </sheetData>
  <mergeCells count="5">
    <mergeCell ref="A2:B7"/>
    <mergeCell ref="A8:B8"/>
    <mergeCell ref="A9:B9"/>
    <mergeCell ref="A10:B10"/>
    <mergeCell ref="A11:B11"/>
  </mergeCells>
  <pageMargins left="0.11811023622047245" right="0.11811023622047245" top="0.74803149606299213" bottom="0.74803149606299213" header="0.31496062992125984" footer="0.31496062992125984"/>
  <pageSetup scale="105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topLeftCell="A4" zoomScaleNormal="100" zoomScaleSheetLayoutView="100" workbookViewId="0">
      <selection activeCell="A15" sqref="A14:A15"/>
    </sheetView>
  </sheetViews>
  <sheetFormatPr baseColWidth="10" defaultRowHeight="13.5" x14ac:dyDescent="0.25"/>
  <cols>
    <col min="1" max="1" width="82" style="1" customWidth="1"/>
    <col min="2" max="2" width="27.42578125" style="9" customWidth="1"/>
    <col min="3" max="16384" width="11.42578125" style="1"/>
  </cols>
  <sheetData>
    <row r="2" spans="1:2" x14ac:dyDescent="0.25">
      <c r="A2" s="38" t="s">
        <v>75</v>
      </c>
      <c r="B2" s="38"/>
    </row>
    <row r="3" spans="1:2" x14ac:dyDescent="0.25">
      <c r="A3" s="38"/>
      <c r="B3" s="38"/>
    </row>
    <row r="4" spans="1:2" x14ac:dyDescent="0.25">
      <c r="A4" s="38"/>
      <c r="B4" s="38"/>
    </row>
    <row r="5" spans="1:2" x14ac:dyDescent="0.25">
      <c r="A5" s="38"/>
      <c r="B5" s="38"/>
    </row>
    <row r="6" spans="1:2" x14ac:dyDescent="0.25">
      <c r="A6" s="38"/>
      <c r="B6" s="38"/>
    </row>
    <row r="7" spans="1:2" ht="32.25" customHeight="1" x14ac:dyDescent="0.25">
      <c r="A7" s="38"/>
      <c r="B7" s="38"/>
    </row>
    <row r="8" spans="1:2" ht="30.75" customHeight="1" x14ac:dyDescent="0.25">
      <c r="A8" s="39" t="s">
        <v>76</v>
      </c>
      <c r="B8" s="39"/>
    </row>
    <row r="9" spans="1:2" ht="17.25" customHeight="1" x14ac:dyDescent="0.25">
      <c r="A9" s="40" t="s">
        <v>168</v>
      </c>
      <c r="B9" s="40"/>
    </row>
    <row r="10" spans="1:2" ht="17.25" customHeight="1" x14ac:dyDescent="0.25">
      <c r="A10" s="40" t="s">
        <v>169</v>
      </c>
      <c r="B10" s="40"/>
    </row>
    <row r="11" spans="1:2" ht="17.25" customHeight="1" x14ac:dyDescent="0.25">
      <c r="A11" s="40" t="s">
        <v>85</v>
      </c>
      <c r="B11" s="40"/>
    </row>
    <row r="12" spans="1:2" ht="17.25" customHeight="1" x14ac:dyDescent="0.25">
      <c r="A12" s="2"/>
      <c r="B12" s="2"/>
    </row>
    <row r="13" spans="1:2" ht="17.25" customHeight="1" x14ac:dyDescent="0.25">
      <c r="A13" s="2"/>
      <c r="B13" s="2"/>
    </row>
    <row r="14" spans="1:2" x14ac:dyDescent="0.25">
      <c r="A14" s="20" t="s">
        <v>168</v>
      </c>
      <c r="B14" s="21"/>
    </row>
    <row r="15" spans="1:2" x14ac:dyDescent="0.25">
      <c r="A15" s="20" t="s">
        <v>169</v>
      </c>
      <c r="B15" s="21"/>
    </row>
    <row r="16" spans="1:2" x14ac:dyDescent="0.25">
      <c r="A16" s="20" t="s">
        <v>85</v>
      </c>
      <c r="B16" s="22" t="s">
        <v>1</v>
      </c>
    </row>
    <row r="17" spans="1:3" x14ac:dyDescent="0.25">
      <c r="A17" s="20" t="s">
        <v>2</v>
      </c>
      <c r="B17" s="23">
        <f>SUM(B18:B22)</f>
        <v>221960544</v>
      </c>
    </row>
    <row r="18" spans="1:3" x14ac:dyDescent="0.25">
      <c r="A18" s="24" t="s">
        <v>86</v>
      </c>
      <c r="B18" s="25">
        <f>COG!B19+COG!B27+COG!B37+COG!B48+COG!B49+COG!B50+COG!B51</f>
        <v>64564039.000000007</v>
      </c>
      <c r="C18" s="19"/>
    </row>
    <row r="19" spans="1:3" x14ac:dyDescent="0.25">
      <c r="A19" s="24" t="s">
        <v>87</v>
      </c>
      <c r="B19" s="25">
        <f>COG!B67+COG!B57</f>
        <v>157246043</v>
      </c>
      <c r="C19" s="19"/>
    </row>
    <row r="20" spans="1:3" x14ac:dyDescent="0.25">
      <c r="A20" s="24" t="s">
        <v>88</v>
      </c>
      <c r="B20" s="26">
        <v>0</v>
      </c>
    </row>
    <row r="21" spans="1:3" x14ac:dyDescent="0.25">
      <c r="A21" s="24" t="s">
        <v>89</v>
      </c>
      <c r="B21" s="26">
        <f>COG!B52</f>
        <v>150462</v>
      </c>
    </row>
    <row r="22" spans="1:3" x14ac:dyDescent="0.25">
      <c r="A22" s="24" t="s">
        <v>91</v>
      </c>
      <c r="B22" s="26">
        <v>0</v>
      </c>
    </row>
  </sheetData>
  <mergeCells count="5">
    <mergeCell ref="A2:B7"/>
    <mergeCell ref="A8:B8"/>
    <mergeCell ref="A9:B9"/>
    <mergeCell ref="A10:B10"/>
    <mergeCell ref="A11:B11"/>
  </mergeCells>
  <pageMargins left="0.11811023622047245" right="0.11811023622047245" top="0.74803149606299213" bottom="0.74803149606299213" header="0.31496062992125984" footer="0.31496062992125984"/>
  <pageSetup scale="90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6"/>
  <sheetViews>
    <sheetView view="pageBreakPreview" topLeftCell="B8" zoomScaleNormal="100" zoomScaleSheetLayoutView="100" workbookViewId="0">
      <selection activeCell="H24" sqref="H24"/>
    </sheetView>
  </sheetViews>
  <sheetFormatPr baseColWidth="10" defaultRowHeight="13.5" x14ac:dyDescent="0.3"/>
  <cols>
    <col min="1" max="1" width="39.5703125" style="11" customWidth="1"/>
    <col min="2" max="2" width="13.42578125" style="11" bestFit="1" customWidth="1"/>
    <col min="3" max="3" width="13.7109375" style="11" customWidth="1"/>
    <col min="4" max="4" width="12.140625" style="11" customWidth="1"/>
    <col min="5" max="5" width="13.140625" style="11" customWidth="1"/>
    <col min="6" max="6" width="13.42578125" style="11" customWidth="1"/>
    <col min="7" max="7" width="13.85546875" style="11" customWidth="1"/>
    <col min="8" max="8" width="14.5703125" style="11" customWidth="1"/>
    <col min="9" max="9" width="12.42578125" style="11" customWidth="1"/>
    <col min="10" max="10" width="11.85546875" style="11" customWidth="1"/>
    <col min="11" max="11" width="14.140625" style="11" customWidth="1"/>
    <col min="12" max="12" width="12.140625" style="11" customWidth="1"/>
    <col min="13" max="13" width="13" style="11" customWidth="1"/>
    <col min="14" max="14" width="12.85546875" style="11" customWidth="1"/>
    <col min="15" max="16384" width="11.42578125" style="11"/>
  </cols>
  <sheetData>
    <row r="2" spans="1:14" ht="14.25" customHeight="1" x14ac:dyDescent="0.3">
      <c r="A2" s="43" t="s">
        <v>75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4.25" customHeigh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1.25" customHeigh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1.25" customHeight="1" x14ac:dyDescent="0.3">
      <c r="A5" s="44" t="s">
        <v>92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1.25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1.25" customHeight="1" x14ac:dyDescent="0.3">
      <c r="A7" s="44" t="s">
        <v>168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x14ac:dyDescent="0.3">
      <c r="A8" s="44" t="s">
        <v>171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11" spans="1:14" ht="12.75" customHeight="1" x14ac:dyDescent="0.3">
      <c r="A11" s="42" t="s">
        <v>168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2.75" customHeight="1" x14ac:dyDescent="0.3">
      <c r="A12" s="42" t="s">
        <v>171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12.75" customHeight="1" x14ac:dyDescent="0.3">
      <c r="A13" s="13"/>
      <c r="B13" s="13" t="s">
        <v>93</v>
      </c>
      <c r="C13" s="13" t="s">
        <v>94</v>
      </c>
      <c r="D13" s="13" t="s">
        <v>95</v>
      </c>
      <c r="E13" s="13" t="s">
        <v>96</v>
      </c>
      <c r="F13" s="13" t="s">
        <v>97</v>
      </c>
      <c r="G13" s="13" t="s">
        <v>98</v>
      </c>
      <c r="H13" s="13" t="s">
        <v>99</v>
      </c>
      <c r="I13" s="13" t="s">
        <v>100</v>
      </c>
      <c r="J13" s="13" t="s">
        <v>101</v>
      </c>
      <c r="K13" s="13" t="s">
        <v>102</v>
      </c>
      <c r="L13" s="13" t="s">
        <v>103</v>
      </c>
      <c r="M13" s="13" t="s">
        <v>104</v>
      </c>
      <c r="N13" s="13" t="s">
        <v>105</v>
      </c>
    </row>
    <row r="14" spans="1:14" ht="12.75" customHeight="1" x14ac:dyDescent="0.3">
      <c r="A14" s="13" t="s">
        <v>2</v>
      </c>
      <c r="B14" s="14">
        <f>+B15+B23+B33+B43+B53+B63+B67+B75+B79+B86</f>
        <v>221960544</v>
      </c>
      <c r="C14" s="14">
        <f>+C15+C23+C33+C43+C53+C63+C67+C75+C79+C86</f>
        <v>18496712</v>
      </c>
      <c r="D14" s="14">
        <f t="shared" ref="D14:N14" si="0">+D15+D23+D33+D43+D53+D63+D67+D75+D79+D86</f>
        <v>18496712</v>
      </c>
      <c r="E14" s="14">
        <f t="shared" si="0"/>
        <v>18496712</v>
      </c>
      <c r="F14" s="14">
        <f t="shared" si="0"/>
        <v>18496712</v>
      </c>
      <c r="G14" s="14">
        <f t="shared" si="0"/>
        <v>18496712</v>
      </c>
      <c r="H14" s="14">
        <f t="shared" si="0"/>
        <v>18496712</v>
      </c>
      <c r="I14" s="14">
        <f t="shared" si="0"/>
        <v>18496712</v>
      </c>
      <c r="J14" s="14">
        <f t="shared" si="0"/>
        <v>18496712</v>
      </c>
      <c r="K14" s="14">
        <f t="shared" si="0"/>
        <v>18496712</v>
      </c>
      <c r="L14" s="14">
        <f t="shared" si="0"/>
        <v>18496712</v>
      </c>
      <c r="M14" s="14">
        <f t="shared" si="0"/>
        <v>18496712</v>
      </c>
      <c r="N14" s="14">
        <f t="shared" si="0"/>
        <v>18496712</v>
      </c>
    </row>
    <row r="15" spans="1:14" x14ac:dyDescent="0.3">
      <c r="A15" s="35" t="s">
        <v>3</v>
      </c>
      <c r="B15" s="15">
        <f>SUM(C15:N15)</f>
        <v>23845164</v>
      </c>
      <c r="C15" s="15">
        <f>SUM(C16:C22)</f>
        <v>1987097</v>
      </c>
      <c r="D15" s="15">
        <f t="shared" ref="D15:N15" si="1">SUM(D16:D22)</f>
        <v>1987097</v>
      </c>
      <c r="E15" s="15">
        <f t="shared" si="1"/>
        <v>1987097</v>
      </c>
      <c r="F15" s="15">
        <f t="shared" si="1"/>
        <v>1987097</v>
      </c>
      <c r="G15" s="15">
        <f t="shared" si="1"/>
        <v>1987097</v>
      </c>
      <c r="H15" s="15">
        <f t="shared" si="1"/>
        <v>1987097</v>
      </c>
      <c r="I15" s="15">
        <f t="shared" si="1"/>
        <v>1987097</v>
      </c>
      <c r="J15" s="15">
        <f t="shared" si="1"/>
        <v>1987097</v>
      </c>
      <c r="K15" s="15">
        <f t="shared" si="1"/>
        <v>1987097</v>
      </c>
      <c r="L15" s="15">
        <f t="shared" si="1"/>
        <v>1987097</v>
      </c>
      <c r="M15" s="15">
        <f t="shared" si="1"/>
        <v>1987097</v>
      </c>
      <c r="N15" s="15">
        <f t="shared" si="1"/>
        <v>1987097</v>
      </c>
    </row>
    <row r="16" spans="1:14" ht="27" x14ac:dyDescent="0.3">
      <c r="A16" s="36" t="s">
        <v>106</v>
      </c>
      <c r="B16" s="16">
        <v>19933432</v>
      </c>
      <c r="C16" s="16">
        <f>$B16/12</f>
        <v>1661119.3333333333</v>
      </c>
      <c r="D16" s="16">
        <f t="shared" ref="D16:N16" si="2">$B16/12</f>
        <v>1661119.3333333333</v>
      </c>
      <c r="E16" s="16">
        <f t="shared" si="2"/>
        <v>1661119.3333333333</v>
      </c>
      <c r="F16" s="16">
        <f t="shared" si="2"/>
        <v>1661119.3333333333</v>
      </c>
      <c r="G16" s="16">
        <f t="shared" si="2"/>
        <v>1661119.3333333333</v>
      </c>
      <c r="H16" s="16">
        <f t="shared" si="2"/>
        <v>1661119.3333333333</v>
      </c>
      <c r="I16" s="16">
        <f t="shared" si="2"/>
        <v>1661119.3333333333</v>
      </c>
      <c r="J16" s="16">
        <f t="shared" si="2"/>
        <v>1661119.3333333333</v>
      </c>
      <c r="K16" s="16">
        <f t="shared" si="2"/>
        <v>1661119.3333333333</v>
      </c>
      <c r="L16" s="16">
        <f t="shared" si="2"/>
        <v>1661119.3333333333</v>
      </c>
      <c r="M16" s="16">
        <f t="shared" si="2"/>
        <v>1661119.3333333333</v>
      </c>
      <c r="N16" s="16">
        <f t="shared" si="2"/>
        <v>1661119.3333333333</v>
      </c>
    </row>
    <row r="17" spans="1:14" ht="27" x14ac:dyDescent="0.3">
      <c r="A17" s="36" t="s">
        <v>107</v>
      </c>
      <c r="B17" s="16">
        <v>3456852</v>
      </c>
      <c r="C17" s="16">
        <f t="shared" ref="C17:N34" si="3">$B17/12</f>
        <v>288071</v>
      </c>
      <c r="D17" s="16">
        <f t="shared" si="3"/>
        <v>288071</v>
      </c>
      <c r="E17" s="16">
        <f t="shared" si="3"/>
        <v>288071</v>
      </c>
      <c r="F17" s="16">
        <f t="shared" si="3"/>
        <v>288071</v>
      </c>
      <c r="G17" s="16">
        <f t="shared" si="3"/>
        <v>288071</v>
      </c>
      <c r="H17" s="16">
        <f t="shared" si="3"/>
        <v>288071</v>
      </c>
      <c r="I17" s="16">
        <f t="shared" si="3"/>
        <v>288071</v>
      </c>
      <c r="J17" s="16">
        <f t="shared" si="3"/>
        <v>288071</v>
      </c>
      <c r="K17" s="16">
        <f t="shared" si="3"/>
        <v>288071</v>
      </c>
      <c r="L17" s="16">
        <f t="shared" si="3"/>
        <v>288071</v>
      </c>
      <c r="M17" s="16">
        <f t="shared" si="3"/>
        <v>288071</v>
      </c>
      <c r="N17" s="16">
        <f t="shared" si="3"/>
        <v>288071</v>
      </c>
    </row>
    <row r="18" spans="1:14" x14ac:dyDescent="0.3">
      <c r="A18" s="36" t="s">
        <v>108</v>
      </c>
      <c r="B18" s="16">
        <v>454880</v>
      </c>
      <c r="C18" s="16">
        <f t="shared" si="3"/>
        <v>37906.666666666664</v>
      </c>
      <c r="D18" s="16">
        <f t="shared" si="3"/>
        <v>37906.666666666664</v>
      </c>
      <c r="E18" s="16">
        <f t="shared" si="3"/>
        <v>37906.666666666664</v>
      </c>
      <c r="F18" s="16">
        <f t="shared" si="3"/>
        <v>37906.666666666664</v>
      </c>
      <c r="G18" s="16">
        <f t="shared" si="3"/>
        <v>37906.666666666664</v>
      </c>
      <c r="H18" s="16">
        <f t="shared" si="3"/>
        <v>37906.666666666664</v>
      </c>
      <c r="I18" s="16">
        <f t="shared" si="3"/>
        <v>37906.666666666664</v>
      </c>
      <c r="J18" s="16">
        <f t="shared" si="3"/>
        <v>37906.666666666664</v>
      </c>
      <c r="K18" s="16">
        <f t="shared" si="3"/>
        <v>37906.666666666664</v>
      </c>
      <c r="L18" s="16">
        <f t="shared" si="3"/>
        <v>37906.666666666664</v>
      </c>
      <c r="M18" s="16">
        <f t="shared" si="3"/>
        <v>37906.666666666664</v>
      </c>
      <c r="N18" s="16">
        <f t="shared" si="3"/>
        <v>37906.666666666664</v>
      </c>
    </row>
    <row r="19" spans="1:14" x14ac:dyDescent="0.3">
      <c r="A19" s="36" t="s">
        <v>109</v>
      </c>
      <c r="B19" s="16">
        <v>0</v>
      </c>
      <c r="C19" s="16">
        <f t="shared" si="3"/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16">
        <f t="shared" si="3"/>
        <v>0</v>
      </c>
      <c r="N19" s="16">
        <f t="shared" si="3"/>
        <v>0</v>
      </c>
    </row>
    <row r="20" spans="1:14" x14ac:dyDescent="0.3">
      <c r="A20" s="36" t="s">
        <v>110</v>
      </c>
      <c r="B20" s="16"/>
      <c r="C20" s="16">
        <f t="shared" si="3"/>
        <v>0</v>
      </c>
      <c r="D20" s="16">
        <f t="shared" si="3"/>
        <v>0</v>
      </c>
      <c r="E20" s="16">
        <f t="shared" si="3"/>
        <v>0</v>
      </c>
      <c r="F20" s="16">
        <f t="shared" si="3"/>
        <v>0</v>
      </c>
      <c r="G20" s="16">
        <f t="shared" si="3"/>
        <v>0</v>
      </c>
      <c r="H20" s="16">
        <f t="shared" si="3"/>
        <v>0</v>
      </c>
      <c r="I20" s="16">
        <f t="shared" si="3"/>
        <v>0</v>
      </c>
      <c r="J20" s="16">
        <f t="shared" si="3"/>
        <v>0</v>
      </c>
      <c r="K20" s="16">
        <f t="shared" si="3"/>
        <v>0</v>
      </c>
      <c r="L20" s="16">
        <f t="shared" si="3"/>
        <v>0</v>
      </c>
      <c r="M20" s="16">
        <f t="shared" si="3"/>
        <v>0</v>
      </c>
      <c r="N20" s="16">
        <f t="shared" si="3"/>
        <v>0</v>
      </c>
    </row>
    <row r="21" spans="1:14" x14ac:dyDescent="0.3">
      <c r="A21" s="36" t="s">
        <v>111</v>
      </c>
      <c r="B21" s="16">
        <v>0</v>
      </c>
      <c r="C21" s="16">
        <f t="shared" si="3"/>
        <v>0</v>
      </c>
      <c r="D21" s="16">
        <f t="shared" si="3"/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  <c r="M21" s="16">
        <f t="shared" si="3"/>
        <v>0</v>
      </c>
      <c r="N21" s="16">
        <f t="shared" si="3"/>
        <v>0</v>
      </c>
    </row>
    <row r="22" spans="1:14" x14ac:dyDescent="0.3">
      <c r="A22" s="36" t="s">
        <v>112</v>
      </c>
      <c r="B22" s="16">
        <v>0</v>
      </c>
      <c r="C22" s="16">
        <f t="shared" si="3"/>
        <v>0</v>
      </c>
      <c r="D22" s="16">
        <f t="shared" si="3"/>
        <v>0</v>
      </c>
      <c r="E22" s="16">
        <f t="shared" si="3"/>
        <v>0</v>
      </c>
      <c r="F22" s="16">
        <f t="shared" si="3"/>
        <v>0</v>
      </c>
      <c r="G22" s="16">
        <f t="shared" si="3"/>
        <v>0</v>
      </c>
      <c r="H22" s="16">
        <f t="shared" si="3"/>
        <v>0</v>
      </c>
      <c r="I22" s="16">
        <f t="shared" si="3"/>
        <v>0</v>
      </c>
      <c r="J22" s="16">
        <f t="shared" si="3"/>
        <v>0</v>
      </c>
      <c r="K22" s="16">
        <f t="shared" si="3"/>
        <v>0</v>
      </c>
      <c r="L22" s="16">
        <f t="shared" si="3"/>
        <v>0</v>
      </c>
      <c r="M22" s="16">
        <f t="shared" si="3"/>
        <v>0</v>
      </c>
      <c r="N22" s="16">
        <f t="shared" si="3"/>
        <v>0</v>
      </c>
    </row>
    <row r="23" spans="1:14" x14ac:dyDescent="0.3">
      <c r="A23" s="35" t="s">
        <v>4</v>
      </c>
      <c r="B23" s="15">
        <f>SUM(C23:N23)</f>
        <v>16096178.240000002</v>
      </c>
      <c r="C23" s="15">
        <f>SUM(C24:C32)</f>
        <v>1341348.1866666665</v>
      </c>
      <c r="D23" s="15">
        <f t="shared" ref="D23:N23" si="4">SUM(D24:D32)</f>
        <v>1341348.1866666665</v>
      </c>
      <c r="E23" s="15">
        <f t="shared" si="4"/>
        <v>1341348.1866666665</v>
      </c>
      <c r="F23" s="15">
        <f t="shared" si="4"/>
        <v>1341348.1866666665</v>
      </c>
      <c r="G23" s="15">
        <f t="shared" si="4"/>
        <v>1341348.1866666665</v>
      </c>
      <c r="H23" s="15">
        <f t="shared" si="4"/>
        <v>1341348.1866666665</v>
      </c>
      <c r="I23" s="15">
        <f t="shared" si="4"/>
        <v>1341348.1866666665</v>
      </c>
      <c r="J23" s="15">
        <f t="shared" si="4"/>
        <v>1341348.1866666665</v>
      </c>
      <c r="K23" s="15">
        <f t="shared" si="4"/>
        <v>1341348.1866666665</v>
      </c>
      <c r="L23" s="15">
        <f t="shared" si="4"/>
        <v>1341348.1866666665</v>
      </c>
      <c r="M23" s="15">
        <f t="shared" si="4"/>
        <v>1341348.1866666665</v>
      </c>
      <c r="N23" s="15">
        <f t="shared" si="4"/>
        <v>1341348.1866666665</v>
      </c>
    </row>
    <row r="24" spans="1:14" ht="27" x14ac:dyDescent="0.3">
      <c r="A24" s="36" t="s">
        <v>113</v>
      </c>
      <c r="B24" s="16">
        <v>2919100.35</v>
      </c>
      <c r="C24" s="17">
        <f t="shared" si="3"/>
        <v>243258.36250000002</v>
      </c>
      <c r="D24" s="17">
        <f t="shared" si="3"/>
        <v>243258.36250000002</v>
      </c>
      <c r="E24" s="17">
        <f t="shared" si="3"/>
        <v>243258.36250000002</v>
      </c>
      <c r="F24" s="17">
        <f t="shared" si="3"/>
        <v>243258.36250000002</v>
      </c>
      <c r="G24" s="17">
        <f t="shared" si="3"/>
        <v>243258.36250000002</v>
      </c>
      <c r="H24" s="17">
        <f t="shared" si="3"/>
        <v>243258.36250000002</v>
      </c>
      <c r="I24" s="17">
        <f t="shared" si="3"/>
        <v>243258.36250000002</v>
      </c>
      <c r="J24" s="17">
        <f t="shared" si="3"/>
        <v>243258.36250000002</v>
      </c>
      <c r="K24" s="17">
        <f t="shared" si="3"/>
        <v>243258.36250000002</v>
      </c>
      <c r="L24" s="17">
        <f t="shared" si="3"/>
        <v>243258.36250000002</v>
      </c>
      <c r="M24" s="17">
        <f t="shared" si="3"/>
        <v>243258.36250000002</v>
      </c>
      <c r="N24" s="17">
        <f t="shared" si="3"/>
        <v>243258.36250000002</v>
      </c>
    </row>
    <row r="25" spans="1:14" x14ac:dyDescent="0.3">
      <c r="A25" s="36" t="s">
        <v>114</v>
      </c>
      <c r="B25" s="16">
        <v>458986.22</v>
      </c>
      <c r="C25" s="17">
        <f t="shared" si="3"/>
        <v>38248.851666666662</v>
      </c>
      <c r="D25" s="17">
        <f t="shared" si="3"/>
        <v>38248.851666666662</v>
      </c>
      <c r="E25" s="17">
        <f t="shared" si="3"/>
        <v>38248.851666666662</v>
      </c>
      <c r="F25" s="17">
        <f t="shared" si="3"/>
        <v>38248.851666666662</v>
      </c>
      <c r="G25" s="17">
        <f t="shared" si="3"/>
        <v>38248.851666666662</v>
      </c>
      <c r="H25" s="17">
        <f t="shared" si="3"/>
        <v>38248.851666666662</v>
      </c>
      <c r="I25" s="17">
        <f t="shared" si="3"/>
        <v>38248.851666666662</v>
      </c>
      <c r="J25" s="17">
        <f t="shared" si="3"/>
        <v>38248.851666666662</v>
      </c>
      <c r="K25" s="17">
        <f t="shared" si="3"/>
        <v>38248.851666666662</v>
      </c>
      <c r="L25" s="17">
        <f t="shared" si="3"/>
        <v>38248.851666666662</v>
      </c>
      <c r="M25" s="17">
        <f t="shared" si="3"/>
        <v>38248.851666666662</v>
      </c>
      <c r="N25" s="17">
        <f t="shared" si="3"/>
        <v>38248.851666666662</v>
      </c>
    </row>
    <row r="26" spans="1:14" ht="27" x14ac:dyDescent="0.3">
      <c r="A26" s="36" t="s">
        <v>115</v>
      </c>
      <c r="B26" s="16">
        <v>2452420</v>
      </c>
      <c r="C26" s="16">
        <f t="shared" si="3"/>
        <v>204368.33333333334</v>
      </c>
      <c r="D26" s="16">
        <f t="shared" si="3"/>
        <v>204368.33333333334</v>
      </c>
      <c r="E26" s="16">
        <f t="shared" si="3"/>
        <v>204368.33333333334</v>
      </c>
      <c r="F26" s="16">
        <f t="shared" si="3"/>
        <v>204368.33333333334</v>
      </c>
      <c r="G26" s="16">
        <f t="shared" si="3"/>
        <v>204368.33333333334</v>
      </c>
      <c r="H26" s="16">
        <f t="shared" si="3"/>
        <v>204368.33333333334</v>
      </c>
      <c r="I26" s="16">
        <f t="shared" si="3"/>
        <v>204368.33333333334</v>
      </c>
      <c r="J26" s="16">
        <f t="shared" si="3"/>
        <v>204368.33333333334</v>
      </c>
      <c r="K26" s="16">
        <f t="shared" si="3"/>
        <v>204368.33333333334</v>
      </c>
      <c r="L26" s="16">
        <f t="shared" si="3"/>
        <v>204368.33333333334</v>
      </c>
      <c r="M26" s="16">
        <f t="shared" si="3"/>
        <v>204368.33333333334</v>
      </c>
      <c r="N26" s="16">
        <f t="shared" si="3"/>
        <v>204368.33333333334</v>
      </c>
    </row>
    <row r="27" spans="1:14" ht="27" x14ac:dyDescent="0.3">
      <c r="A27" s="36" t="s">
        <v>116</v>
      </c>
      <c r="B27" s="16">
        <v>1652752</v>
      </c>
      <c r="C27" s="16">
        <f t="shared" si="3"/>
        <v>137729.33333333334</v>
      </c>
      <c r="D27" s="16">
        <f t="shared" si="3"/>
        <v>137729.33333333334</v>
      </c>
      <c r="E27" s="16">
        <f t="shared" si="3"/>
        <v>137729.33333333334</v>
      </c>
      <c r="F27" s="16">
        <f t="shared" si="3"/>
        <v>137729.33333333334</v>
      </c>
      <c r="G27" s="16">
        <f t="shared" si="3"/>
        <v>137729.33333333334</v>
      </c>
      <c r="H27" s="16">
        <f t="shared" si="3"/>
        <v>137729.33333333334</v>
      </c>
      <c r="I27" s="16">
        <f t="shared" si="3"/>
        <v>137729.33333333334</v>
      </c>
      <c r="J27" s="16">
        <f t="shared" si="3"/>
        <v>137729.33333333334</v>
      </c>
      <c r="K27" s="16">
        <f t="shared" si="3"/>
        <v>137729.33333333334</v>
      </c>
      <c r="L27" s="16">
        <f t="shared" si="3"/>
        <v>137729.33333333334</v>
      </c>
      <c r="M27" s="16">
        <f t="shared" si="3"/>
        <v>137729.33333333334</v>
      </c>
      <c r="N27" s="16">
        <f t="shared" si="3"/>
        <v>137729.33333333334</v>
      </c>
    </row>
    <row r="28" spans="1:14" ht="27" x14ac:dyDescent="0.3">
      <c r="A28" s="36" t="s">
        <v>117</v>
      </c>
      <c r="B28" s="18">
        <v>668469.61</v>
      </c>
      <c r="C28" s="16">
        <f t="shared" si="3"/>
        <v>55705.800833333335</v>
      </c>
      <c r="D28" s="16">
        <f t="shared" si="3"/>
        <v>55705.800833333335</v>
      </c>
      <c r="E28" s="16">
        <f t="shared" si="3"/>
        <v>55705.800833333335</v>
      </c>
      <c r="F28" s="16">
        <f t="shared" si="3"/>
        <v>55705.800833333335</v>
      </c>
      <c r="G28" s="16">
        <f t="shared" si="3"/>
        <v>55705.800833333335</v>
      </c>
      <c r="H28" s="16">
        <f t="shared" si="3"/>
        <v>55705.800833333335</v>
      </c>
      <c r="I28" s="16">
        <f t="shared" si="3"/>
        <v>55705.800833333335</v>
      </c>
      <c r="J28" s="16">
        <f t="shared" si="3"/>
        <v>55705.800833333335</v>
      </c>
      <c r="K28" s="16">
        <f t="shared" si="3"/>
        <v>55705.800833333335</v>
      </c>
      <c r="L28" s="16">
        <f t="shared" si="3"/>
        <v>55705.800833333335</v>
      </c>
      <c r="M28" s="16">
        <f t="shared" si="3"/>
        <v>55705.800833333335</v>
      </c>
      <c r="N28" s="16">
        <f t="shared" si="3"/>
        <v>55705.800833333335</v>
      </c>
    </row>
    <row r="29" spans="1:14" x14ac:dyDescent="0.3">
      <c r="A29" s="36" t="s">
        <v>118</v>
      </c>
      <c r="B29" s="16">
        <v>5426852</v>
      </c>
      <c r="C29" s="16">
        <f t="shared" si="3"/>
        <v>452237.66666666669</v>
      </c>
      <c r="D29" s="16">
        <f t="shared" si="3"/>
        <v>452237.66666666669</v>
      </c>
      <c r="E29" s="16">
        <f t="shared" si="3"/>
        <v>452237.66666666669</v>
      </c>
      <c r="F29" s="16">
        <f t="shared" si="3"/>
        <v>452237.66666666669</v>
      </c>
      <c r="G29" s="16">
        <f t="shared" si="3"/>
        <v>452237.66666666669</v>
      </c>
      <c r="H29" s="16">
        <f t="shared" si="3"/>
        <v>452237.66666666669</v>
      </c>
      <c r="I29" s="16">
        <f t="shared" si="3"/>
        <v>452237.66666666669</v>
      </c>
      <c r="J29" s="16">
        <f t="shared" si="3"/>
        <v>452237.66666666669</v>
      </c>
      <c r="K29" s="16">
        <f t="shared" si="3"/>
        <v>452237.66666666669</v>
      </c>
      <c r="L29" s="16">
        <f t="shared" si="3"/>
        <v>452237.66666666669</v>
      </c>
      <c r="M29" s="16">
        <f t="shared" si="3"/>
        <v>452237.66666666669</v>
      </c>
      <c r="N29" s="16">
        <f t="shared" si="3"/>
        <v>452237.66666666669</v>
      </c>
    </row>
    <row r="30" spans="1:14" ht="27" x14ac:dyDescent="0.3">
      <c r="A30" s="36" t="s">
        <v>119</v>
      </c>
      <c r="B30" s="16">
        <v>456852</v>
      </c>
      <c r="C30" s="16">
        <f t="shared" si="3"/>
        <v>38071</v>
      </c>
      <c r="D30" s="16">
        <f t="shared" si="3"/>
        <v>38071</v>
      </c>
      <c r="E30" s="16">
        <f t="shared" si="3"/>
        <v>38071</v>
      </c>
      <c r="F30" s="16">
        <f t="shared" si="3"/>
        <v>38071</v>
      </c>
      <c r="G30" s="16">
        <f t="shared" si="3"/>
        <v>38071</v>
      </c>
      <c r="H30" s="16">
        <f t="shared" si="3"/>
        <v>38071</v>
      </c>
      <c r="I30" s="16">
        <f t="shared" si="3"/>
        <v>38071</v>
      </c>
      <c r="J30" s="16">
        <f t="shared" si="3"/>
        <v>38071</v>
      </c>
      <c r="K30" s="16">
        <f t="shared" si="3"/>
        <v>38071</v>
      </c>
      <c r="L30" s="16">
        <f t="shared" si="3"/>
        <v>38071</v>
      </c>
      <c r="M30" s="16">
        <f t="shared" si="3"/>
        <v>38071</v>
      </c>
      <c r="N30" s="16">
        <f t="shared" si="3"/>
        <v>38071</v>
      </c>
    </row>
    <row r="31" spans="1:14" x14ac:dyDescent="0.3">
      <c r="A31" s="36" t="s">
        <v>120</v>
      </c>
      <c r="B31" s="16">
        <v>642505</v>
      </c>
      <c r="C31" s="16">
        <f t="shared" si="3"/>
        <v>53542.083333333336</v>
      </c>
      <c r="D31" s="16">
        <f t="shared" si="3"/>
        <v>53542.083333333336</v>
      </c>
      <c r="E31" s="16">
        <f t="shared" si="3"/>
        <v>53542.083333333336</v>
      </c>
      <c r="F31" s="16">
        <f t="shared" si="3"/>
        <v>53542.083333333336</v>
      </c>
      <c r="G31" s="16">
        <f t="shared" si="3"/>
        <v>53542.083333333336</v>
      </c>
      <c r="H31" s="16">
        <f t="shared" si="3"/>
        <v>53542.083333333336</v>
      </c>
      <c r="I31" s="16">
        <f t="shared" si="3"/>
        <v>53542.083333333336</v>
      </c>
      <c r="J31" s="16">
        <f t="shared" si="3"/>
        <v>53542.083333333336</v>
      </c>
      <c r="K31" s="16">
        <f t="shared" si="3"/>
        <v>53542.083333333336</v>
      </c>
      <c r="L31" s="16">
        <f t="shared" si="3"/>
        <v>53542.083333333336</v>
      </c>
      <c r="M31" s="16">
        <f t="shared" si="3"/>
        <v>53542.083333333336</v>
      </c>
      <c r="N31" s="16">
        <f t="shared" si="3"/>
        <v>53542.083333333336</v>
      </c>
    </row>
    <row r="32" spans="1:14" ht="27" x14ac:dyDescent="0.3">
      <c r="A32" s="36" t="s">
        <v>121</v>
      </c>
      <c r="B32" s="16">
        <v>1418241.06</v>
      </c>
      <c r="C32" s="16">
        <f t="shared" si="3"/>
        <v>118186.755</v>
      </c>
      <c r="D32" s="16">
        <f t="shared" si="3"/>
        <v>118186.755</v>
      </c>
      <c r="E32" s="16">
        <f t="shared" si="3"/>
        <v>118186.755</v>
      </c>
      <c r="F32" s="16">
        <f t="shared" si="3"/>
        <v>118186.755</v>
      </c>
      <c r="G32" s="16">
        <f t="shared" si="3"/>
        <v>118186.755</v>
      </c>
      <c r="H32" s="16">
        <f t="shared" si="3"/>
        <v>118186.755</v>
      </c>
      <c r="I32" s="16">
        <f t="shared" si="3"/>
        <v>118186.755</v>
      </c>
      <c r="J32" s="16">
        <f t="shared" si="3"/>
        <v>118186.755</v>
      </c>
      <c r="K32" s="16">
        <f t="shared" si="3"/>
        <v>118186.755</v>
      </c>
      <c r="L32" s="16">
        <f t="shared" si="3"/>
        <v>118186.755</v>
      </c>
      <c r="M32" s="16">
        <f t="shared" si="3"/>
        <v>118186.755</v>
      </c>
      <c r="N32" s="16">
        <f t="shared" si="3"/>
        <v>118186.755</v>
      </c>
    </row>
    <row r="33" spans="1:14" x14ac:dyDescent="0.3">
      <c r="A33" s="35" t="s">
        <v>5</v>
      </c>
      <c r="B33" s="15">
        <f>SUM(C33:N33)</f>
        <v>14189969.93</v>
      </c>
      <c r="C33" s="15">
        <f>SUM(C34:C42)</f>
        <v>1182497.4941666666</v>
      </c>
      <c r="D33" s="15">
        <f t="shared" ref="D33:N33" si="5">SUM(D34:D42)</f>
        <v>1182497.4941666666</v>
      </c>
      <c r="E33" s="15">
        <f t="shared" si="5"/>
        <v>1182497.4941666666</v>
      </c>
      <c r="F33" s="15">
        <f t="shared" si="5"/>
        <v>1182497.4941666666</v>
      </c>
      <c r="G33" s="15">
        <f t="shared" si="5"/>
        <v>1182497.4941666666</v>
      </c>
      <c r="H33" s="15">
        <f t="shared" si="5"/>
        <v>1182497.4941666666</v>
      </c>
      <c r="I33" s="15">
        <f t="shared" si="5"/>
        <v>1182497.4941666666</v>
      </c>
      <c r="J33" s="15">
        <f t="shared" si="5"/>
        <v>1182497.4941666666</v>
      </c>
      <c r="K33" s="15">
        <f t="shared" si="5"/>
        <v>1182497.4941666666</v>
      </c>
      <c r="L33" s="15">
        <f t="shared" si="5"/>
        <v>1182497.4941666666</v>
      </c>
      <c r="M33" s="15">
        <f t="shared" si="5"/>
        <v>1182497.4941666666</v>
      </c>
      <c r="N33" s="15">
        <f t="shared" si="5"/>
        <v>1182497.4941666666</v>
      </c>
    </row>
    <row r="34" spans="1:14" x14ac:dyDescent="0.3">
      <c r="A34" s="36" t="s">
        <v>122</v>
      </c>
      <c r="B34" s="16">
        <v>2971059.55</v>
      </c>
      <c r="C34" s="16">
        <f t="shared" si="3"/>
        <v>247588.29583333331</v>
      </c>
      <c r="D34" s="16">
        <f t="shared" si="3"/>
        <v>247588.29583333331</v>
      </c>
      <c r="E34" s="16">
        <f t="shared" si="3"/>
        <v>247588.29583333331</v>
      </c>
      <c r="F34" s="16">
        <f t="shared" si="3"/>
        <v>247588.29583333331</v>
      </c>
      <c r="G34" s="16">
        <f t="shared" si="3"/>
        <v>247588.29583333331</v>
      </c>
      <c r="H34" s="16">
        <f t="shared" si="3"/>
        <v>247588.29583333331</v>
      </c>
      <c r="I34" s="16">
        <f t="shared" si="3"/>
        <v>247588.29583333331</v>
      </c>
      <c r="J34" s="16">
        <f t="shared" si="3"/>
        <v>247588.29583333331</v>
      </c>
      <c r="K34" s="16">
        <f t="shared" si="3"/>
        <v>247588.29583333331</v>
      </c>
      <c r="L34" s="16">
        <f t="shared" si="3"/>
        <v>247588.29583333331</v>
      </c>
      <c r="M34" s="16">
        <f t="shared" si="3"/>
        <v>247588.29583333331</v>
      </c>
      <c r="N34" s="16">
        <f t="shared" si="3"/>
        <v>247588.29583333331</v>
      </c>
    </row>
    <row r="35" spans="1:14" x14ac:dyDescent="0.3">
      <c r="A35" s="36" t="s">
        <v>123</v>
      </c>
      <c r="B35" s="16">
        <v>550660</v>
      </c>
      <c r="C35" s="16">
        <f t="shared" ref="C35:N50" si="6">$B35/12</f>
        <v>45888.333333333336</v>
      </c>
      <c r="D35" s="16">
        <f t="shared" si="6"/>
        <v>45888.333333333336</v>
      </c>
      <c r="E35" s="16">
        <f t="shared" si="6"/>
        <v>45888.333333333336</v>
      </c>
      <c r="F35" s="16">
        <f t="shared" si="6"/>
        <v>45888.333333333336</v>
      </c>
      <c r="G35" s="16">
        <f t="shared" si="6"/>
        <v>45888.333333333336</v>
      </c>
      <c r="H35" s="16">
        <f t="shared" si="6"/>
        <v>45888.333333333336</v>
      </c>
      <c r="I35" s="16">
        <f t="shared" si="6"/>
        <v>45888.333333333336</v>
      </c>
      <c r="J35" s="16">
        <f t="shared" si="6"/>
        <v>45888.333333333336</v>
      </c>
      <c r="K35" s="16">
        <f t="shared" si="6"/>
        <v>45888.333333333336</v>
      </c>
      <c r="L35" s="16">
        <f t="shared" si="6"/>
        <v>45888.333333333336</v>
      </c>
      <c r="M35" s="16">
        <f t="shared" si="6"/>
        <v>45888.333333333336</v>
      </c>
      <c r="N35" s="16">
        <f t="shared" si="6"/>
        <v>45888.333333333336</v>
      </c>
    </row>
    <row r="36" spans="1:14" ht="27" x14ac:dyDescent="0.3">
      <c r="A36" s="36" t="s">
        <v>124</v>
      </c>
      <c r="B36" s="16">
        <v>986574</v>
      </c>
      <c r="C36" s="16">
        <f t="shared" si="6"/>
        <v>82214.5</v>
      </c>
      <c r="D36" s="16">
        <f t="shared" si="6"/>
        <v>82214.5</v>
      </c>
      <c r="E36" s="16">
        <f t="shared" si="6"/>
        <v>82214.5</v>
      </c>
      <c r="F36" s="16">
        <f t="shared" si="6"/>
        <v>82214.5</v>
      </c>
      <c r="G36" s="16">
        <f t="shared" si="6"/>
        <v>82214.5</v>
      </c>
      <c r="H36" s="16">
        <f t="shared" si="6"/>
        <v>82214.5</v>
      </c>
      <c r="I36" s="16">
        <f t="shared" si="6"/>
        <v>82214.5</v>
      </c>
      <c r="J36" s="16">
        <f t="shared" si="6"/>
        <v>82214.5</v>
      </c>
      <c r="K36" s="16">
        <f t="shared" si="6"/>
        <v>82214.5</v>
      </c>
      <c r="L36" s="16">
        <f t="shared" si="6"/>
        <v>82214.5</v>
      </c>
      <c r="M36" s="16">
        <f t="shared" si="6"/>
        <v>82214.5</v>
      </c>
      <c r="N36" s="16">
        <f t="shared" si="6"/>
        <v>82214.5</v>
      </c>
    </row>
    <row r="37" spans="1:14" ht="27" x14ac:dyDescent="0.3">
      <c r="A37" s="36" t="s">
        <v>125</v>
      </c>
      <c r="B37" s="16">
        <v>93155.23</v>
      </c>
      <c r="C37" s="16">
        <f t="shared" si="6"/>
        <v>7762.935833333333</v>
      </c>
      <c r="D37" s="16">
        <f t="shared" si="6"/>
        <v>7762.935833333333</v>
      </c>
      <c r="E37" s="16">
        <f t="shared" si="6"/>
        <v>7762.935833333333</v>
      </c>
      <c r="F37" s="16">
        <f t="shared" si="6"/>
        <v>7762.935833333333</v>
      </c>
      <c r="G37" s="16">
        <f t="shared" si="6"/>
        <v>7762.935833333333</v>
      </c>
      <c r="H37" s="16">
        <f t="shared" si="6"/>
        <v>7762.935833333333</v>
      </c>
      <c r="I37" s="16">
        <f t="shared" si="6"/>
        <v>7762.935833333333</v>
      </c>
      <c r="J37" s="16">
        <f t="shared" si="6"/>
        <v>7762.935833333333</v>
      </c>
      <c r="K37" s="16">
        <f t="shared" si="6"/>
        <v>7762.935833333333</v>
      </c>
      <c r="L37" s="16">
        <f t="shared" si="6"/>
        <v>7762.935833333333</v>
      </c>
      <c r="M37" s="16">
        <f t="shared" si="6"/>
        <v>7762.935833333333</v>
      </c>
      <c r="N37" s="16">
        <f t="shared" si="6"/>
        <v>7762.935833333333</v>
      </c>
    </row>
    <row r="38" spans="1:14" ht="27" x14ac:dyDescent="0.3">
      <c r="A38" s="36" t="s">
        <v>126</v>
      </c>
      <c r="B38" s="16">
        <v>2232947.8199999998</v>
      </c>
      <c r="C38" s="16">
        <f t="shared" si="6"/>
        <v>186078.98499999999</v>
      </c>
      <c r="D38" s="16">
        <f t="shared" si="6"/>
        <v>186078.98499999999</v>
      </c>
      <c r="E38" s="16">
        <f t="shared" si="6"/>
        <v>186078.98499999999</v>
      </c>
      <c r="F38" s="16">
        <f t="shared" si="6"/>
        <v>186078.98499999999</v>
      </c>
      <c r="G38" s="16">
        <f t="shared" si="6"/>
        <v>186078.98499999999</v>
      </c>
      <c r="H38" s="16">
        <f t="shared" si="6"/>
        <v>186078.98499999999</v>
      </c>
      <c r="I38" s="16">
        <f t="shared" si="6"/>
        <v>186078.98499999999</v>
      </c>
      <c r="J38" s="16">
        <f t="shared" si="6"/>
        <v>186078.98499999999</v>
      </c>
      <c r="K38" s="16">
        <f t="shared" si="6"/>
        <v>186078.98499999999</v>
      </c>
      <c r="L38" s="16">
        <f t="shared" si="6"/>
        <v>186078.98499999999</v>
      </c>
      <c r="M38" s="16">
        <f t="shared" si="6"/>
        <v>186078.98499999999</v>
      </c>
      <c r="N38" s="16">
        <f t="shared" si="6"/>
        <v>186078.98499999999</v>
      </c>
    </row>
    <row r="39" spans="1:14" ht="27" x14ac:dyDescent="0.3">
      <c r="A39" s="36" t="s">
        <v>127</v>
      </c>
      <c r="B39" s="16">
        <v>681407.39</v>
      </c>
      <c r="C39" s="16">
        <f t="shared" si="6"/>
        <v>56783.949166666665</v>
      </c>
      <c r="D39" s="16">
        <f t="shared" si="6"/>
        <v>56783.949166666665</v>
      </c>
      <c r="E39" s="16">
        <f t="shared" si="6"/>
        <v>56783.949166666665</v>
      </c>
      <c r="F39" s="16">
        <f t="shared" si="6"/>
        <v>56783.949166666665</v>
      </c>
      <c r="G39" s="16">
        <f t="shared" si="6"/>
        <v>56783.949166666665</v>
      </c>
      <c r="H39" s="16">
        <f t="shared" si="6"/>
        <v>56783.949166666665</v>
      </c>
      <c r="I39" s="16">
        <f t="shared" si="6"/>
        <v>56783.949166666665</v>
      </c>
      <c r="J39" s="16">
        <f t="shared" si="6"/>
        <v>56783.949166666665</v>
      </c>
      <c r="K39" s="16">
        <f t="shared" si="6"/>
        <v>56783.949166666665</v>
      </c>
      <c r="L39" s="16">
        <f t="shared" si="6"/>
        <v>56783.949166666665</v>
      </c>
      <c r="M39" s="16">
        <f t="shared" si="6"/>
        <v>56783.949166666665</v>
      </c>
      <c r="N39" s="16">
        <f t="shared" si="6"/>
        <v>56783.949166666665</v>
      </c>
    </row>
    <row r="40" spans="1:14" x14ac:dyDescent="0.3">
      <c r="A40" s="36" t="s">
        <v>128</v>
      </c>
      <c r="B40" s="16">
        <v>1542020</v>
      </c>
      <c r="C40" s="16">
        <f t="shared" si="6"/>
        <v>128501.66666666667</v>
      </c>
      <c r="D40" s="16">
        <f t="shared" si="6"/>
        <v>128501.66666666667</v>
      </c>
      <c r="E40" s="16">
        <f t="shared" si="6"/>
        <v>128501.66666666667</v>
      </c>
      <c r="F40" s="16">
        <f t="shared" si="6"/>
        <v>128501.66666666667</v>
      </c>
      <c r="G40" s="16">
        <f t="shared" si="6"/>
        <v>128501.66666666667</v>
      </c>
      <c r="H40" s="16">
        <f t="shared" si="6"/>
        <v>128501.66666666667</v>
      </c>
      <c r="I40" s="16">
        <f t="shared" si="6"/>
        <v>128501.66666666667</v>
      </c>
      <c r="J40" s="16">
        <f t="shared" si="6"/>
        <v>128501.66666666667</v>
      </c>
      <c r="K40" s="16">
        <f t="shared" si="6"/>
        <v>128501.66666666667</v>
      </c>
      <c r="L40" s="16">
        <f t="shared" si="6"/>
        <v>128501.66666666667</v>
      </c>
      <c r="M40" s="16">
        <f t="shared" si="6"/>
        <v>128501.66666666667</v>
      </c>
      <c r="N40" s="16">
        <f t="shared" si="6"/>
        <v>128501.66666666667</v>
      </c>
    </row>
    <row r="41" spans="1:14" x14ac:dyDescent="0.3">
      <c r="A41" s="36" t="s">
        <v>129</v>
      </c>
      <c r="B41" s="16">
        <v>1546789</v>
      </c>
      <c r="C41" s="16">
        <f t="shared" si="6"/>
        <v>128899.08333333333</v>
      </c>
      <c r="D41" s="16">
        <f t="shared" si="6"/>
        <v>128899.08333333333</v>
      </c>
      <c r="E41" s="16">
        <f t="shared" si="6"/>
        <v>128899.08333333333</v>
      </c>
      <c r="F41" s="16">
        <f t="shared" si="6"/>
        <v>128899.08333333333</v>
      </c>
      <c r="G41" s="16">
        <f t="shared" si="6"/>
        <v>128899.08333333333</v>
      </c>
      <c r="H41" s="16">
        <f t="shared" si="6"/>
        <v>128899.08333333333</v>
      </c>
      <c r="I41" s="16">
        <f t="shared" si="6"/>
        <v>128899.08333333333</v>
      </c>
      <c r="J41" s="16">
        <f t="shared" si="6"/>
        <v>128899.08333333333</v>
      </c>
      <c r="K41" s="16">
        <f t="shared" si="6"/>
        <v>128899.08333333333</v>
      </c>
      <c r="L41" s="16">
        <f t="shared" si="6"/>
        <v>128899.08333333333</v>
      </c>
      <c r="M41" s="16">
        <f t="shared" si="6"/>
        <v>128899.08333333333</v>
      </c>
      <c r="N41" s="16">
        <f t="shared" si="6"/>
        <v>128899.08333333333</v>
      </c>
    </row>
    <row r="42" spans="1:14" x14ac:dyDescent="0.3">
      <c r="A42" s="36" t="s">
        <v>130</v>
      </c>
      <c r="B42" s="16">
        <v>3585356.94</v>
      </c>
      <c r="C42" s="16">
        <f t="shared" si="6"/>
        <v>298779.745</v>
      </c>
      <c r="D42" s="16">
        <f t="shared" si="6"/>
        <v>298779.745</v>
      </c>
      <c r="E42" s="16">
        <f t="shared" si="6"/>
        <v>298779.745</v>
      </c>
      <c r="F42" s="16">
        <f t="shared" si="6"/>
        <v>298779.745</v>
      </c>
      <c r="G42" s="16">
        <f t="shared" si="6"/>
        <v>298779.745</v>
      </c>
      <c r="H42" s="16">
        <f t="shared" si="6"/>
        <v>298779.745</v>
      </c>
      <c r="I42" s="16">
        <f t="shared" si="6"/>
        <v>298779.745</v>
      </c>
      <c r="J42" s="16">
        <f t="shared" si="6"/>
        <v>298779.745</v>
      </c>
      <c r="K42" s="16">
        <f t="shared" si="6"/>
        <v>298779.745</v>
      </c>
      <c r="L42" s="16">
        <f t="shared" si="6"/>
        <v>298779.745</v>
      </c>
      <c r="M42" s="16">
        <f t="shared" si="6"/>
        <v>298779.745</v>
      </c>
      <c r="N42" s="16">
        <f t="shared" si="6"/>
        <v>298779.745</v>
      </c>
    </row>
    <row r="43" spans="1:14" ht="26.25" x14ac:dyDescent="0.3">
      <c r="A43" s="35" t="s">
        <v>29</v>
      </c>
      <c r="B43" s="15">
        <f>SUM(C43:N43)</f>
        <v>10583188.83</v>
      </c>
      <c r="C43" s="15">
        <f>SUM(C44:C52)</f>
        <v>881932.40249999997</v>
      </c>
      <c r="D43" s="15">
        <f t="shared" ref="D43:N43" si="7">SUM(D44:D52)</f>
        <v>881932.40249999997</v>
      </c>
      <c r="E43" s="15">
        <f t="shared" si="7"/>
        <v>881932.40249999997</v>
      </c>
      <c r="F43" s="15">
        <f t="shared" si="7"/>
        <v>881932.40249999997</v>
      </c>
      <c r="G43" s="15">
        <f t="shared" si="7"/>
        <v>881932.40249999997</v>
      </c>
      <c r="H43" s="15">
        <f t="shared" si="7"/>
        <v>881932.40249999997</v>
      </c>
      <c r="I43" s="15">
        <f t="shared" si="7"/>
        <v>881932.40249999997</v>
      </c>
      <c r="J43" s="15">
        <f t="shared" si="7"/>
        <v>881932.40249999997</v>
      </c>
      <c r="K43" s="15">
        <f t="shared" si="7"/>
        <v>881932.40249999997</v>
      </c>
      <c r="L43" s="15">
        <f t="shared" si="7"/>
        <v>881932.40249999997</v>
      </c>
      <c r="M43" s="15">
        <f t="shared" si="7"/>
        <v>881932.40249999997</v>
      </c>
      <c r="N43" s="15">
        <f t="shared" si="7"/>
        <v>881932.40249999997</v>
      </c>
    </row>
    <row r="44" spans="1:14" ht="27" x14ac:dyDescent="0.3">
      <c r="A44" s="36" t="s">
        <v>131</v>
      </c>
      <c r="B44" s="16">
        <v>2465461.9900000002</v>
      </c>
      <c r="C44" s="16">
        <f t="shared" si="6"/>
        <v>205455.16583333336</v>
      </c>
      <c r="D44" s="16">
        <f t="shared" si="6"/>
        <v>205455.16583333336</v>
      </c>
      <c r="E44" s="16">
        <f t="shared" si="6"/>
        <v>205455.16583333336</v>
      </c>
      <c r="F44" s="16">
        <f t="shared" si="6"/>
        <v>205455.16583333336</v>
      </c>
      <c r="G44" s="16">
        <f t="shared" si="6"/>
        <v>205455.16583333336</v>
      </c>
      <c r="H44" s="16">
        <f t="shared" si="6"/>
        <v>205455.16583333336</v>
      </c>
      <c r="I44" s="16">
        <f t="shared" si="6"/>
        <v>205455.16583333336</v>
      </c>
      <c r="J44" s="16">
        <f t="shared" si="6"/>
        <v>205455.16583333336</v>
      </c>
      <c r="K44" s="16">
        <f t="shared" si="6"/>
        <v>205455.16583333336</v>
      </c>
      <c r="L44" s="16">
        <f t="shared" si="6"/>
        <v>205455.16583333336</v>
      </c>
      <c r="M44" s="16">
        <f t="shared" si="6"/>
        <v>205455.16583333336</v>
      </c>
      <c r="N44" s="16">
        <f t="shared" si="6"/>
        <v>205455.16583333336</v>
      </c>
    </row>
    <row r="45" spans="1:14" x14ac:dyDescent="0.3">
      <c r="A45" s="36" t="s">
        <v>132</v>
      </c>
      <c r="B45" s="16">
        <v>1711822.46</v>
      </c>
      <c r="C45" s="16">
        <f t="shared" si="6"/>
        <v>142651.87166666667</v>
      </c>
      <c r="D45" s="16">
        <f t="shared" si="6"/>
        <v>142651.87166666667</v>
      </c>
      <c r="E45" s="16">
        <f t="shared" si="6"/>
        <v>142651.87166666667</v>
      </c>
      <c r="F45" s="16">
        <f t="shared" si="6"/>
        <v>142651.87166666667</v>
      </c>
      <c r="G45" s="16">
        <f t="shared" si="6"/>
        <v>142651.87166666667</v>
      </c>
      <c r="H45" s="16">
        <f t="shared" si="6"/>
        <v>142651.87166666667</v>
      </c>
      <c r="I45" s="16">
        <f t="shared" si="6"/>
        <v>142651.87166666667</v>
      </c>
      <c r="J45" s="16">
        <f t="shared" si="6"/>
        <v>142651.87166666667</v>
      </c>
      <c r="K45" s="16">
        <f t="shared" si="6"/>
        <v>142651.87166666667</v>
      </c>
      <c r="L45" s="16">
        <f t="shared" si="6"/>
        <v>142651.87166666667</v>
      </c>
      <c r="M45" s="16">
        <f t="shared" si="6"/>
        <v>142651.87166666667</v>
      </c>
      <c r="N45" s="16">
        <f t="shared" si="6"/>
        <v>142651.87166666667</v>
      </c>
    </row>
    <row r="46" spans="1:14" x14ac:dyDescent="0.3">
      <c r="A46" s="36" t="s">
        <v>133</v>
      </c>
      <c r="B46" s="16">
        <v>3709241.38</v>
      </c>
      <c r="C46" s="16">
        <f t="shared" si="6"/>
        <v>309103.4483333333</v>
      </c>
      <c r="D46" s="16">
        <f t="shared" si="6"/>
        <v>309103.4483333333</v>
      </c>
      <c r="E46" s="16">
        <f t="shared" si="6"/>
        <v>309103.4483333333</v>
      </c>
      <c r="F46" s="16">
        <f t="shared" si="6"/>
        <v>309103.4483333333</v>
      </c>
      <c r="G46" s="16">
        <f t="shared" si="6"/>
        <v>309103.4483333333</v>
      </c>
      <c r="H46" s="16">
        <f t="shared" si="6"/>
        <v>309103.4483333333</v>
      </c>
      <c r="I46" s="16">
        <f t="shared" si="6"/>
        <v>309103.4483333333</v>
      </c>
      <c r="J46" s="16">
        <f t="shared" si="6"/>
        <v>309103.4483333333</v>
      </c>
      <c r="K46" s="16">
        <f t="shared" si="6"/>
        <v>309103.4483333333</v>
      </c>
      <c r="L46" s="16">
        <f t="shared" si="6"/>
        <v>309103.4483333333</v>
      </c>
      <c r="M46" s="16">
        <f t="shared" si="6"/>
        <v>309103.4483333333</v>
      </c>
      <c r="N46" s="16">
        <f t="shared" si="6"/>
        <v>309103.4483333333</v>
      </c>
    </row>
    <row r="47" spans="1:14" x14ac:dyDescent="0.3">
      <c r="A47" s="36" t="s">
        <v>134</v>
      </c>
      <c r="B47" s="16">
        <v>2546201</v>
      </c>
      <c r="C47" s="16">
        <f t="shared" si="6"/>
        <v>212183.41666666666</v>
      </c>
      <c r="D47" s="16">
        <f t="shared" si="6"/>
        <v>212183.41666666666</v>
      </c>
      <c r="E47" s="16">
        <f t="shared" si="6"/>
        <v>212183.41666666666</v>
      </c>
      <c r="F47" s="16">
        <f t="shared" si="6"/>
        <v>212183.41666666666</v>
      </c>
      <c r="G47" s="16">
        <f t="shared" si="6"/>
        <v>212183.41666666666</v>
      </c>
      <c r="H47" s="16">
        <f t="shared" si="6"/>
        <v>212183.41666666666</v>
      </c>
      <c r="I47" s="16">
        <f t="shared" si="6"/>
        <v>212183.41666666666</v>
      </c>
      <c r="J47" s="16">
        <f t="shared" si="6"/>
        <v>212183.41666666666</v>
      </c>
      <c r="K47" s="16">
        <f t="shared" si="6"/>
        <v>212183.41666666666</v>
      </c>
      <c r="L47" s="16">
        <f t="shared" si="6"/>
        <v>212183.41666666666</v>
      </c>
      <c r="M47" s="16">
        <f t="shared" si="6"/>
        <v>212183.41666666666</v>
      </c>
      <c r="N47" s="16">
        <f t="shared" si="6"/>
        <v>212183.41666666666</v>
      </c>
    </row>
    <row r="48" spans="1:14" x14ac:dyDescent="0.3">
      <c r="A48" s="36" t="s">
        <v>89</v>
      </c>
      <c r="B48" s="16">
        <v>150462</v>
      </c>
      <c r="C48" s="16">
        <f t="shared" si="6"/>
        <v>12538.5</v>
      </c>
      <c r="D48" s="16">
        <f t="shared" si="6"/>
        <v>12538.5</v>
      </c>
      <c r="E48" s="16">
        <f t="shared" si="6"/>
        <v>12538.5</v>
      </c>
      <c r="F48" s="16">
        <f t="shared" si="6"/>
        <v>12538.5</v>
      </c>
      <c r="G48" s="16">
        <f t="shared" si="6"/>
        <v>12538.5</v>
      </c>
      <c r="H48" s="16">
        <f t="shared" si="6"/>
        <v>12538.5</v>
      </c>
      <c r="I48" s="16">
        <f t="shared" si="6"/>
        <v>12538.5</v>
      </c>
      <c r="J48" s="16">
        <f t="shared" si="6"/>
        <v>12538.5</v>
      </c>
      <c r="K48" s="16">
        <f t="shared" si="6"/>
        <v>12538.5</v>
      </c>
      <c r="L48" s="16">
        <f t="shared" si="6"/>
        <v>12538.5</v>
      </c>
      <c r="M48" s="16">
        <f t="shared" si="6"/>
        <v>12538.5</v>
      </c>
      <c r="N48" s="16">
        <f t="shared" si="6"/>
        <v>12538.5</v>
      </c>
    </row>
    <row r="49" spans="1:14" ht="27" x14ac:dyDescent="0.3">
      <c r="A49" s="36" t="s">
        <v>135</v>
      </c>
      <c r="B49" s="16">
        <v>0</v>
      </c>
      <c r="C49" s="16">
        <f t="shared" si="6"/>
        <v>0</v>
      </c>
      <c r="D49" s="16">
        <f t="shared" si="6"/>
        <v>0</v>
      </c>
      <c r="E49" s="16">
        <f t="shared" si="6"/>
        <v>0</v>
      </c>
      <c r="F49" s="16">
        <f t="shared" si="6"/>
        <v>0</v>
      </c>
      <c r="G49" s="16">
        <f t="shared" si="6"/>
        <v>0</v>
      </c>
      <c r="H49" s="16">
        <f t="shared" si="6"/>
        <v>0</v>
      </c>
      <c r="I49" s="16">
        <f t="shared" si="6"/>
        <v>0</v>
      </c>
      <c r="J49" s="16">
        <f t="shared" si="6"/>
        <v>0</v>
      </c>
      <c r="K49" s="16">
        <f t="shared" si="6"/>
        <v>0</v>
      </c>
      <c r="L49" s="16">
        <f t="shared" si="6"/>
        <v>0</v>
      </c>
      <c r="M49" s="16">
        <f t="shared" si="6"/>
        <v>0</v>
      </c>
      <c r="N49" s="16">
        <f t="shared" si="6"/>
        <v>0</v>
      </c>
    </row>
    <row r="50" spans="1:14" x14ac:dyDescent="0.3">
      <c r="A50" s="36" t="s">
        <v>136</v>
      </c>
      <c r="B50" s="16">
        <v>0</v>
      </c>
      <c r="C50" s="16">
        <f t="shared" si="6"/>
        <v>0</v>
      </c>
      <c r="D50" s="16">
        <f t="shared" si="6"/>
        <v>0</v>
      </c>
      <c r="E50" s="16">
        <f t="shared" si="6"/>
        <v>0</v>
      </c>
      <c r="F50" s="16">
        <f t="shared" si="6"/>
        <v>0</v>
      </c>
      <c r="G50" s="16">
        <f t="shared" si="6"/>
        <v>0</v>
      </c>
      <c r="H50" s="16">
        <f t="shared" si="6"/>
        <v>0</v>
      </c>
      <c r="I50" s="16">
        <f t="shared" si="6"/>
        <v>0</v>
      </c>
      <c r="J50" s="16">
        <f t="shared" si="6"/>
        <v>0</v>
      </c>
      <c r="K50" s="16">
        <f t="shared" si="6"/>
        <v>0</v>
      </c>
      <c r="L50" s="16">
        <f t="shared" si="6"/>
        <v>0</v>
      </c>
      <c r="M50" s="16">
        <f t="shared" si="6"/>
        <v>0</v>
      </c>
      <c r="N50" s="16">
        <f t="shared" si="6"/>
        <v>0</v>
      </c>
    </row>
    <row r="51" spans="1:14" x14ac:dyDescent="0.3">
      <c r="A51" s="36" t="s">
        <v>137</v>
      </c>
      <c r="B51" s="16">
        <v>0</v>
      </c>
      <c r="C51" s="16">
        <f t="shared" ref="C51:N66" si="8">$B51/12</f>
        <v>0</v>
      </c>
      <c r="D51" s="16">
        <f t="shared" si="8"/>
        <v>0</v>
      </c>
      <c r="E51" s="16">
        <f t="shared" si="8"/>
        <v>0</v>
      </c>
      <c r="F51" s="16">
        <f t="shared" si="8"/>
        <v>0</v>
      </c>
      <c r="G51" s="16">
        <f t="shared" si="8"/>
        <v>0</v>
      </c>
      <c r="H51" s="16">
        <f t="shared" si="8"/>
        <v>0</v>
      </c>
      <c r="I51" s="16">
        <f t="shared" si="8"/>
        <v>0</v>
      </c>
      <c r="J51" s="16">
        <f t="shared" si="8"/>
        <v>0</v>
      </c>
      <c r="K51" s="16">
        <f t="shared" si="8"/>
        <v>0</v>
      </c>
      <c r="L51" s="16">
        <f t="shared" si="8"/>
        <v>0</v>
      </c>
      <c r="M51" s="16">
        <f t="shared" si="8"/>
        <v>0</v>
      </c>
      <c r="N51" s="16">
        <f t="shared" si="8"/>
        <v>0</v>
      </c>
    </row>
    <row r="52" spans="1:14" x14ac:dyDescent="0.3">
      <c r="A52" s="36" t="s">
        <v>138</v>
      </c>
      <c r="B52" s="16">
        <v>0</v>
      </c>
      <c r="C52" s="16">
        <f t="shared" si="8"/>
        <v>0</v>
      </c>
      <c r="D52" s="16">
        <f t="shared" si="8"/>
        <v>0</v>
      </c>
      <c r="E52" s="16">
        <f t="shared" si="8"/>
        <v>0</v>
      </c>
      <c r="F52" s="16">
        <f t="shared" si="8"/>
        <v>0</v>
      </c>
      <c r="G52" s="16">
        <f t="shared" si="8"/>
        <v>0</v>
      </c>
      <c r="H52" s="16">
        <f t="shared" si="8"/>
        <v>0</v>
      </c>
      <c r="I52" s="16">
        <f t="shared" si="8"/>
        <v>0</v>
      </c>
      <c r="J52" s="16">
        <f t="shared" si="8"/>
        <v>0</v>
      </c>
      <c r="K52" s="16">
        <f t="shared" si="8"/>
        <v>0</v>
      </c>
      <c r="L52" s="16">
        <f t="shared" si="8"/>
        <v>0</v>
      </c>
      <c r="M52" s="16">
        <f t="shared" si="8"/>
        <v>0</v>
      </c>
      <c r="N52" s="16">
        <f t="shared" si="8"/>
        <v>0</v>
      </c>
    </row>
    <row r="53" spans="1:14" x14ac:dyDescent="0.3">
      <c r="A53" s="35" t="s">
        <v>39</v>
      </c>
      <c r="B53" s="15">
        <f>SUM(C53:N53)</f>
        <v>4720443.0000000009</v>
      </c>
      <c r="C53" s="15">
        <f>SUM(C54:C62)</f>
        <v>393370.25000000006</v>
      </c>
      <c r="D53" s="15">
        <f t="shared" ref="D53:N53" si="9">SUM(D54:D62)</f>
        <v>393370.25000000006</v>
      </c>
      <c r="E53" s="15">
        <f t="shared" si="9"/>
        <v>393370.25000000006</v>
      </c>
      <c r="F53" s="15">
        <f t="shared" si="9"/>
        <v>393370.25000000006</v>
      </c>
      <c r="G53" s="15">
        <f t="shared" si="9"/>
        <v>393370.25000000006</v>
      </c>
      <c r="H53" s="15">
        <f t="shared" si="9"/>
        <v>393370.25000000006</v>
      </c>
      <c r="I53" s="15">
        <f t="shared" si="9"/>
        <v>393370.25000000006</v>
      </c>
      <c r="J53" s="15">
        <f t="shared" si="9"/>
        <v>393370.25000000006</v>
      </c>
      <c r="K53" s="15">
        <f t="shared" si="9"/>
        <v>393370.25000000006</v>
      </c>
      <c r="L53" s="15">
        <f t="shared" si="9"/>
        <v>393370.25000000006</v>
      </c>
      <c r="M53" s="15">
        <f t="shared" si="9"/>
        <v>393370.25000000006</v>
      </c>
      <c r="N53" s="15">
        <f t="shared" si="9"/>
        <v>393370.25000000006</v>
      </c>
    </row>
    <row r="54" spans="1:14" x14ac:dyDescent="0.3">
      <c r="A54" s="36" t="s">
        <v>139</v>
      </c>
      <c r="B54" s="16">
        <v>1542162</v>
      </c>
      <c r="C54" s="16">
        <f t="shared" si="8"/>
        <v>128513.5</v>
      </c>
      <c r="D54" s="16">
        <f t="shared" si="8"/>
        <v>128513.5</v>
      </c>
      <c r="E54" s="16">
        <f t="shared" si="8"/>
        <v>128513.5</v>
      </c>
      <c r="F54" s="16">
        <f t="shared" si="8"/>
        <v>128513.5</v>
      </c>
      <c r="G54" s="16">
        <f t="shared" si="8"/>
        <v>128513.5</v>
      </c>
      <c r="H54" s="16">
        <f t="shared" si="8"/>
        <v>128513.5</v>
      </c>
      <c r="I54" s="16">
        <f t="shared" si="8"/>
        <v>128513.5</v>
      </c>
      <c r="J54" s="16">
        <f t="shared" si="8"/>
        <v>128513.5</v>
      </c>
      <c r="K54" s="16">
        <f t="shared" si="8"/>
        <v>128513.5</v>
      </c>
      <c r="L54" s="16">
        <f t="shared" si="8"/>
        <v>128513.5</v>
      </c>
      <c r="M54" s="16">
        <f t="shared" si="8"/>
        <v>128513.5</v>
      </c>
      <c r="N54" s="16">
        <f t="shared" si="8"/>
        <v>128513.5</v>
      </c>
    </row>
    <row r="55" spans="1:14" ht="27" x14ac:dyDescent="0.3">
      <c r="A55" s="36" t="s">
        <v>140</v>
      </c>
      <c r="B55" s="16">
        <v>678952</v>
      </c>
      <c r="C55" s="16">
        <f t="shared" si="8"/>
        <v>56579.333333333336</v>
      </c>
      <c r="D55" s="16">
        <f t="shared" si="8"/>
        <v>56579.333333333336</v>
      </c>
      <c r="E55" s="16">
        <f t="shared" si="8"/>
        <v>56579.333333333336</v>
      </c>
      <c r="F55" s="16">
        <f t="shared" si="8"/>
        <v>56579.333333333336</v>
      </c>
      <c r="G55" s="16">
        <f t="shared" si="8"/>
        <v>56579.333333333336</v>
      </c>
      <c r="H55" s="16">
        <f t="shared" si="8"/>
        <v>56579.333333333336</v>
      </c>
      <c r="I55" s="16">
        <f t="shared" si="8"/>
        <v>56579.333333333336</v>
      </c>
      <c r="J55" s="16">
        <f t="shared" si="8"/>
        <v>56579.333333333336</v>
      </c>
      <c r="K55" s="16">
        <f t="shared" si="8"/>
        <v>56579.333333333336</v>
      </c>
      <c r="L55" s="16">
        <f t="shared" si="8"/>
        <v>56579.333333333336</v>
      </c>
      <c r="M55" s="16">
        <f t="shared" si="8"/>
        <v>56579.333333333336</v>
      </c>
      <c r="N55" s="16">
        <f t="shared" si="8"/>
        <v>56579.333333333336</v>
      </c>
    </row>
    <row r="56" spans="1:14" ht="27" x14ac:dyDescent="0.3">
      <c r="A56" s="36" t="s">
        <v>141</v>
      </c>
      <c r="B56" s="16">
        <v>445657</v>
      </c>
      <c r="C56" s="16">
        <f t="shared" si="8"/>
        <v>37138.083333333336</v>
      </c>
      <c r="D56" s="16">
        <f t="shared" si="8"/>
        <v>37138.083333333336</v>
      </c>
      <c r="E56" s="16">
        <f t="shared" si="8"/>
        <v>37138.083333333336</v>
      </c>
      <c r="F56" s="16">
        <f t="shared" si="8"/>
        <v>37138.083333333336</v>
      </c>
      <c r="G56" s="16">
        <f t="shared" si="8"/>
        <v>37138.083333333336</v>
      </c>
      <c r="H56" s="16">
        <f t="shared" si="8"/>
        <v>37138.083333333336</v>
      </c>
      <c r="I56" s="16">
        <f t="shared" si="8"/>
        <v>37138.083333333336</v>
      </c>
      <c r="J56" s="16">
        <f t="shared" si="8"/>
        <v>37138.083333333336</v>
      </c>
      <c r="K56" s="16">
        <f t="shared" si="8"/>
        <v>37138.083333333336</v>
      </c>
      <c r="L56" s="16">
        <f t="shared" si="8"/>
        <v>37138.083333333336</v>
      </c>
      <c r="M56" s="16">
        <f t="shared" si="8"/>
        <v>37138.083333333336</v>
      </c>
      <c r="N56" s="16">
        <f t="shared" si="8"/>
        <v>37138.083333333336</v>
      </c>
    </row>
    <row r="57" spans="1:14" x14ac:dyDescent="0.3">
      <c r="A57" s="36" t="s">
        <v>142</v>
      </c>
      <c r="B57" s="16">
        <v>0</v>
      </c>
      <c r="C57" s="16">
        <f t="shared" si="8"/>
        <v>0</v>
      </c>
      <c r="D57" s="16">
        <f t="shared" si="8"/>
        <v>0</v>
      </c>
      <c r="E57" s="16">
        <f t="shared" si="8"/>
        <v>0</v>
      </c>
      <c r="F57" s="16">
        <f t="shared" si="8"/>
        <v>0</v>
      </c>
      <c r="G57" s="16">
        <f t="shared" si="8"/>
        <v>0</v>
      </c>
      <c r="H57" s="16">
        <f t="shared" si="8"/>
        <v>0</v>
      </c>
      <c r="I57" s="16">
        <f t="shared" si="8"/>
        <v>0</v>
      </c>
      <c r="J57" s="16">
        <f t="shared" si="8"/>
        <v>0</v>
      </c>
      <c r="K57" s="16">
        <f t="shared" si="8"/>
        <v>0</v>
      </c>
      <c r="L57" s="16">
        <f t="shared" si="8"/>
        <v>0</v>
      </c>
      <c r="M57" s="16">
        <f t="shared" si="8"/>
        <v>0</v>
      </c>
      <c r="N57" s="16">
        <f t="shared" si="8"/>
        <v>0</v>
      </c>
    </row>
    <row r="58" spans="1:14" x14ac:dyDescent="0.3">
      <c r="A58" s="36" t="s">
        <v>143</v>
      </c>
      <c r="B58" s="16">
        <v>601352</v>
      </c>
      <c r="C58" s="16">
        <f t="shared" si="8"/>
        <v>50112.666666666664</v>
      </c>
      <c r="D58" s="16">
        <f t="shared" si="8"/>
        <v>50112.666666666664</v>
      </c>
      <c r="E58" s="16">
        <f t="shared" si="8"/>
        <v>50112.666666666664</v>
      </c>
      <c r="F58" s="16">
        <f t="shared" si="8"/>
        <v>50112.666666666664</v>
      </c>
      <c r="G58" s="16">
        <f t="shared" si="8"/>
        <v>50112.666666666664</v>
      </c>
      <c r="H58" s="16">
        <f t="shared" si="8"/>
        <v>50112.666666666664</v>
      </c>
      <c r="I58" s="16">
        <f t="shared" si="8"/>
        <v>50112.666666666664</v>
      </c>
      <c r="J58" s="16">
        <f t="shared" si="8"/>
        <v>50112.666666666664</v>
      </c>
      <c r="K58" s="16">
        <f t="shared" si="8"/>
        <v>50112.666666666664</v>
      </c>
      <c r="L58" s="16">
        <f t="shared" si="8"/>
        <v>50112.666666666664</v>
      </c>
      <c r="M58" s="16">
        <f t="shared" si="8"/>
        <v>50112.666666666664</v>
      </c>
      <c r="N58" s="16">
        <f t="shared" si="8"/>
        <v>50112.666666666664</v>
      </c>
    </row>
    <row r="59" spans="1:14" x14ac:dyDescent="0.3">
      <c r="A59" s="36" t="s">
        <v>144</v>
      </c>
      <c r="B59" s="16">
        <v>1452320</v>
      </c>
      <c r="C59" s="16">
        <f t="shared" si="8"/>
        <v>121026.66666666667</v>
      </c>
      <c r="D59" s="16">
        <f t="shared" si="8"/>
        <v>121026.66666666667</v>
      </c>
      <c r="E59" s="16">
        <f t="shared" si="8"/>
        <v>121026.66666666667</v>
      </c>
      <c r="F59" s="16">
        <f t="shared" si="8"/>
        <v>121026.66666666667</v>
      </c>
      <c r="G59" s="16">
        <f t="shared" si="8"/>
        <v>121026.66666666667</v>
      </c>
      <c r="H59" s="16">
        <f t="shared" si="8"/>
        <v>121026.66666666667</v>
      </c>
      <c r="I59" s="16">
        <f t="shared" si="8"/>
        <v>121026.66666666667</v>
      </c>
      <c r="J59" s="16">
        <f t="shared" si="8"/>
        <v>121026.66666666667</v>
      </c>
      <c r="K59" s="16">
        <f t="shared" si="8"/>
        <v>121026.66666666667</v>
      </c>
      <c r="L59" s="16">
        <f t="shared" si="8"/>
        <v>121026.66666666667</v>
      </c>
      <c r="M59" s="16">
        <f t="shared" si="8"/>
        <v>121026.66666666667</v>
      </c>
      <c r="N59" s="16">
        <f t="shared" si="8"/>
        <v>121026.66666666667</v>
      </c>
    </row>
    <row r="60" spans="1:14" x14ac:dyDescent="0.3">
      <c r="A60" s="36" t="s">
        <v>145</v>
      </c>
      <c r="B60" s="16">
        <v>0</v>
      </c>
      <c r="C60" s="16">
        <f t="shared" si="8"/>
        <v>0</v>
      </c>
      <c r="D60" s="16">
        <f t="shared" si="8"/>
        <v>0</v>
      </c>
      <c r="E60" s="16">
        <f t="shared" si="8"/>
        <v>0</v>
      </c>
      <c r="F60" s="16">
        <f t="shared" si="8"/>
        <v>0</v>
      </c>
      <c r="G60" s="16">
        <f t="shared" si="8"/>
        <v>0</v>
      </c>
      <c r="H60" s="16">
        <f t="shared" si="8"/>
        <v>0</v>
      </c>
      <c r="I60" s="16">
        <f t="shared" si="8"/>
        <v>0</v>
      </c>
      <c r="J60" s="16">
        <f t="shared" si="8"/>
        <v>0</v>
      </c>
      <c r="K60" s="16">
        <f t="shared" si="8"/>
        <v>0</v>
      </c>
      <c r="L60" s="16">
        <f t="shared" si="8"/>
        <v>0</v>
      </c>
      <c r="M60" s="16">
        <f t="shared" si="8"/>
        <v>0</v>
      </c>
      <c r="N60" s="16">
        <f t="shared" si="8"/>
        <v>0</v>
      </c>
    </row>
    <row r="61" spans="1:14" x14ac:dyDescent="0.3">
      <c r="A61" s="36" t="s">
        <v>146</v>
      </c>
      <c r="B61" s="16">
        <v>0</v>
      </c>
      <c r="C61" s="16">
        <f t="shared" si="8"/>
        <v>0</v>
      </c>
      <c r="D61" s="16">
        <f t="shared" si="8"/>
        <v>0</v>
      </c>
      <c r="E61" s="16">
        <f t="shared" si="8"/>
        <v>0</v>
      </c>
      <c r="F61" s="16">
        <f t="shared" si="8"/>
        <v>0</v>
      </c>
      <c r="G61" s="16">
        <f t="shared" si="8"/>
        <v>0</v>
      </c>
      <c r="H61" s="16">
        <f t="shared" si="8"/>
        <v>0</v>
      </c>
      <c r="I61" s="16">
        <f t="shared" si="8"/>
        <v>0</v>
      </c>
      <c r="J61" s="16">
        <f t="shared" si="8"/>
        <v>0</v>
      </c>
      <c r="K61" s="16">
        <f t="shared" si="8"/>
        <v>0</v>
      </c>
      <c r="L61" s="16">
        <f t="shared" si="8"/>
        <v>0</v>
      </c>
      <c r="M61" s="16">
        <f t="shared" si="8"/>
        <v>0</v>
      </c>
      <c r="N61" s="16">
        <f t="shared" si="8"/>
        <v>0</v>
      </c>
    </row>
    <row r="62" spans="1:14" x14ac:dyDescent="0.3">
      <c r="A62" s="36" t="s">
        <v>147</v>
      </c>
      <c r="B62" s="16">
        <v>0</v>
      </c>
      <c r="C62" s="16">
        <f t="shared" si="8"/>
        <v>0</v>
      </c>
      <c r="D62" s="16">
        <f t="shared" si="8"/>
        <v>0</v>
      </c>
      <c r="E62" s="16">
        <f t="shared" si="8"/>
        <v>0</v>
      </c>
      <c r="F62" s="16">
        <f t="shared" si="8"/>
        <v>0</v>
      </c>
      <c r="G62" s="16">
        <f t="shared" si="8"/>
        <v>0</v>
      </c>
      <c r="H62" s="16">
        <f t="shared" si="8"/>
        <v>0</v>
      </c>
      <c r="I62" s="16">
        <f t="shared" si="8"/>
        <v>0</v>
      </c>
      <c r="J62" s="16">
        <f t="shared" si="8"/>
        <v>0</v>
      </c>
      <c r="K62" s="16">
        <f t="shared" si="8"/>
        <v>0</v>
      </c>
      <c r="L62" s="16">
        <f t="shared" si="8"/>
        <v>0</v>
      </c>
      <c r="M62" s="16">
        <f t="shared" si="8"/>
        <v>0</v>
      </c>
      <c r="N62" s="16">
        <f t="shared" si="8"/>
        <v>0</v>
      </c>
    </row>
    <row r="63" spans="1:14" x14ac:dyDescent="0.3">
      <c r="A63" s="35" t="s">
        <v>49</v>
      </c>
      <c r="B63" s="15">
        <f>SUM(C63:N63)</f>
        <v>152525600</v>
      </c>
      <c r="C63" s="15">
        <f>SUM(C64:C66)</f>
        <v>12710466.666666666</v>
      </c>
      <c r="D63" s="15">
        <f t="shared" ref="D63:N63" si="10">SUM(D64:D66)</f>
        <v>12710466.666666666</v>
      </c>
      <c r="E63" s="15">
        <f t="shared" si="10"/>
        <v>12710466.666666666</v>
      </c>
      <c r="F63" s="15">
        <f t="shared" si="10"/>
        <v>12710466.666666666</v>
      </c>
      <c r="G63" s="15">
        <f t="shared" si="10"/>
        <v>12710466.666666666</v>
      </c>
      <c r="H63" s="15">
        <f t="shared" si="10"/>
        <v>12710466.666666666</v>
      </c>
      <c r="I63" s="15">
        <f t="shared" si="10"/>
        <v>12710466.666666666</v>
      </c>
      <c r="J63" s="15">
        <f t="shared" si="10"/>
        <v>12710466.666666666</v>
      </c>
      <c r="K63" s="15">
        <f t="shared" si="10"/>
        <v>12710466.666666666</v>
      </c>
      <c r="L63" s="15">
        <f t="shared" si="10"/>
        <v>12710466.666666666</v>
      </c>
      <c r="M63" s="15">
        <f t="shared" si="10"/>
        <v>12710466.666666666</v>
      </c>
      <c r="N63" s="15">
        <f t="shared" si="10"/>
        <v>12710466.666666666</v>
      </c>
    </row>
    <row r="64" spans="1:14" x14ac:dyDescent="0.3">
      <c r="A64" s="36" t="s">
        <v>148</v>
      </c>
      <c r="B64" s="16">
        <v>102525600</v>
      </c>
      <c r="C64" s="16">
        <f t="shared" si="8"/>
        <v>8543800</v>
      </c>
      <c r="D64" s="16">
        <f t="shared" si="8"/>
        <v>8543800</v>
      </c>
      <c r="E64" s="16">
        <f t="shared" si="8"/>
        <v>8543800</v>
      </c>
      <c r="F64" s="16">
        <f t="shared" si="8"/>
        <v>8543800</v>
      </c>
      <c r="G64" s="16">
        <f t="shared" si="8"/>
        <v>8543800</v>
      </c>
      <c r="H64" s="16">
        <f t="shared" si="8"/>
        <v>8543800</v>
      </c>
      <c r="I64" s="16">
        <f t="shared" si="8"/>
        <v>8543800</v>
      </c>
      <c r="J64" s="16">
        <f t="shared" si="8"/>
        <v>8543800</v>
      </c>
      <c r="K64" s="16">
        <f t="shared" si="8"/>
        <v>8543800</v>
      </c>
      <c r="L64" s="16">
        <f t="shared" si="8"/>
        <v>8543800</v>
      </c>
      <c r="M64" s="16">
        <f t="shared" si="8"/>
        <v>8543800</v>
      </c>
      <c r="N64" s="16">
        <f t="shared" si="8"/>
        <v>8543800</v>
      </c>
    </row>
    <row r="65" spans="1:14" x14ac:dyDescent="0.3">
      <c r="A65" s="36" t="s">
        <v>149</v>
      </c>
      <c r="B65" s="16">
        <v>50000000</v>
      </c>
      <c r="C65" s="16">
        <f t="shared" si="8"/>
        <v>4166666.6666666665</v>
      </c>
      <c r="D65" s="16">
        <f t="shared" si="8"/>
        <v>4166666.6666666665</v>
      </c>
      <c r="E65" s="16">
        <f t="shared" si="8"/>
        <v>4166666.6666666665</v>
      </c>
      <c r="F65" s="16">
        <f t="shared" si="8"/>
        <v>4166666.6666666665</v>
      </c>
      <c r="G65" s="16">
        <f t="shared" si="8"/>
        <v>4166666.6666666665</v>
      </c>
      <c r="H65" s="16">
        <f t="shared" si="8"/>
        <v>4166666.6666666665</v>
      </c>
      <c r="I65" s="16">
        <f t="shared" si="8"/>
        <v>4166666.6666666665</v>
      </c>
      <c r="J65" s="16">
        <f t="shared" si="8"/>
        <v>4166666.6666666665</v>
      </c>
      <c r="K65" s="16">
        <f t="shared" si="8"/>
        <v>4166666.6666666665</v>
      </c>
      <c r="L65" s="16">
        <f t="shared" si="8"/>
        <v>4166666.6666666665</v>
      </c>
      <c r="M65" s="16">
        <f t="shared" si="8"/>
        <v>4166666.6666666665</v>
      </c>
      <c r="N65" s="16">
        <f t="shared" si="8"/>
        <v>4166666.6666666665</v>
      </c>
    </row>
    <row r="66" spans="1:14" ht="27" x14ac:dyDescent="0.3">
      <c r="A66" s="36" t="s">
        <v>150</v>
      </c>
      <c r="B66" s="16"/>
      <c r="C66" s="16">
        <f t="shared" si="8"/>
        <v>0</v>
      </c>
      <c r="D66" s="16">
        <f t="shared" si="8"/>
        <v>0</v>
      </c>
      <c r="E66" s="16">
        <f t="shared" si="8"/>
        <v>0</v>
      </c>
      <c r="F66" s="16">
        <f t="shared" si="8"/>
        <v>0</v>
      </c>
      <c r="G66" s="16">
        <f t="shared" si="8"/>
        <v>0</v>
      </c>
      <c r="H66" s="16">
        <f t="shared" si="8"/>
        <v>0</v>
      </c>
      <c r="I66" s="16">
        <f t="shared" si="8"/>
        <v>0</v>
      </c>
      <c r="J66" s="16">
        <f t="shared" si="8"/>
        <v>0</v>
      </c>
      <c r="K66" s="16">
        <f t="shared" si="8"/>
        <v>0</v>
      </c>
      <c r="L66" s="16">
        <f t="shared" si="8"/>
        <v>0</v>
      </c>
      <c r="M66" s="16">
        <f t="shared" si="8"/>
        <v>0</v>
      </c>
      <c r="N66" s="16">
        <f t="shared" si="8"/>
        <v>0</v>
      </c>
    </row>
    <row r="67" spans="1:14" ht="26.25" x14ac:dyDescent="0.3">
      <c r="A67" s="35" t="s">
        <v>52</v>
      </c>
      <c r="B67" s="15">
        <f>SUM(C67:N67)</f>
        <v>0</v>
      </c>
      <c r="C67" s="15">
        <f>SUM(C68:C74)</f>
        <v>0</v>
      </c>
      <c r="D67" s="15">
        <f t="shared" ref="D67:N67" si="11">SUM(D68:D74)</f>
        <v>0</v>
      </c>
      <c r="E67" s="15">
        <f t="shared" si="11"/>
        <v>0</v>
      </c>
      <c r="F67" s="15">
        <f t="shared" si="11"/>
        <v>0</v>
      </c>
      <c r="G67" s="15">
        <f t="shared" si="11"/>
        <v>0</v>
      </c>
      <c r="H67" s="15">
        <f t="shared" si="11"/>
        <v>0</v>
      </c>
      <c r="I67" s="15">
        <f t="shared" si="11"/>
        <v>0</v>
      </c>
      <c r="J67" s="15">
        <f t="shared" si="11"/>
        <v>0</v>
      </c>
      <c r="K67" s="15">
        <f t="shared" si="11"/>
        <v>0</v>
      </c>
      <c r="L67" s="15">
        <f t="shared" si="11"/>
        <v>0</v>
      </c>
      <c r="M67" s="15">
        <f t="shared" si="11"/>
        <v>0</v>
      </c>
      <c r="N67" s="15">
        <f t="shared" si="11"/>
        <v>0</v>
      </c>
    </row>
    <row r="68" spans="1:14" ht="27" x14ac:dyDescent="0.3">
      <c r="A68" s="36" t="s">
        <v>151</v>
      </c>
      <c r="B68" s="16">
        <f t="shared" ref="B68:B73" si="12">SUM(C68:N68)</f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</row>
    <row r="69" spans="1:14" x14ac:dyDescent="0.3">
      <c r="A69" s="36" t="s">
        <v>152</v>
      </c>
      <c r="B69" s="16">
        <f t="shared" si="12"/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</row>
    <row r="70" spans="1:14" x14ac:dyDescent="0.3">
      <c r="A70" s="36" t="s">
        <v>153</v>
      </c>
      <c r="B70" s="16">
        <f t="shared" si="12"/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</row>
    <row r="71" spans="1:14" x14ac:dyDescent="0.3">
      <c r="A71" s="36" t="s">
        <v>154</v>
      </c>
      <c r="B71" s="16">
        <f t="shared" si="12"/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</row>
    <row r="72" spans="1:14" ht="27" x14ac:dyDescent="0.3">
      <c r="A72" s="36" t="s">
        <v>155</v>
      </c>
      <c r="B72" s="16">
        <f t="shared" si="12"/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</row>
    <row r="73" spans="1:14" x14ac:dyDescent="0.3">
      <c r="A73" s="36" t="s">
        <v>156</v>
      </c>
      <c r="B73" s="16">
        <f t="shared" si="12"/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</row>
    <row r="74" spans="1:14" ht="27" x14ac:dyDescent="0.3">
      <c r="A74" s="36" t="s">
        <v>157</v>
      </c>
      <c r="B74" s="16">
        <f>SUM(C74:N74)</f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</row>
    <row r="75" spans="1:14" x14ac:dyDescent="0.3">
      <c r="A75" s="35" t="s">
        <v>59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</row>
    <row r="76" spans="1:14" x14ac:dyDescent="0.3">
      <c r="A76" s="36" t="s">
        <v>91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</row>
    <row r="77" spans="1:14" x14ac:dyDescent="0.3">
      <c r="A77" s="36" t="s">
        <v>158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</row>
    <row r="78" spans="1:14" x14ac:dyDescent="0.3">
      <c r="A78" s="36" t="s">
        <v>159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</row>
    <row r="79" spans="1:14" x14ac:dyDescent="0.3">
      <c r="A79" s="35" t="s">
        <v>63</v>
      </c>
      <c r="B79" s="15">
        <f>SUM(C79:N79)</f>
        <v>0</v>
      </c>
      <c r="C79" s="15">
        <f>SUM(C80:C85)</f>
        <v>0</v>
      </c>
      <c r="D79" s="15">
        <f>SUM(D80:D85)</f>
        <v>0</v>
      </c>
      <c r="E79" s="15">
        <f>SUM(E80:E85)</f>
        <v>0</v>
      </c>
      <c r="F79" s="15">
        <f>SUM(F80:F85)</f>
        <v>0</v>
      </c>
      <c r="G79" s="15">
        <f t="shared" ref="G79:N79" si="13">SUM(G80:G85)</f>
        <v>0</v>
      </c>
      <c r="H79" s="15">
        <f t="shared" si="13"/>
        <v>0</v>
      </c>
      <c r="I79" s="15">
        <f t="shared" si="13"/>
        <v>0</v>
      </c>
      <c r="J79" s="15">
        <f t="shared" si="13"/>
        <v>0</v>
      </c>
      <c r="K79" s="15">
        <f t="shared" si="13"/>
        <v>0</v>
      </c>
      <c r="L79" s="15">
        <f t="shared" si="13"/>
        <v>0</v>
      </c>
      <c r="M79" s="15">
        <f t="shared" si="13"/>
        <v>0</v>
      </c>
      <c r="N79" s="15">
        <f t="shared" si="13"/>
        <v>0</v>
      </c>
    </row>
    <row r="80" spans="1:14" x14ac:dyDescent="0.3">
      <c r="A80" s="36" t="s">
        <v>160</v>
      </c>
      <c r="B80" s="16">
        <f>SUM(C80:N80)</f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</row>
    <row r="81" spans="1:14" x14ac:dyDescent="0.3">
      <c r="A81" s="36" t="s">
        <v>161</v>
      </c>
      <c r="B81" s="16">
        <f>SUM(C81:N81)</f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</row>
    <row r="82" spans="1:14" x14ac:dyDescent="0.3">
      <c r="A82" s="36" t="s">
        <v>162</v>
      </c>
      <c r="B82" s="16">
        <f t="shared" ref="B82:B85" si="14">SUM(C82:N82)</f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</row>
    <row r="83" spans="1:14" x14ac:dyDescent="0.3">
      <c r="A83" s="36" t="s">
        <v>163</v>
      </c>
      <c r="B83" s="16">
        <f t="shared" si="14"/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</row>
    <row r="84" spans="1:14" x14ac:dyDescent="0.3">
      <c r="A84" s="36" t="s">
        <v>164</v>
      </c>
      <c r="B84" s="16">
        <f t="shared" si="14"/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</row>
    <row r="85" spans="1:14" x14ac:dyDescent="0.3">
      <c r="A85" s="36" t="s">
        <v>165</v>
      </c>
      <c r="B85" s="16">
        <f t="shared" si="14"/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</row>
    <row r="86" spans="1:14" ht="26.25" x14ac:dyDescent="0.3">
      <c r="A86" s="35" t="s">
        <v>166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</row>
  </sheetData>
  <mergeCells count="6">
    <mergeCell ref="A12:N12"/>
    <mergeCell ref="A2:N3"/>
    <mergeCell ref="A5:N5"/>
    <mergeCell ref="A7:N7"/>
    <mergeCell ref="A8:N8"/>
    <mergeCell ref="A11:N11"/>
  </mergeCells>
  <pageMargins left="0.51181102362204722" right="0.31496062992125984" top="0.74803149606299213" bottom="0.74803149606299213" header="0.31496062992125984" footer="0.31496062992125984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"/>
  <sheetViews>
    <sheetView view="pageBreakPreview" zoomScaleNormal="100" zoomScaleSheetLayoutView="100" workbookViewId="0">
      <selection activeCell="A13" sqref="A13"/>
    </sheetView>
  </sheetViews>
  <sheetFormatPr baseColWidth="10" defaultRowHeight="13.5" x14ac:dyDescent="0.25"/>
  <cols>
    <col min="1" max="1" width="72.28515625" style="1" customWidth="1"/>
    <col min="2" max="2" width="15.140625" style="9" bestFit="1" customWidth="1"/>
    <col min="3" max="16384" width="11.42578125" style="1"/>
  </cols>
  <sheetData>
    <row r="2" spans="1:2" x14ac:dyDescent="0.25">
      <c r="A2" s="38" t="s">
        <v>75</v>
      </c>
      <c r="B2" s="38"/>
    </row>
    <row r="3" spans="1:2" x14ac:dyDescent="0.25">
      <c r="A3" s="38"/>
      <c r="B3" s="38"/>
    </row>
    <row r="4" spans="1:2" x14ac:dyDescent="0.25">
      <c r="A4" s="38"/>
      <c r="B4" s="38"/>
    </row>
    <row r="5" spans="1:2" x14ac:dyDescent="0.25">
      <c r="A5" s="38"/>
      <c r="B5" s="38"/>
    </row>
    <row r="6" spans="1:2" x14ac:dyDescent="0.25">
      <c r="A6" s="38"/>
      <c r="B6" s="38"/>
    </row>
    <row r="7" spans="1:2" ht="30" customHeight="1" x14ac:dyDescent="0.25">
      <c r="A7" s="38"/>
      <c r="B7" s="38"/>
    </row>
    <row r="8" spans="1:2" ht="30.75" customHeight="1" x14ac:dyDescent="0.25">
      <c r="A8" s="39" t="s">
        <v>76</v>
      </c>
      <c r="B8" s="39"/>
    </row>
    <row r="9" spans="1:2" ht="17.25" customHeight="1" x14ac:dyDescent="0.25">
      <c r="A9" s="40" t="s">
        <v>168</v>
      </c>
      <c r="B9" s="40"/>
    </row>
    <row r="10" spans="1:2" ht="17.25" customHeight="1" x14ac:dyDescent="0.25">
      <c r="A10" s="40" t="s">
        <v>169</v>
      </c>
      <c r="B10" s="40"/>
    </row>
    <row r="11" spans="1:2" ht="17.25" customHeight="1" x14ac:dyDescent="0.25">
      <c r="A11" s="40" t="s">
        <v>178</v>
      </c>
      <c r="B11" s="40"/>
    </row>
    <row r="12" spans="1:2" ht="17.25" customHeight="1" x14ac:dyDescent="0.25">
      <c r="A12" s="27"/>
      <c r="B12" s="27"/>
    </row>
    <row r="13" spans="1:2" ht="17.25" customHeight="1" x14ac:dyDescent="0.25">
      <c r="A13" s="27"/>
      <c r="B13" s="1"/>
    </row>
    <row r="14" spans="1:2" x14ac:dyDescent="0.25">
      <c r="A14" s="20" t="s">
        <v>168</v>
      </c>
      <c r="B14" s="1"/>
    </row>
    <row r="15" spans="1:2" x14ac:dyDescent="0.25">
      <c r="A15" s="20" t="s">
        <v>169</v>
      </c>
      <c r="B15" s="1"/>
    </row>
    <row r="16" spans="1:2" x14ac:dyDescent="0.25">
      <c r="A16" s="20" t="s">
        <v>178</v>
      </c>
      <c r="B16" s="1"/>
    </row>
    <row r="17" spans="1:2" x14ac:dyDescent="0.25">
      <c r="A17" s="20"/>
      <c r="B17" s="1"/>
    </row>
    <row r="18" spans="1:2" x14ac:dyDescent="0.25">
      <c r="A18" s="31" t="s">
        <v>198</v>
      </c>
      <c r="B18" s="19"/>
    </row>
    <row r="19" spans="1:2" x14ac:dyDescent="0.25">
      <c r="A19" s="31" t="s">
        <v>167</v>
      </c>
      <c r="B19" s="19"/>
    </row>
    <row r="20" spans="1:2" x14ac:dyDescent="0.25">
      <c r="A20" s="31" t="s">
        <v>199</v>
      </c>
      <c r="B20" s="1"/>
    </row>
    <row r="21" spans="1:2" x14ac:dyDescent="0.25">
      <c r="A21" s="31" t="s">
        <v>200</v>
      </c>
      <c r="B21" s="1"/>
    </row>
    <row r="22" spans="1:2" x14ac:dyDescent="0.25">
      <c r="A22" s="31"/>
      <c r="B22" s="1"/>
    </row>
    <row r="23" spans="1:2" x14ac:dyDescent="0.25">
      <c r="B23" s="1"/>
    </row>
  </sheetData>
  <mergeCells count="5">
    <mergeCell ref="A2:B7"/>
    <mergeCell ref="A8:B8"/>
    <mergeCell ref="A9:B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view="pageBreakPreview" zoomScale="90" zoomScaleNormal="100" zoomScaleSheetLayoutView="90" workbookViewId="0">
      <selection activeCell="A11" sqref="A11:B11"/>
    </sheetView>
  </sheetViews>
  <sheetFormatPr baseColWidth="10" defaultRowHeight="13.5" x14ac:dyDescent="0.25"/>
  <cols>
    <col min="1" max="1" width="76.5703125" style="1" customWidth="1"/>
    <col min="2" max="2" width="11.7109375" style="9" customWidth="1"/>
    <col min="3" max="16384" width="11.42578125" style="1"/>
  </cols>
  <sheetData>
    <row r="2" spans="1:2" x14ac:dyDescent="0.25">
      <c r="A2" s="38" t="s">
        <v>75</v>
      </c>
      <c r="B2" s="38"/>
    </row>
    <row r="3" spans="1:2" x14ac:dyDescent="0.25">
      <c r="A3" s="38"/>
      <c r="B3" s="38"/>
    </row>
    <row r="4" spans="1:2" x14ac:dyDescent="0.25">
      <c r="A4" s="38"/>
      <c r="B4" s="38"/>
    </row>
    <row r="5" spans="1:2" x14ac:dyDescent="0.25">
      <c r="A5" s="38"/>
      <c r="B5" s="38"/>
    </row>
    <row r="6" spans="1:2" x14ac:dyDescent="0.25">
      <c r="A6" s="38"/>
      <c r="B6" s="38"/>
    </row>
    <row r="7" spans="1:2" ht="39.75" customHeight="1" x14ac:dyDescent="0.25">
      <c r="A7" s="38"/>
      <c r="B7" s="38"/>
    </row>
    <row r="8" spans="1:2" ht="30.75" customHeight="1" x14ac:dyDescent="0.25">
      <c r="A8" s="39" t="s">
        <v>76</v>
      </c>
      <c r="B8" s="39"/>
    </row>
    <row r="9" spans="1:2" ht="17.25" customHeight="1" x14ac:dyDescent="0.25">
      <c r="A9" s="40" t="s">
        <v>168</v>
      </c>
      <c r="B9" s="40"/>
    </row>
    <row r="10" spans="1:2" ht="17.25" customHeight="1" x14ac:dyDescent="0.25">
      <c r="A10" s="40" t="s">
        <v>169</v>
      </c>
      <c r="B10" s="40"/>
    </row>
    <row r="11" spans="1:2" ht="17.25" customHeight="1" x14ac:dyDescent="0.25">
      <c r="A11" s="40" t="s">
        <v>179</v>
      </c>
      <c r="B11" s="40"/>
    </row>
    <row r="12" spans="1:2" ht="17.25" customHeight="1" x14ac:dyDescent="0.25">
      <c r="A12" s="27"/>
      <c r="B12" s="27"/>
    </row>
    <row r="13" spans="1:2" ht="17.25" customHeight="1" x14ac:dyDescent="0.25">
      <c r="A13" s="27"/>
      <c r="B13" s="1"/>
    </row>
    <row r="14" spans="1:2" x14ac:dyDescent="0.25">
      <c r="A14" s="46" t="s">
        <v>168</v>
      </c>
      <c r="B14" s="47"/>
    </row>
    <row r="15" spans="1:2" x14ac:dyDescent="0.25">
      <c r="A15" s="46" t="s">
        <v>169</v>
      </c>
      <c r="B15" s="47"/>
    </row>
    <row r="16" spans="1:2" x14ac:dyDescent="0.25">
      <c r="A16" s="46" t="s">
        <v>179</v>
      </c>
      <c r="B16" s="47"/>
    </row>
    <row r="17" spans="1:2" x14ac:dyDescent="0.25">
      <c r="A17" s="46"/>
      <c r="B17" s="47"/>
    </row>
    <row r="18" spans="1:2" x14ac:dyDescent="0.25">
      <c r="A18" s="45" t="s">
        <v>180</v>
      </c>
      <c r="B18" s="45"/>
    </row>
    <row r="19" spans="1:2" x14ac:dyDescent="0.25">
      <c r="A19" s="45" t="s">
        <v>167</v>
      </c>
      <c r="B19" s="45"/>
    </row>
    <row r="20" spans="1:2" x14ac:dyDescent="0.25">
      <c r="A20" s="45" t="s">
        <v>181</v>
      </c>
      <c r="B20" s="45"/>
    </row>
    <row r="21" spans="1:2" x14ac:dyDescent="0.25">
      <c r="A21" s="45"/>
      <c r="B21" s="45"/>
    </row>
    <row r="22" spans="1:2" x14ac:dyDescent="0.25">
      <c r="B22" s="1"/>
    </row>
    <row r="23" spans="1:2" x14ac:dyDescent="0.25">
      <c r="B23" s="1"/>
    </row>
    <row r="24" spans="1:2" x14ac:dyDescent="0.25">
      <c r="B24" s="1"/>
    </row>
  </sheetData>
  <mergeCells count="13">
    <mergeCell ref="A14:B14"/>
    <mergeCell ref="A2:B7"/>
    <mergeCell ref="A8:B8"/>
    <mergeCell ref="A9:B9"/>
    <mergeCell ref="A10:B10"/>
    <mergeCell ref="A11:B11"/>
    <mergeCell ref="A21:B21"/>
    <mergeCell ref="A15:B15"/>
    <mergeCell ref="A16:B16"/>
    <mergeCell ref="A17:B17"/>
    <mergeCell ref="A18:B18"/>
    <mergeCell ref="A19:B19"/>
    <mergeCell ref="A20:B20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abSelected="1" view="pageBreakPreview" zoomScaleNormal="100" zoomScaleSheetLayoutView="100" workbookViewId="0">
      <selection activeCell="A8" sqref="A8:D8"/>
    </sheetView>
  </sheetViews>
  <sheetFormatPr baseColWidth="10" defaultRowHeight="13.5" x14ac:dyDescent="0.25"/>
  <cols>
    <col min="1" max="1" width="41.140625" style="1" customWidth="1"/>
    <col min="2" max="2" width="15.140625" style="9" bestFit="1" customWidth="1"/>
    <col min="3" max="3" width="14.5703125" style="1" customWidth="1"/>
    <col min="4" max="4" width="18" style="1" customWidth="1"/>
    <col min="5" max="16384" width="11.42578125" style="1"/>
  </cols>
  <sheetData>
    <row r="2" spans="1:4" ht="13.5" customHeight="1" x14ac:dyDescent="0.25">
      <c r="A2" s="54" t="s">
        <v>75</v>
      </c>
      <c r="B2" s="54"/>
      <c r="C2" s="54"/>
      <c r="D2" s="54"/>
    </row>
    <row r="3" spans="1:4" x14ac:dyDescent="0.25">
      <c r="A3" s="54"/>
      <c r="B3" s="54"/>
      <c r="C3" s="54"/>
      <c r="D3" s="54"/>
    </row>
    <row r="4" spans="1:4" x14ac:dyDescent="0.25">
      <c r="A4" s="54"/>
      <c r="B4" s="54"/>
      <c r="C4" s="54"/>
      <c r="D4" s="54"/>
    </row>
    <row r="5" spans="1:4" x14ac:dyDescent="0.25">
      <c r="A5" s="54"/>
      <c r="B5" s="54"/>
      <c r="C5" s="54"/>
      <c r="D5" s="54"/>
    </row>
    <row r="6" spans="1:4" x14ac:dyDescent="0.25">
      <c r="A6" s="54"/>
      <c r="B6" s="54"/>
      <c r="C6" s="54"/>
      <c r="D6" s="54"/>
    </row>
    <row r="7" spans="1:4" x14ac:dyDescent="0.25">
      <c r="A7" s="54"/>
      <c r="B7" s="54"/>
      <c r="C7" s="54"/>
      <c r="D7" s="54"/>
    </row>
    <row r="8" spans="1:4" ht="39" customHeight="1" x14ac:dyDescent="0.25">
      <c r="A8" s="39" t="s">
        <v>76</v>
      </c>
      <c r="B8" s="39"/>
      <c r="C8" s="39"/>
      <c r="D8" s="39"/>
    </row>
    <row r="9" spans="1:4" ht="17.25" customHeight="1" x14ac:dyDescent="0.25">
      <c r="A9" s="40" t="s">
        <v>168</v>
      </c>
      <c r="B9" s="40"/>
      <c r="C9" s="40"/>
      <c r="D9" s="40"/>
    </row>
    <row r="10" spans="1:4" ht="17.25" customHeight="1" x14ac:dyDescent="0.25">
      <c r="A10" s="40" t="s">
        <v>169</v>
      </c>
      <c r="B10" s="40"/>
      <c r="C10" s="40"/>
      <c r="D10" s="40"/>
    </row>
    <row r="11" spans="1:4" ht="17.25" customHeight="1" x14ac:dyDescent="0.25">
      <c r="A11" s="40" t="s">
        <v>182</v>
      </c>
      <c r="B11" s="40"/>
      <c r="C11" s="40"/>
      <c r="D11" s="40"/>
    </row>
    <row r="12" spans="1:4" ht="17.25" customHeight="1" x14ac:dyDescent="0.25">
      <c r="A12" s="27"/>
      <c r="B12" s="27"/>
    </row>
    <row r="13" spans="1:4" ht="17.25" customHeight="1" x14ac:dyDescent="0.25">
      <c r="A13" s="27"/>
      <c r="B13" s="1"/>
    </row>
    <row r="14" spans="1:4" x14ac:dyDescent="0.25">
      <c r="A14" s="46" t="s">
        <v>168</v>
      </c>
      <c r="B14" s="47"/>
      <c r="C14" s="47"/>
      <c r="D14" s="47"/>
    </row>
    <row r="15" spans="1:4" x14ac:dyDescent="0.25">
      <c r="A15" s="46" t="s">
        <v>169</v>
      </c>
      <c r="B15" s="47"/>
      <c r="C15" s="47"/>
      <c r="D15" s="47"/>
    </row>
    <row r="16" spans="1:4" x14ac:dyDescent="0.25">
      <c r="A16" s="46" t="s">
        <v>182</v>
      </c>
      <c r="B16" s="47"/>
      <c r="C16" s="47"/>
      <c r="D16" s="47"/>
    </row>
    <row r="17" spans="1:4" x14ac:dyDescent="0.25">
      <c r="A17" s="46"/>
      <c r="B17" s="47"/>
      <c r="C17" s="47"/>
      <c r="D17" s="47"/>
    </row>
    <row r="18" spans="1:4" x14ac:dyDescent="0.25">
      <c r="A18" s="52" t="s">
        <v>187</v>
      </c>
      <c r="B18" s="50" t="s">
        <v>186</v>
      </c>
      <c r="C18" s="48" t="s">
        <v>183</v>
      </c>
      <c r="D18" s="49"/>
    </row>
    <row r="19" spans="1:4" x14ac:dyDescent="0.25">
      <c r="A19" s="53"/>
      <c r="B19" s="51"/>
      <c r="C19" s="8" t="s">
        <v>184</v>
      </c>
      <c r="D19" s="8" t="s">
        <v>185</v>
      </c>
    </row>
    <row r="20" spans="1:4" x14ac:dyDescent="0.25">
      <c r="A20" s="31" t="s">
        <v>188</v>
      </c>
      <c r="B20" s="33">
        <v>1</v>
      </c>
      <c r="C20" s="32">
        <v>20000</v>
      </c>
      <c r="D20" s="32">
        <v>40000</v>
      </c>
    </row>
    <row r="21" spans="1:4" x14ac:dyDescent="0.25">
      <c r="A21" s="31" t="s">
        <v>189</v>
      </c>
      <c r="B21" s="33">
        <v>10</v>
      </c>
      <c r="C21" s="32">
        <v>10000</v>
      </c>
      <c r="D21" s="32">
        <v>20000</v>
      </c>
    </row>
    <row r="22" spans="1:4" x14ac:dyDescent="0.25">
      <c r="A22" s="31" t="s">
        <v>190</v>
      </c>
      <c r="B22" s="33">
        <v>20</v>
      </c>
      <c r="C22" s="32">
        <v>5000</v>
      </c>
      <c r="D22" s="32">
        <v>7000</v>
      </c>
    </row>
    <row r="23" spans="1:4" x14ac:dyDescent="0.25">
      <c r="A23" s="31" t="s">
        <v>191</v>
      </c>
      <c r="B23" s="33">
        <v>5</v>
      </c>
      <c r="C23" s="32">
        <v>3000</v>
      </c>
      <c r="D23" s="32">
        <v>6500</v>
      </c>
    </row>
    <row r="24" spans="1:4" x14ac:dyDescent="0.25">
      <c r="A24" s="31" t="s">
        <v>192</v>
      </c>
      <c r="B24" s="33">
        <v>30</v>
      </c>
      <c r="C24" s="32">
        <v>2500</v>
      </c>
      <c r="D24" s="32">
        <v>6000</v>
      </c>
    </row>
    <row r="25" spans="1:4" x14ac:dyDescent="0.25">
      <c r="A25" s="31" t="s">
        <v>194</v>
      </c>
      <c r="B25" s="33">
        <v>10</v>
      </c>
      <c r="C25" s="32">
        <v>2000</v>
      </c>
      <c r="D25" s="32">
        <v>4000</v>
      </c>
    </row>
    <row r="26" spans="1:4" x14ac:dyDescent="0.25">
      <c r="A26" s="31" t="s">
        <v>193</v>
      </c>
      <c r="B26" s="33">
        <v>15</v>
      </c>
      <c r="C26" s="32">
        <v>1800</v>
      </c>
      <c r="D26" s="32">
        <v>3600</v>
      </c>
    </row>
    <row r="27" spans="1:4" x14ac:dyDescent="0.25">
      <c r="A27" s="31" t="s">
        <v>195</v>
      </c>
      <c r="B27" s="33">
        <v>15</v>
      </c>
      <c r="C27" s="32">
        <v>1500</v>
      </c>
      <c r="D27" s="32">
        <v>3500</v>
      </c>
    </row>
    <row r="28" spans="1:4" x14ac:dyDescent="0.25">
      <c r="A28" s="31" t="s">
        <v>197</v>
      </c>
      <c r="B28" s="33">
        <v>60</v>
      </c>
      <c r="C28" s="32">
        <v>2000</v>
      </c>
      <c r="D28" s="32">
        <v>6000</v>
      </c>
    </row>
    <row r="29" spans="1:4" x14ac:dyDescent="0.25">
      <c r="A29" s="31" t="s">
        <v>196</v>
      </c>
      <c r="B29" s="33">
        <v>50</v>
      </c>
      <c r="C29" s="32">
        <v>1000</v>
      </c>
      <c r="D29" s="32">
        <v>2500</v>
      </c>
    </row>
    <row r="30" spans="1:4" x14ac:dyDescent="0.25">
      <c r="B30" s="1"/>
    </row>
    <row r="31" spans="1:4" x14ac:dyDescent="0.25">
      <c r="B31" s="1"/>
    </row>
    <row r="32" spans="1:4" x14ac:dyDescent="0.25">
      <c r="B32" s="1"/>
    </row>
  </sheetData>
  <mergeCells count="12">
    <mergeCell ref="A2:D7"/>
    <mergeCell ref="A8:D8"/>
    <mergeCell ref="A9:D9"/>
    <mergeCell ref="A10:D10"/>
    <mergeCell ref="A11:D11"/>
    <mergeCell ref="A15:D15"/>
    <mergeCell ref="A16:D16"/>
    <mergeCell ref="A17:D17"/>
    <mergeCell ref="C18:D18"/>
    <mergeCell ref="B18:B19"/>
    <mergeCell ref="A18:A19"/>
    <mergeCell ref="A14:D1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COG</vt:lpstr>
      <vt:lpstr>CA</vt:lpstr>
      <vt:lpstr>CF</vt:lpstr>
      <vt:lpstr>CTG</vt:lpstr>
      <vt:lpstr>CALENDARIO</vt:lpstr>
      <vt:lpstr>P GASTO</vt:lpstr>
      <vt:lpstr>PROYECTOS</vt:lpstr>
      <vt:lpstr>PLAZAS</vt:lpstr>
      <vt:lpstr>COG!Área_de_impresión</vt:lpstr>
      <vt:lpstr>PROYECTOS!Área_de_impresión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HP32</cp:lastModifiedBy>
  <cp:lastPrinted>2020-02-18T18:40:29Z</cp:lastPrinted>
  <dcterms:created xsi:type="dcterms:W3CDTF">2016-02-21T20:04:33Z</dcterms:created>
  <dcterms:modified xsi:type="dcterms:W3CDTF">2020-02-18T18:41:03Z</dcterms:modified>
</cp:coreProperties>
</file>