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vvrcommon10\gvvrcommon10\lun18\HH_HHA\PMI\001_Folyamatban lévő adományozások\P999_MINTA\TSZ\HU\Projektindítás\"/>
    </mc:Choice>
  </mc:AlternateContent>
  <bookViews>
    <workbookView xWindow="0" yWindow="1800" windowWidth="28800" windowHeight="12300" tabRatio="795"/>
  </bookViews>
  <sheets>
    <sheet name="Költségterv" sheetId="1" r:id="rId1"/>
    <sheet name="Költségterv-útmutató" sheetId="6" r:id="rId2"/>
    <sheet name="Számlaösszesítő" sheetId="2" r:id="rId3"/>
    <sheet name="Számlaösszesítő-útmutató" sheetId="7" r:id="rId4"/>
    <sheet name="Összesítő" sheetId="3" r:id="rId5"/>
    <sheet name="Nyilatkozat külföldi bizonylat" sheetId="9" r:id="rId6"/>
    <sheet name="Háttér" sheetId="4" state="hidden" r:id="rId7"/>
  </sheets>
  <externalReferences>
    <externalReference r:id="rId8"/>
  </externalReferences>
  <definedNames>
    <definedName name="Költség_típusa">'[1]Háttér adattartalom'!$B$1:$B$5</definedName>
    <definedName name="_xlnm.Print_Titles" localSheetId="1">'Költségterv-útmutató'!$29:$29</definedName>
    <definedName name="_xlnm.Print_Area" localSheetId="0">Költségterv!$A$1:$Q$39</definedName>
    <definedName name="_xlnm.Print_Area" localSheetId="1">'Költségterv-útmutató'!$A$1:$E$70</definedName>
    <definedName name="_xlnm.Print_Area" localSheetId="5">'Nyilatkozat külföldi bizonylat'!$A$1:$I$14</definedName>
    <definedName name="_xlnm.Print_Area" localSheetId="4">Összesítő!$A$1:$E$40</definedName>
    <definedName name="_xlnm.Print_Area" localSheetId="3">'Számlaösszesítő-útmutató'!$A$1:$B$36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3" l="1"/>
  <c r="B20" i="3"/>
  <c r="B15" i="3" l="1"/>
  <c r="B14" i="3"/>
  <c r="B13" i="3"/>
  <c r="B12" i="3"/>
  <c r="B11" i="3"/>
  <c r="C9" i="2" l="1"/>
  <c r="B16" i="3" l="1"/>
  <c r="B22" i="3" s="1"/>
  <c r="B24" i="3" l="1"/>
  <c r="B23" i="3"/>
  <c r="B25" i="3" l="1"/>
  <c r="M9" i="1"/>
  <c r="D13" i="3" l="1"/>
  <c r="D12" i="3"/>
  <c r="D15" i="3"/>
  <c r="D14" i="3"/>
  <c r="Q16" i="2"/>
  <c r="M15" i="1" l="1"/>
  <c r="M16" i="1"/>
  <c r="E6" i="3"/>
  <c r="O16" i="2" l="1"/>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C6" i="2" l="1"/>
  <c r="R62" i="2"/>
  <c r="P62" i="2"/>
  <c r="M62" i="2"/>
  <c r="S16" i="2"/>
  <c r="P14" i="1"/>
  <c r="N15" i="1"/>
  <c r="N14" i="1"/>
  <c r="O28" i="1"/>
  <c r="N9" i="1"/>
  <c r="L15" i="1"/>
  <c r="H15" i="1"/>
  <c r="H11" i="1"/>
  <c r="H10" i="1"/>
  <c r="B6" i="3"/>
  <c r="B5" i="3"/>
  <c r="B4" i="3"/>
  <c r="B3" i="3"/>
  <c r="C7" i="2"/>
  <c r="Q15" i="1" l="1"/>
  <c r="P15" i="1" s="1"/>
  <c r="E14" i="3" l="1"/>
  <c r="E12" i="3"/>
  <c r="E13" i="3"/>
  <c r="E15" i="3"/>
  <c r="S17" i="2" l="1"/>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Q17" i="2"/>
  <c r="D11" i="3" s="1"/>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D16" i="3" l="1"/>
  <c r="E11" i="3"/>
  <c r="O62" i="2"/>
  <c r="D29" i="3" s="1"/>
  <c r="Q62" i="2"/>
  <c r="S62" i="2"/>
  <c r="H13" i="1"/>
  <c r="M10" i="1" l="1"/>
  <c r="Q10" i="1" s="1"/>
  <c r="M11" i="1"/>
  <c r="Q11" i="1" s="1"/>
  <c r="M12" i="1"/>
  <c r="Q12" i="1" s="1"/>
  <c r="M13" i="1"/>
  <c r="Q13" i="1" s="1"/>
  <c r="M14" i="1"/>
  <c r="Q14" i="1" s="1"/>
  <c r="Q16" i="1"/>
  <c r="M17" i="1"/>
  <c r="Q17" i="1" s="1"/>
  <c r="M18" i="1"/>
  <c r="Q18" i="1" s="1"/>
  <c r="M19" i="1"/>
  <c r="Q19" i="1" s="1"/>
  <c r="M20" i="1"/>
  <c r="Q20" i="1" s="1"/>
  <c r="M21" i="1"/>
  <c r="Q21" i="1" s="1"/>
  <c r="M22" i="1"/>
  <c r="Q22" i="1" s="1"/>
  <c r="M23" i="1"/>
  <c r="Q23" i="1" s="1"/>
  <c r="M24" i="1"/>
  <c r="Q24" i="1" s="1"/>
  <c r="M25" i="1"/>
  <c r="Q25" i="1" s="1"/>
  <c r="M26" i="1"/>
  <c r="Q26" i="1" s="1"/>
  <c r="M27" i="1"/>
  <c r="Q27" i="1" s="1"/>
  <c r="P10" i="1" l="1"/>
  <c r="P11" i="1"/>
  <c r="P12" i="1"/>
  <c r="P13" i="1"/>
  <c r="P16" i="1"/>
  <c r="P17" i="1"/>
  <c r="P18" i="1"/>
  <c r="P19" i="1"/>
  <c r="P20" i="1"/>
  <c r="P21" i="1"/>
  <c r="P22" i="1"/>
  <c r="P23" i="1"/>
  <c r="P24" i="1"/>
  <c r="P25" i="1"/>
  <c r="P26" i="1"/>
  <c r="P27" i="1"/>
  <c r="N27" i="1"/>
  <c r="N10" i="1"/>
  <c r="N11" i="1"/>
  <c r="N12" i="1"/>
  <c r="N13" i="1"/>
  <c r="N16" i="1"/>
  <c r="N28" i="1" s="1"/>
  <c r="B29" i="3" s="1"/>
  <c r="N17" i="1"/>
  <c r="N18" i="1"/>
  <c r="N19" i="1"/>
  <c r="N20" i="1"/>
  <c r="N21" i="1"/>
  <c r="N22" i="1"/>
  <c r="N23" i="1"/>
  <c r="N24" i="1"/>
  <c r="N25" i="1"/>
  <c r="N26" i="1"/>
  <c r="L10" i="1"/>
  <c r="L11" i="1"/>
  <c r="L12" i="1"/>
  <c r="L13" i="1"/>
  <c r="L14" i="1"/>
  <c r="L16" i="1"/>
  <c r="L17" i="1"/>
  <c r="L18" i="1"/>
  <c r="L19" i="1"/>
  <c r="L20" i="1"/>
  <c r="L21" i="1"/>
  <c r="L22" i="1"/>
  <c r="L23" i="1"/>
  <c r="L24" i="1"/>
  <c r="L25" i="1"/>
  <c r="L26" i="1"/>
  <c r="L27" i="1"/>
  <c r="H12" i="1"/>
  <c r="H14" i="1"/>
  <c r="H16" i="1"/>
  <c r="H17" i="1"/>
  <c r="H18" i="1"/>
  <c r="H19" i="1"/>
  <c r="H20" i="1"/>
  <c r="H21" i="1"/>
  <c r="H22" i="1"/>
  <c r="H23" i="1"/>
  <c r="H24" i="1"/>
  <c r="H25" i="1"/>
  <c r="H26" i="1"/>
  <c r="H27" i="1"/>
  <c r="H9" i="1"/>
  <c r="K9" i="1"/>
  <c r="M28" i="1" s="1"/>
  <c r="Q9" i="1" l="1"/>
  <c r="L9" i="1"/>
  <c r="L28" i="1" s="1"/>
  <c r="A29" i="3" s="1"/>
  <c r="P9" i="1" l="1"/>
  <c r="P28" i="1" s="1"/>
  <c r="Q28" i="1"/>
  <c r="C29" i="3" l="1"/>
  <c r="C8" i="2"/>
  <c r="E29" i="3" s="1"/>
  <c r="C10" i="2" l="1"/>
  <c r="E16" i="3"/>
</calcChain>
</file>

<file path=xl/sharedStrings.xml><?xml version="1.0" encoding="utf-8"?>
<sst xmlns="http://schemas.openxmlformats.org/spreadsheetml/2006/main" count="411" uniqueCount="305">
  <si>
    <t>Költség típusa</t>
  </si>
  <si>
    <t>Előkészítés</t>
  </si>
  <si>
    <t>Szakmai megvalósítás</t>
  </si>
  <si>
    <t>Projektmenedzsment</t>
  </si>
  <si>
    <t>A célcsoport számára biztosított támogatások</t>
  </si>
  <si>
    <t>Egyéb, kiegészítő szolgáltatások (pl. rezsi)</t>
  </si>
  <si>
    <t>Költség kategóriája</t>
  </si>
  <si>
    <t>Egyéb ráfordítások</t>
  </si>
  <si>
    <t>Projekt címe:</t>
  </si>
  <si>
    <t>Költség</t>
  </si>
  <si>
    <t>Számviteli bizonylat típusa</t>
  </si>
  <si>
    <t>Számviteli bizonylat kiállításának kelte</t>
  </si>
  <si>
    <t>A termék értékesítője/a szolgáltatás nyújtójának (számviteli bizonylat kiállítójának) megnevezése</t>
  </si>
  <si>
    <t>A termék értékesítője/a szolgáltatás nyújtójának (számviteli bizonylat kiállítójának) adószáma</t>
  </si>
  <si>
    <t>Termék/szolgáltatás (gazdasági esemény) megnevezése</t>
  </si>
  <si>
    <t>Termék/ szolgáltatás teljesítésének ideje</t>
  </si>
  <si>
    <t>Pénzügyi teljesítés ideje</t>
  </si>
  <si>
    <t>Bankszámla vagy házi pénztári  bizonylat sorszáma</t>
  </si>
  <si>
    <t>kategóriája</t>
  </si>
  <si>
    <t>típusa</t>
  </si>
  <si>
    <t>HUF</t>
  </si>
  <si>
    <t>Deviza</t>
  </si>
  <si>
    <t>Kelt:</t>
  </si>
  <si>
    <t>cégszerű aláírás</t>
  </si>
  <si>
    <t>………………………………..</t>
  </si>
  <si>
    <t>(deviza megnevezése)</t>
  </si>
  <si>
    <t>=</t>
  </si>
  <si>
    <t xml:space="preserve">Számviteli bizonylat típusa </t>
  </si>
  <si>
    <t>számla</t>
  </si>
  <si>
    <t>bérkifizetési összesítő</t>
  </si>
  <si>
    <t>szerződés</t>
  </si>
  <si>
    <t>A PROJEKT TERVEZETT KÖLTSÉGVETÉSE</t>
  </si>
  <si>
    <t>Tervezett tevékenység időtartama:</t>
  </si>
  <si>
    <t>Sorszám</t>
  </si>
  <si>
    <t>Időszak</t>
  </si>
  <si>
    <t>Vonatkozó tevékenység megnevezése</t>
  </si>
  <si>
    <t>Tétel megnevezése</t>
  </si>
  <si>
    <t xml:space="preserve">Költség </t>
  </si>
  <si>
    <t>Egységár</t>
  </si>
  <si>
    <t>Egység</t>
  </si>
  <si>
    <t>részletezése</t>
  </si>
  <si>
    <t>neve</t>
  </si>
  <si>
    <t>mennyisége</t>
  </si>
  <si>
    <t>Képzés hátrányos helyzetű csoportok számára</t>
  </si>
  <si>
    <t>Képző díja</t>
  </si>
  <si>
    <t>200.000 "deviza"/képző/hó
3 fő/hó
10 hó/év</t>
  </si>
  <si>
    <t>fő/hó</t>
  </si>
  <si>
    <t>Projekt asszisztens, bruttó bér</t>
  </si>
  <si>
    <t>400.000 "deviza" bruttó bér/fő/hó
1 fő/hó
16 hó/projekt</t>
  </si>
  <si>
    <t>Projekt asszisztens, bruttó bér járuléka</t>
  </si>
  <si>
    <t>52.000 "deviza"/fő/hó
1 fő/hó
16 hó/projekt</t>
  </si>
  <si>
    <t>MINDÖSSZESEN</t>
  </si>
  <si>
    <t xml:space="preserve">Kelt: </t>
  </si>
  <si>
    <t>PH.</t>
  </si>
  <si>
    <t>A PROJEKT KÖLTSÉGVETÉS-ÖSSZESÍTŐJE</t>
  </si>
  <si>
    <t>%</t>
  </si>
  <si>
    <t>Főkategória</t>
  </si>
  <si>
    <t>Összesen</t>
  </si>
  <si>
    <t>Elszámolt időszak</t>
  </si>
  <si>
    <t>KÖLTSÉGTERV - útmutató</t>
  </si>
  <si>
    <t>A Szervezet üzletvezetése elsődleges helyszínének a pontos és teljes címét írja ide, amely a pályázathoz csatolt hivatalos jogi dokumentumokban ekként vagy székhelyként van feltüntetve.</t>
  </si>
  <si>
    <t>Projekt címe</t>
  </si>
  <si>
    <t>A projektjavaslatának ugyanazt a megnevezését, címét írja ide, ami a pályázatban szerepel.</t>
  </si>
  <si>
    <t>Tervezett tevékenység időtartama</t>
  </si>
  <si>
    <t>A projekt tervezett kezdési és befejezési időpontját írja ide.</t>
  </si>
  <si>
    <t>MINTA sorok</t>
  </si>
  <si>
    <t>A tevékenység pontos megnevezése</t>
  </si>
  <si>
    <t>Költség részletezése</t>
  </si>
  <si>
    <t>Adja meg az összköltség pontos számítási módját. Pl. így:
200.000 "deviza"/képző/hó
3 fő/hó
10 hó/év</t>
  </si>
  <si>
    <t>Egység neve</t>
  </si>
  <si>
    <t>Az összköltség számítási alapját képező egység neve, pl. fő/hó, alkalom/hét, óra, stb., a Költség részletezése oszlopba beírtak szerint</t>
  </si>
  <si>
    <t>Egység mennyisége</t>
  </si>
  <si>
    <t>Az összköltség számítási alapját képező egység mennyisége, a Költség részletezése oszlopba beírtak szerint</t>
  </si>
  <si>
    <t>Költség kategóriájának magyarázata</t>
  </si>
  <si>
    <t>Egyéb feltételek</t>
  </si>
  <si>
    <t>Szellemi termékek vásárlása</t>
  </si>
  <si>
    <t>Vagyoni értékű jogok megszerzése</t>
  </si>
  <si>
    <t>Ingatlanok beszerzése, létesítése, felújítása</t>
  </si>
  <si>
    <t>Egyéb anyagok és készletek beszerzése</t>
  </si>
  <si>
    <t>Műszaki ellenőr és további építési szakértők díja</t>
  </si>
  <si>
    <t>Épület karbantartás költségei</t>
  </si>
  <si>
    <t>Oktatással, képzéssel és továbbképzéssel kapcsolatos költségek</t>
  </si>
  <si>
    <t>Jogi szolgáltatásokkal kapcsolatos költségek</t>
  </si>
  <si>
    <t>Nyilvánosság biztosításának a költségei</t>
  </si>
  <si>
    <t>Könyvvizsgálat díja</t>
  </si>
  <si>
    <t>Hatósági eljárási és igazgatási szolgáltatási díjak, illetékek</t>
  </si>
  <si>
    <t>Egyéb igénybe vett szolgáltatások költségei (minden más, a fentiekben nem említett szolgáltatások becsült költsége)</t>
  </si>
  <si>
    <t>Személyi jellegű kifizetések után fizetendő járulékok, hozzájárulások</t>
  </si>
  <si>
    <t>A kifizetés pontos megnevezését meg kell adni</t>
  </si>
  <si>
    <t>Továbbadott támogatás</t>
  </si>
  <si>
    <t>Költség típusának magyarázata</t>
  </si>
  <si>
    <t xml:space="preserve">A projekt megvalósítás költségeinek és hatásainak feltárásához, pontos meghatározásához és a megvalósításhoz szükséges a projektek megfelelő előkészítése. </t>
  </si>
  <si>
    <t>Az előkészítés teljes elszámolható költsége nem haladhatja meg a projekt költségtervben meghatározott összköltségének 5%-át</t>
  </si>
  <si>
    <t>A projekt céljainak megvalósításához kapcsolódó költségek</t>
  </si>
  <si>
    <t>A megfelelő színvonalú projekt végrehajtáshoz elengedhetetlen a felkészült projekt menedzser, menedzsment, aki(k) a projekt végrehajtásához szükséges koordinációs, adminisztratív feladatokat ellátja(ák).
A projektmenedzsment tevékenység ellátásához kapcsolódóan szükséges eszköz beszerzésére, bérleti díjak, utazási és kiküldetési költségek, napidíj, bérköltség, személyi jellegű kifizetések és ezek kapcsolódó járulékai elszámolására csak abban az esetben van lehetőség, amennyiben a projektmenedzsment tag a tevékenységet munkaviszony keretében látja el.
Amennyiben a projektmenedzsment tevékenység ellátása vállalkozási vagy megbízási jogviszony keretében történik, kizárólag a vállalkozási/megbízási díj elszámolására van lehetőség.
A bruttó bért és kapcsolódó járulékot két sorban szükséges megadni.</t>
  </si>
  <si>
    <t>A projektmenedzsment költségek együttesen nem haladhatják meg a teljes megvalósítás elszámolható költségének 10%-át</t>
  </si>
  <si>
    <t>A célcsoport foglalkoztatásával és/vagy képzésével összefüggő költségek, valamint a célcsoport számára biztosított egyéb szolgáltatások költségei kerülhetnek elszámolásra</t>
  </si>
  <si>
    <t>Egyéb, kiegészítő szolgáltatások</t>
  </si>
  <si>
    <t>SZÁMLAÖSSZESÍTŐ - útmutató</t>
  </si>
  <si>
    <t>A Támogatási szerződésben szereplő projektszámot írja ide.</t>
  </si>
  <si>
    <t>Számviteli bizonylat sorszáma</t>
  </si>
  <si>
    <t>A megfelelő dátumot írja be.</t>
  </si>
  <si>
    <t>Az alábbiakat vegye figyelembe a kitöltéskor:
- számla esetén a számlán feltüntetett szállítót;
- személyi jellegű kifizetések esetén a munkáltató megnevezését;
- bankköltség esetén a számlavezető pénzintézet megnevezését írja ide.</t>
  </si>
  <si>
    <t>Kérjük, az adószámot írja ide. Amennyiben nem rendelkezik a számviteli bizonylat kiállítója adószámmal, írja a cellába, hogy nr = nem releváns.</t>
  </si>
  <si>
    <t>Azt írja ide, amiért fizettek, és amit a számviteli bizonylatra írtak, vagy a szolgáltatást nevezze meg (pl. bankköltség, bruttó bér). Több tétel esetén összefoglaló elnevezést adjon meg.</t>
  </si>
  <si>
    <t>Azt a dátumot írja be, amikor a kifizetés megtörtént, és azt banki bizonylattal vagy házi pénztári bizonylattal alá tudja támasztani.</t>
  </si>
  <si>
    <t>A megfelelő sorszámot írja ide.</t>
  </si>
  <si>
    <t>A devizában felmerült kiadás számlán szereplő végösszegét tüntesse itt fel.</t>
  </si>
  <si>
    <t>Amennyiben az elfogadott Költségtervben feltüntetett egyéb (saját) forrást, úgy azt írja ide. Ezzel a költséggel is teljeskörűen el kell számolnia a Támogató felé.</t>
  </si>
  <si>
    <t>Mindösszesen</t>
  </si>
  <si>
    <t>Az oszlop végösszege az elszámolni kívánt teljes összeg, ami a teljes felhasználás esetén a támogatási összeggel egyezik meg. Amennyiben a támogatási összegnél kevesebb került felhasználásra, a különbözetet vissza kell utalni a Támogató számára!</t>
  </si>
  <si>
    <t>NYILATKOZAT</t>
  </si>
  <si>
    <t>KÜLFÖLDÖN KIÁLLÍTOTT BIZONYLAT ESETÉN</t>
  </si>
  <si>
    <t>Hely, dátum</t>
  </si>
  <si>
    <t>Hivatalos képviselő aláírása</t>
  </si>
  <si>
    <t>pecsét helye</t>
  </si>
  <si>
    <t>DRF-2024-01</t>
  </si>
  <si>
    <t>Drabóczy Fanni</t>
  </si>
  <si>
    <t>12345678-2-42</t>
  </si>
  <si>
    <t>oktatás</t>
  </si>
  <si>
    <t>Munkáltató megnevezése</t>
  </si>
  <si>
    <t>SZÁMLAÖSSZESÍTŐ</t>
  </si>
  <si>
    <t>Személyi juttatások</t>
  </si>
  <si>
    <t>Munkaadókat terhelő járulékok és szociális hozzájárulási adó</t>
  </si>
  <si>
    <t>Dologi kiadások</t>
  </si>
  <si>
    <t>Felhalmozási kiadások</t>
  </si>
  <si>
    <t>kiküldetési rendelvény</t>
  </si>
  <si>
    <t>egyéb bizonylat</t>
  </si>
  <si>
    <t>Az adott költségvetési sorban feltüntetett kiadás tervezett felmerülésének dátuma, év és hónap feltüntetésével (tól-ig). Kérjük, hogy a Költségtervet e szerint az oszlop szerint időrendileg növekvő sorrendbe készítse el.</t>
  </si>
  <si>
    <t>Elszámolt időszak:</t>
  </si>
  <si>
    <t>Egyéb információ</t>
  </si>
  <si>
    <t>Melléklet:</t>
  </si>
  <si>
    <t>Összesítő - aláírva, lepecsételve</t>
  </si>
  <si>
    <t>1 - minta és törlendő</t>
  </si>
  <si>
    <t>2- minta és törlendő</t>
  </si>
  <si>
    <t>3 - minta és törlendő</t>
  </si>
  <si>
    <t>Deviza
(megnevezése szükséges)</t>
  </si>
  <si>
    <t>Alkalmazott árfolyam</t>
  </si>
  <si>
    <t>Egységár / HUF</t>
  </si>
  <si>
    <t>Egységár / Deviza</t>
  </si>
  <si>
    <t>Minden költségvetési sornak adjon sorszámot. A bérszámfejtett munkabér és megbízási díj esetében kérjük, hogy a bruttó bért és a vonatkozó járulékot (szociális hozzájárulási adó) külön sorban tüntesse fel.</t>
  </si>
  <si>
    <t>Átváltás dátuma:</t>
  </si>
  <si>
    <t>Igazoló dokumentumok</t>
  </si>
  <si>
    <t>Munkavállalóknak fizetett bruttó bérek (munkaviszony)</t>
  </si>
  <si>
    <t>Kifizetést megalapozó egyéni, havi bérjegyzék (kifizetési jegyzék) VAGY bérösszesítő, munkaszerződés  (szerződésmódosítás)</t>
  </si>
  <si>
    <t>Egyszerűsített Foglalkoztatás keretében kifizetett munkabér</t>
  </si>
  <si>
    <t>Egyszerűsített foglalkoztatási szerződés, jelenléti ív, bérszámfejtést igazoló dokumentum</t>
  </si>
  <si>
    <t>Megbízási szerződés alapján nem munkavállalók részére fizetendő bruttó megbízási díjak (magánszeméllyel kötött megbízási/egyéb szerződés)</t>
  </si>
  <si>
    <t>Bérjegyzék (kifizetési jegyzék) vagy számla, megbízási szerződés, a számfejtés bizonylata</t>
  </si>
  <si>
    <t>Béren kívüli juttatások költségei (munkaügyi szabályzat alapján a munkavállaló részére fizetett béren kívüli juttatás, mint pl.: bérlet térítés, cafetéria, stb.)</t>
  </si>
  <si>
    <t>A béren kívüli juttatások (cafetéria, a munkavállaló munkába járásának költségei (bérlet, személygépkocsi használat), melyet arányosan számol el a kedvezményezett a projektben eltöltött idejének megfelelően.</t>
  </si>
  <si>
    <t>Személyi jellegű egyéb kifizetések: napidíjak, reprezentációs költségek, stb.</t>
  </si>
  <si>
    <t>Napidíj számítását igazoló kiküldetési rendelvény, bérszámfejtést igazoló bérjegyzék VAGY bérösszesítő, számla</t>
  </si>
  <si>
    <t>A munkáltatót terhelő adókat igazoló bérszámfejtési összesítő, valamint az adók megfizetését igazoló bankszámlakivonatok</t>
  </si>
  <si>
    <t>Ezen a soron alapvetően készleteket kell tervezni, mint pl.: irodaszer, számítástechnikai fogyóeszközök (egér, billentyűzet, pendrive stb.), gyógyszer, kötszer, kutyás mentősöknek kutya-élelem, üzemanyag (saját fenntartású gépjárműbe), nem járművekbe beszerzett üzemanyag (pl.: fűnyíró, aggregátor), stb.</t>
  </si>
  <si>
    <t>A költség felmerülését alátámasztó, számla, valamint a gépjármű forgalmi engedély, bérleti (üzemeltetési) szerződés másolata.
A szervezet tulajdonában vagy bérleményében (üzemeltetésében) lévő gépjármű üzemanyagköltségéről szóló számla mellé a menetlevelet (nyomtatványboltban kapható formanyomtatvány) is be kell nyújtani, mely az üzemanyag felhasználását támasztja alá. Csak azoknak a járműveknek a költségei számolhatóak el, melyek a szervezet tulajdonában vagy bérleményében (üzemeltetésében) vannak, vagy ingyenes átadásra kerültek, ezért minden esetben csatolni kell a forgalmi engedély vagy a bérleti szerződés, megállapodás másolatát. A támogatás terhére az üzemanyag számla összege számolható el az útnyilvántartás alapján igazolt használatra eső üzemanyag fogyasztás mértékében.</t>
  </si>
  <si>
    <t>Közüzemi díjak</t>
  </si>
  <si>
    <t>közüzemi díjakat (áram, víz, fűtés stb.), eseti jelleggel vásárolt energiaforrások (szén, fűtőolaj, tűzifa)</t>
  </si>
  <si>
    <r>
      <t>A költség felmerülését alátámasztó</t>
    </r>
    <r>
      <rPr>
        <sz val="11"/>
        <color theme="1"/>
        <rFont val="Calibri"/>
        <family val="2"/>
        <charset val="238"/>
      </rPr>
      <t xml:space="preserve"> számla, a pénzügyi teljesítést (kifizetést) igazoló bizonylat,
számviteli bizonylatok, illetve a pénzügyi teljesítést (kifizetést) igazoló bankszámlakivonat.
A költséget tartalmazó számlának a kedvezményezett szervezet nevére, székhely címére és a kedvezeményezett adószámára kell szólnia, továbbá</t>
    </r>
    <r>
      <rPr>
        <sz val="11"/>
        <rFont val="Calibri"/>
        <family val="2"/>
        <charset val="238"/>
      </rPr>
      <t xml:space="preserve"> a számlán szereplő fogyasztási helynek meg kell egyeznie a kedvezményezett székhelyével, telephelyével, fióktelepével.</t>
    </r>
  </si>
  <si>
    <t>(A szervezet tulajdonában lévő vagy bérelt)
Ingatlan, jármű, egyéb eszközök üzemeltetés költségei</t>
  </si>
  <si>
    <t>Ezen a költségtételen lehet elszámolni a szervezet tulajdonában lévő vagy általa bérelt ingatlanhoz kapcsolódó:
közös költséget,
ingatlan karbantartási, javítási költségeit, ami NEM minősül felújításnak;
ingatlan bérleti díjat (terembérlet, irodabérlet, raktárbérlet stb.)</t>
  </si>
  <si>
    <t>A gépjármű forgalmi engedély, bérleti (üzemeltetési) szerződés másolata. (A szervezet a jármű forgalmi engedélyében tulajdonosként, illetve üzembentartóként szerepel.)
Csak azoknak a járműveknek a költségei számolhatóak el, melyek a szervezet tulajdonában vagy bérleményében (üzemeltetésében) vannak, vagy ingyenes átadásra kerültek, ezért minden esetben csatolni kell a forgalmi engedély vagy a bérleti szerződés, megállapodás másolatát. 
Bérelt gépjármű esetén a záradékolt számla, a pénzügyi teljesítést (kifizetést) igazoló bizonylat és a bérleti szerződés másolatát kell benyújtani. Gépjármű bérleti díj csak abban az esetben támogatott költség, ha a tartós bérlet célja nem a gépjármű tulajdonba kerülése.
Továbbszámlázott, közvetített szolgáltatás esetén a számla és a pénzügyi teljesítést (kifizetést) igazoló bizonylat mellett, a továbbszámlázásról szóló megállapodás másolatát is be kell nyújtani.
Magánszemély tulajdonában lévő gépjármű parkolási, úthasználati díjat tartalmazó számla nem támogatható költség. Kiküldetési rendelvényhez kapcsolódó parkolási és úthasználati díj a szervezet nevére szóló záradékolt számla másolata ellenében elszámolható.</t>
  </si>
  <si>
    <t>Ezen a költségtételen lehet elszámolni a szervezet tulajdonában lévő vagy bérelt eszközökhöz (pl.: projektor, asztal, aggregátor stb.) kapcsolódó költségeket:
bérleti díj, kölcsönzési díj, fenntartási, javítási költségek (szolgáltatás anyagköltséggel együtt)</t>
  </si>
  <si>
    <t>A költség felmerülését alátámasztó számla és a pénzügyi teljesítést (kifizetést) igazoló bizonylat, eseti jelleggel szerződés másolata. Csak azoknak az eszközöknek az üzemeltetési költségei számolhatóak el, melyek a szervezet tulajdonában vagy birtokában vannak.
Továbbszámlázott, közvetített szolgáltatás esetén a záradékolt számla és a pénzügyi teljesítést (kifizetést) igazoló bizonylat mellett, a továbbszámlázásról szóló megállapodás másolatát is be kell nyújtani.</t>
  </si>
  <si>
    <t>Beszerzés dokumentációja, visszaigazolt megrendelők, szerződések, teljesítésigazolások, számlák és azok pénzügyi teljesítését (kifizetését) igazoló bizonylatok</t>
  </si>
  <si>
    <t>Utazással, kiküldetéssel kapcsolatos költségek (napidíj nélkül)</t>
  </si>
  <si>
    <t>Formanyomtatványon elszámolható kiküldetések költségei</t>
  </si>
  <si>
    <t>Ezen a költségtételen lehet elszámolni a hirdetési, reklámköltségeket (médiahirdetések), PR, marketing kiadványok költségeit (szervezet tevékenységét bemutató kiadványok, szóróanyagok, plakátok), arculati elemek („cégtábla”, levélpapír, mappa, névjegykártya, zászló, molinó, tagsági kártya), PR, marketingszolgáltatások (kiállítás költségei, arculat
tervezés, piackutatás, szakértői szolgáltatások, tanácsadás költségei), egyéb a PR-hoz vagy a marketinghez kapcsolódó beszerzések, szolgáltatások költségeit. NEM tartoznak ide a reprezentációs céllal készített anyagok, pl. logózott tollak.</t>
  </si>
  <si>
    <t>Beszerzési dokumentáció, a költség felmerülését alátámasztó megjelenések, teljesítésigazolások, számla (előleg számla) és a pénzügyi teljesítést (kifizetést) igazoló bizonylat</t>
  </si>
  <si>
    <t>Pl.: orvosi ellátás díja</t>
  </si>
  <si>
    <t>A költség felmerülését alátámasztó dokumentum (feljegyzés, a teljesítést igazoló bizonylat) számla és a pénzügyi teljesítést (kifizetést) igazoló bizonylat</t>
  </si>
  <si>
    <t>Biztosítási díjak</t>
  </si>
  <si>
    <t>biztosítási díj ( ingatlan vagyonbiztosítása,kötelező felelősségbiztosítás, casco, gépjármű-utas balesetbiztosítása),</t>
  </si>
  <si>
    <t>Megkötött biztosítások kötvényei, a biztosításról szóló számla vagy egyéb pénzügyi bizonylat, és azok pénzügyi teljesítését alátámasztó dokumentumok</t>
  </si>
  <si>
    <t>Hatósági díjakat, illetékeket: hatósági díjak, eljárási illetékek.</t>
  </si>
  <si>
    <t>Számla, valamint a kifizetéseket alátámasztó bizonylatok</t>
  </si>
  <si>
    <t>Bankköltségek</t>
  </si>
  <si>
    <t>Az immateriális javak azok a nem anyagi (kézzel nem fogható), a szervezet számára forgalomképes dolgok vagy jogok (eszközök), amelyek várhatóan tartósan (1 éven túl) szolgálják a szervezet tevékenységét. Például: honlap (készítés, fejlesztés)</t>
  </si>
  <si>
    <t>A beszerzés dokumentumai, szerződés/megrendelő,  a teljesítést igazoló produktum (pl: honlap elérhetőségének bemutatása), számla és a pénzügyi teljesítést (kifizetést) igazoló bizonylat, az állományba vételi (aktiválási) jegyzőkönyv vagy nyilvántartási bizonylat</t>
  </si>
  <si>
    <t>Szoftverek, csatlakozási díjak, szerzői jogok</t>
  </si>
  <si>
    <t>A beszerzés dokumentumai, szerződés/megrendelő, számla és a pénzügyi teljesítést (kifizetést) igazoló bizonylat, az állományba vételi (aktiválási) jegyzőkönyv vagy nyilvántartási bizonylat</t>
  </si>
  <si>
    <t>Tervekkel, dokumentációval, hatósági engedélyekkel, árajánlatokkal alá kell támasztani.
(Szolgalmi jog vagy földterülettel kapcsolatos, más jellegű jogok vásárlása esetén az Immateriális javak (vagyoni értékű jogok) beszerzése kategóriát jelölje meg.)
Ugyanebbe a sorba írja a saját megvalósításban végzett átalakítási, bővítési és/vagy felújítási beruházásokhoz felhasznált, bármilyen jellegű építési anyagok és készletek becsült költségét, a munkabérek és közterheit, valamint a műszaki ellenőröknek és más építési szakértőknek fizetendő bármilyen díjakat, pl. műszaki ellenőri feladatok beruházáson történő elvégzésének díja (ha az üzembe helyezés feltétele). (Saját megvalósításban végzett beruházás esetén be kell mutatni a számítási szabályzatot is.)</t>
  </si>
  <si>
    <t>A beszerzés dokumentációja, megrendelő/szerződés, átadás-átvételi jegyzőkönyv (földhivatali bejegyzés) számla és a pénzügyi teljesítést (kifizetést) igazoló bizonylat, építési napló (amennyiben kötelező vezetni), az állományba vételi (aktiválási) jegyzőkönyv vagy eszköz-nyilvántartási bizonylat</t>
  </si>
  <si>
    <t>Gépek, technológiai berendezések beszerzése</t>
  </si>
  <si>
    <t>A program megvalósításához közvetlenül kapcsolódó gépek, berendezések költségei</t>
  </si>
  <si>
    <t>Kisértékű (200.000 Ft alatti) tárgyi eszközök beszerzése</t>
  </si>
  <si>
    <t xml:space="preserve">Leltárba vett eszköz, amelyek könyv szerinti értéke nem éri el a 200.000 Ft-ot </t>
  </si>
  <si>
    <t>Célcsoport részére továbbadott támogatás (pl. higiéniás csomagok menekültek részére)</t>
  </si>
  <si>
    <t>A tovább utalt vagy eszközökben átadott támogatások esetében a másodlagos kedvezményezettel megkötött Támogatási szerződés példánya. Pénzbeni támogatás esetén a másodlagos kedvezményezett elszámolásának és az elszámolás elfogadásának dokumentumainak másolata.</t>
  </si>
  <si>
    <t>Közösségen belüli, illetve harmadik országbeli beszerzés áfája</t>
  </si>
  <si>
    <t>Nyilvánosság, jogi tanácsadás, könyvvizsgálat</t>
  </si>
  <si>
    <t>Az egyéb, kiegészítő szolgáltatások aránya nem haladhatja meg a projekt elszámolható költségének 10%-át</t>
  </si>
  <si>
    <t>* Az igazoló dokumentumok között nevesített bizonylatok eredeti, záradékkal ellátott dokumentumai a kedvezményezettnél tárolandó, az elszámoláshoz ezeknek a záradékkal ellátott dokumentumoknak a hitelesített másolatait kell csatolni.</t>
  </si>
  <si>
    <t>Amennyiben ilyen jellegű költség a célországban nincsen, kérjük, a személyi jellegű juttatás soroknál a Tétel megnevezése oszlopba magyarázatként írja ezt be</t>
  </si>
  <si>
    <t>Ezen a költségtételen lehet elszámolni a szervezet tulajdonában vagy bérleményében (üzemeltetésében) lévő gépjárművekhez kapcsolódó beszerzéseket, igénybevett szolgáltatásokat:
bérleti díj, javítás, karbantartás költségei pl.: szervízdíj, autómosás), parkolási, úthasználati díj (parkolási díj, tárolási díj, autópálya matrica)</t>
  </si>
  <si>
    <t>Kizárólag amennyiben nem a beruházás elengedhetetlen része, ill. az üzembe helyezés feltétele. Máskülönben a felhalmozási kiadások közt jelenik meg.</t>
  </si>
  <si>
    <t>Bankszámla kivonatok
Csak a szervezet által, a Támogató felé bejelentett és inkasszóval terhelt bankszámlaszám(ok)hoz tartozó bankköltség számolható el. Felhívjuk szíves figyelmüket, hogy a kedvezményezettnek valamennyi bankszámlaszámát be kell jelenteni a Támogató felé.</t>
  </si>
  <si>
    <t xml:space="preserve">                                                                                                                                                                                                                                                                                                                                                                                                                                                                                                                                                                                                                                                                                                                                                                                                                                                                                                                                                                                                                                                                                </t>
  </si>
  <si>
    <t>Bruttó összköltség</t>
  </si>
  <si>
    <t>Egyéb bruttó forrás</t>
  </si>
  <si>
    <t>Kérjük, vegye figyelembe, hogy a táblázatban a színes cellák képletezve vannak, azok automatikusan töltődnek a fehér cellák kitöltése után.
Kérjük, hogy ezt a sablon fájlt mentse el másként, és abban kezdjen el dolgozni, kitörölve a minta sorokat mind a Költségterv, mind a Számlaösszesítő fülből. A minta sorok adatai automatikusan átemelődnek az Összesítő fülbe, ezért előzetesen győződjön meg róla, hogy a minta sorok törlését követően az Összesítő fül adatmentes.
Költségterve, illetve Számlaösszesítője elkészültekor kérjük, nyomtassa ki az Összesítő munkalapot és írja alá, pecsételje le. Egyebekben az alábbiak figyelembevételével dolgozza ki a költségtervét.</t>
  </si>
  <si>
    <t>A Költségterv H oszlopa képletezett, az automatikusan töltődik ki.</t>
  </si>
  <si>
    <t>Annak részletes magyarázata, hogy pontosan mit kívánnak az adott költségvetési soron elszámolni. Pl. tréner megbízási díja.</t>
  </si>
  <si>
    <t>Kérjük, hogy az "Összesítő" munkalapot szíveskedjék a költségtervvel együtt kinyomtatni és aláírni. Itt Önnek csak a dátumot kell beírnia, az adatok itt automatikusan az Ön által beírtak szerint frissülnek. A Költségterv és az Összesítő együttesen nyújtandók be.</t>
  </si>
  <si>
    <t>Kiküldetési rendelvény és a felmerülő költségek bizonylatainak másolata</t>
  </si>
  <si>
    <t>A NAV felé a Áfa tv. Alapján megfizetett ÁFA</t>
  </si>
  <si>
    <t>Vonatkozó ÁFA bevallás és a pénzügyi teljesítést (kifizetést) igazoló bizonylat</t>
  </si>
  <si>
    <t>Szerződés iktatószáma:</t>
  </si>
  <si>
    <t>Pxxx</t>
  </si>
  <si>
    <t>A Támogatási szerződésben szereplő PMI kezdetű iktatószámot írja ide.</t>
  </si>
  <si>
    <t>Bizonylat bruttó összege devizában</t>
  </si>
  <si>
    <t>Bizonylat bruttó összege forintban</t>
  </si>
  <si>
    <t>A Számlaösszesítő O oszlopa képletezett, az automatikusan töltődik ki.</t>
  </si>
  <si>
    <t>Azt az összeget írja ide, amelyet a támogatásból kíván elszámolni. Kérjük, az oszlop nevében nevezze meg a devizát, pl. USD</t>
  </si>
  <si>
    <t>A Számlaösszesítő Q oszlopa képletezett, az automatikusan töltődik ki.</t>
  </si>
  <si>
    <t>A Számlaösszesítő S oszlopa képletezett, az automatikusan töltődik ki.</t>
  </si>
  <si>
    <t>Magyarországon kiállított számlák esetén követelmény, hogy a benyújtott számlák, illetve számviteli bizonylatok megfeleljenek magyar jogszabályi előírásoknak.
Külföldi bizonylat akkor tekinthető szabályszerűnek, ha azt mind alakilag, mind tartalmilag a vonatkozó (adott esetben külföldi) jogszabályoknak megfelelően állították ki. A nem a magyar jogszabályoknak megfelelően kiállított külföldi számla csak abban az esetben nyújtható be elszámolásra, ha a Kedvezményezett nyilatkozik, hogy a beszámolóban lévő bizonylatok a helyi jogszabálynak megfelelően kerültek kiállításra. Ehhez ld. a "Nyilatkozat külföldi bizonylat" munkalapot.</t>
  </si>
  <si>
    <t>Minden esetben szükséges a költség felmerülését alátámasztó, záradékolt számla vagy bizonylat és a pénzügyi  teljesítést (kifizetést) igazoló bizonylat. Az alábbiakban az egyes kiadásokhoz további igazoló dokumentumokat gyűjtöttük össze.
A bruttó 200.000,- Ft értékhatárt meghaladó értékű árubeszerzés vagy szolgáltatás megrendelés kizárólag írásban történt szerződés, elküldött és visszaigazolt megrendelés alapján vehető igénybe.</t>
  </si>
  <si>
    <t xml:space="preserve">A legördülő menüből válassza ki a megfelelő kategóriát.
- Magyarországon kiállított számlák esetén követelmény, hogy a benyújtott számlák, illetve számviteli bizonylatok megfeleljenek magyar jogszabályi előírásoknak (Különösen: Számvitelről szóló 2000. évi C. törvény, Általános forgalmi adóról szóló 2007. évi CXXVII. törvény).
- Külföldi bizonylat akkor tekinthető szabályszerűnek, ha azt mind alakilag, mind tartalmilag a vonatkozó (adott esetben külföldi) jogszabályoknak megfelelően állították ki. A nem a magyar jogszabályoknak megfelelően kiállított külföldi számla csak abban az esetben nyújtható be elszámolásra, ha a Kedvezményezett nyilatkozik, hogy a beszámolóban lévő bizonylatok a helyi jogszabálynak megfelelően kerültek kiállításra.
A Kedvezményezett kizárólag a támogatott tevékenység időtartama alatt felmerült és a támogatott tevékenység megvalósításához kapcsolódó költségeit számolhatja el. </t>
  </si>
  <si>
    <t>Kérjük, minden számviteli bizonylaton is tüntesse fel az adott sorszámot a könnyebb beazonosíthatóság érdekében.</t>
  </si>
  <si>
    <t>Ez a cella automatikusan töltődik a beírt adatok alapján. Önnek ide nem kell beírnia adatot.</t>
  </si>
  <si>
    <t>Szerződés iktatószáma</t>
  </si>
  <si>
    <t>Ez a cella automatikusan töltődik a Költségtervbe beírt adatok alapján. Önnek ide nem kell beírnia adatot.</t>
  </si>
  <si>
    <t>A kitöltés megkönnyítése érdekében beírtunk mintasorokat a sablonba, ha ezeket nem törölte volna, úgy kérem, mindenképpen törölje, ugyanis ezek a beírt összegek az Összesítő munkalapon is megjelennek.</t>
  </si>
  <si>
    <r>
      <t xml:space="preserve">Tervezéskor határozza meg az Ön által megnevezett devizában az egyes kiadásait. Az egységár az összköltség számítási alapját képező összeg, a Költség részletezése oszlopba beírtak szerint.
Fontos, </t>
    </r>
    <r>
      <rPr>
        <sz val="11"/>
        <rFont val="Calibri"/>
        <family val="2"/>
        <charset val="238"/>
        <scheme val="minor"/>
      </rPr>
      <t>hogy a 30. sor H-N oszlopait töltse ki, ill. a Deviza oszlopnevében jelölje meg a devizát (pl. USD).</t>
    </r>
  </si>
  <si>
    <t>Bruttó összköltség / HUF</t>
  </si>
  <si>
    <t>Bruttó összköltség / Deviza</t>
  </si>
  <si>
    <t>Az Egységár / Deviza és az Egység mennyisége szorzata. Az összköltség tartalmazza az igényelt támogatást és az egyéb forrást (ha van).</t>
  </si>
  <si>
    <t>Az egységár és az Egység mennyisége szorzata. Az összköltség tartalmazza az igényelt támogatást és az egyéb forrást (ha van). A Költségterv L oszlopa képletezett, az automatikusan töltődik ki.</t>
  </si>
  <si>
    <t>Egyéb bruttó forrás / Deviza</t>
  </si>
  <si>
    <t>Egyéb bruttó forrás / HUF</t>
  </si>
  <si>
    <t>A Költségterv N oszlopa képletezett, az automatikusan töltődik ki.</t>
  </si>
  <si>
    <t>Igényelt bruttó támogatás a projektidőszakra 
összesen</t>
  </si>
  <si>
    <t>A tervezés megkönnyítése érdekében beírtunk mintasorokat.
Kérjük, hogy ezt a sablon fájlt mentse el másként, és abban kezdjen el dolgozni, kitörölve a minta sorokat mind a Költségterv, mind a Számlaösszesítő fülből. A minta sorok adatai automatikusan átemelődnek az Összesítő fülbe, ezért előzetesen győződjön meg róla, hogy a minta sorok törlését követően az Összesítő fül adatmentes.</t>
  </si>
  <si>
    <t>Igényelt bruttó támogatás a projektidőszakra 
összesen / HUF</t>
  </si>
  <si>
    <t>Igényelt bruttó támogatás a projektidőszakra 
összesen / Deviza</t>
  </si>
  <si>
    <t xml:space="preserve">Az összköltségnek az egyéb forrással (ha van) csökkentett összege. </t>
  </si>
  <si>
    <t>Az összköltségnek az egyéb forrással (ha van) csökkentett összege. A Költségterv P oszlopa képletezett, az automatikusan töltődik ki.</t>
  </si>
  <si>
    <t>Megítélt támogatás összege / HUF</t>
  </si>
  <si>
    <t>Elszámolt támogatás összesen / HUF</t>
  </si>
  <si>
    <t>Még elszámolandó támogatás összesen / HUF</t>
  </si>
  <si>
    <t>nap/hó/év - nap/hó/év</t>
  </si>
  <si>
    <t>Számviteli bizonylat sorszáma (amely a számlát kétséget kizáróan azonosítja)</t>
  </si>
  <si>
    <t>Támogatás terhére elszámolandó bruttó költség</t>
  </si>
  <si>
    <t>Támogatás terhére elszámolandó bruttó költség / Deviza</t>
  </si>
  <si>
    <t>Támogatás terhére elszámolandó bruttó költség / HUF</t>
  </si>
  <si>
    <t>Egyéb forrás terhére elszámolandó bruttó költség</t>
  </si>
  <si>
    <t>Egyéb forrás terhére elszámolandó bruttó költség / Deviza</t>
  </si>
  <si>
    <t>Egyéb forrás terhére elszámolandó bruttó költség / HUF</t>
  </si>
  <si>
    <t>nap/hó/év - nap/hó /év</t>
  </si>
  <si>
    <t>Az adott (rész-)elszámolás időszakát írja ide nap/hó/év formátumban. Ha több részletben számol el, akkor a megkezdett Számlaösszesítőt folytatva töltse ki a táblázatot, frissítve az elszámolni kívánt időszak végét.</t>
  </si>
  <si>
    <t>Kérjük, vegye figyelembe, hogy a táblázatban a színes cellák képletezve vannak, azok automatikusan töltődnek a fehér cellák kitöltése után.</t>
  </si>
  <si>
    <t>A legördülő menüből válassza ki a megfelelő kategóriát. Ezek részletezését és magyarázatát alább, a 29-59. sorban találja.</t>
  </si>
  <si>
    <t>A legördülő menüből válassza ki a megfelelő kategóriát. Ezek részletezését és magyarázatát alább, az 61-66. sorban találja.</t>
  </si>
  <si>
    <t>A legördülő menüből válassza ki a megfelelő kategóriát. Ezek részletezését és magyarázatát a Költségterv-útmutató 29-59. sorában találja.</t>
  </si>
  <si>
    <t>A legördülő menüből válassza ki a megfelelő kategóriát. Ezek részletezését és magyarázatát a Költségterv-útmutató 61-66. sorában találja.</t>
  </si>
  <si>
    <t>Amennyiben a számviteli bizonylat tartalmazza ezt a dátumot, úgy azt írja be.
Amennyiben a számviteli bizonylaton csak a kiállítás dátuma szerepel, úgy kérjük, azt írja ide.</t>
  </si>
  <si>
    <t>A Kedvezményezett köteles a Számlaösszesítőt és az Összesítőt cégszerű aláírással és pecséttel (amennyiben van) ellátva egy eredeti példányban és digitálisan is eljuttatni a Támogató részére.</t>
  </si>
  <si>
    <t>Projekt időszaka:</t>
  </si>
  <si>
    <t>A kért támogatás Költségtervben szereplő költségeinek
kategóriák szerinti összesítése</t>
  </si>
  <si>
    <t>Összesenhez képest főkategóriánkénti max. 10% eltérés</t>
  </si>
  <si>
    <t>Projektszintű összesítés</t>
  </si>
  <si>
    <t>Összköltség</t>
  </si>
  <si>
    <t>Egyéb forrás</t>
  </si>
  <si>
    <t>Igényelt támogatás a projektidőszakra összesen</t>
  </si>
  <si>
    <t>Elszámolt támogatás</t>
  </si>
  <si>
    <t>Még elszámolandó támogatás</t>
  </si>
  <si>
    <t>Dátum:</t>
  </si>
  <si>
    <t>A számlát, szerződéseket és egyéb számviteli, ill. pénzügyi bizonylatokat is kétséget kizáróan beazonosító sorszámot írja ide.
További magyarázatok:
- Azokban az esetekben, ahol számla és szerződés is van, csak a számla sorszámának feltüntetése szükséges.
- Azokban az esetekben, ahol a kifizetést csupán egy szerződés igazolja, és számla nem készül (tipikusan ingatlan adás-vétel esetén), ott a szerződés lesz a bizonylat. Ilyen esetekben a szerződésnek adjon sorszámot, vagy ha rendelkezik iktatószámmal, az is megfelelő.
- Egyéb bizonylat alatt értjük pl.:
- a készpénz kifizetését igazoló ún. házi pénztári bizonylatot vagy
- bankköltség elszámolása esetén a bankszámla kivonatot,  vagy
- személyi jellegű kifizetések bizonylatait. (Ezek esetében a bérszámfejtési összesítő beazonosítását a leírt példa alapján tüntesse fel:  John Black 2024.01. havi bérösszesítő esetén ezt írja a bérösszesítőre: JB202401).
- Egyéb pénzügyi bizonylat alatt értjük pl.  sorszámát.</t>
  </si>
  <si>
    <t>Időszak
év/hó/nap</t>
  </si>
  <si>
    <t>87654321-1-41</t>
  </si>
  <si>
    <t>PH</t>
  </si>
  <si>
    <t>2024.09.01.-2025.06.30.</t>
  </si>
  <si>
    <t>2025.01.01.-2025.06.30.</t>
  </si>
  <si>
    <t>Még elszámolandó támogatás összesen/HUF:</t>
  </si>
  <si>
    <t xml:space="preserve">Elszámolt támogatás összesen/HUF: </t>
  </si>
  <si>
    <t>Megítélt támogatás összesen/HUF:</t>
  </si>
  <si>
    <t>John Black 20bruttó munkabér</t>
  </si>
  <si>
    <t>John Black bére</t>
  </si>
  <si>
    <t>John Black járulék</t>
  </si>
  <si>
    <t>1</t>
  </si>
  <si>
    <t>2</t>
  </si>
  <si>
    <t>3</t>
  </si>
  <si>
    <t>John Black bruttó munkabér járuléka</t>
  </si>
  <si>
    <t>JB202501</t>
  </si>
  <si>
    <t>PMI/…-…/2024</t>
  </si>
  <si>
    <t>Projekt száma:</t>
  </si>
  <si>
    <t xml:space="preserve">Projekt száma: </t>
  </si>
  <si>
    <t>* A záradék és a hitelesítés kötelező szövegtartalma: Az Általános Szerződési Feltételek a honlapunkon elérhető, a záradékolásról az 5.5.2. pontban talál pontos leírást</t>
  </si>
  <si>
    <r>
      <t xml:space="preserve">A Támogató által biztosított költségvetési támogatási összeg felhasználásáról – a Számlaösszesítőn és Összesítőn túl – a pénzügyi elszámoláshoz csatolni kell a gazdasági esemény elszámolását alátámasztó, az eredetivel mindenben megegyező számviteli bizonylatok (számla, szerződés, megállapodás, teljesítés igazolás, kimutatás, hitelintézeti bizonylat, jogszabályi rendelkezés, egyéb ilyennek minősíthető irat, pénzügyi teljesítést igazoló bankkivonat, pénztári kiadási bizonylat) minden oldalon hitelesített másolatait.
</t>
    </r>
    <r>
      <rPr>
        <b/>
        <sz val="11"/>
        <color theme="1"/>
        <rFont val="Calibri"/>
        <family val="2"/>
        <charset val="238"/>
        <scheme val="minor"/>
      </rPr>
      <t xml:space="preserve">Bővebben lásd:
https://storage.googleapis.com/hungary-helps-cdn/Altalanos-Szerzodesi-Feltetelek-a-palyazati-uton-megvalosulo-tamogatasokhoz.pdf </t>
    </r>
  </si>
  <si>
    <t>A www.mnb.hu által közzétett középárfolyamot, ritka valuták esetében a https://www.mnb.hu/statisztika/statisztikai-adatok-informaciok/adatok-idosorok/arfolyamok-lekerdezese/az-mnb-hivatalos-devizalapjan-nem-szereplo-egyeb-arfolyamok alapján kell megadni, a táblázat ez alapján számolja át a beírt értékeket.</t>
  </si>
  <si>
    <t>Nyilatkozom továbbá, hogy minden személyi jellegű kifizetés után - amennyiben az adott tétel adóköteles - az adókat és járulékokat a szervezet a helyi jogszabályoknak megfelelően bevallotta és befizette.</t>
  </si>
  <si>
    <t>Nyilatkozom továbbá, hogy amennyiben a támogatás terhére elszámolt tételek tekintetében a helyi jogszabályok szerint további adófizetési kötelezettség keletkezett, azoknak eleget tettem.</t>
  </si>
  <si>
    <t>Alulírott [hivatalos képviselő neve], a [szervezet] képviselője a [iktatószámú] Támogatási szerződésben foglalt [támogatás összege forintban] HUF értékű támogatás terhére a Hungary Helps Ügynökség felé elszámolásra benyújtott, [ország]-ban kiállított bizonylatok a helyi jogszabályoknak megfelelően kerültek kiállításra.</t>
  </si>
  <si>
    <t>A pályázatot benyújtó és a tervezett támogatást befogadó szervezet (a továbbiakban: ”a Szervezet”) teljes és pontos nevét írja ide, amint az a támogatási kérelméhez mellékelt hivatalos jogi dokumentumokban szerepel.</t>
  </si>
  <si>
    <t>Egyéb forrás feltüntetése nem kötelező. Amennyiben a Szervezet nem kíván saját és/vagy egyéb forrást fordítani a projekt megvalósítására, értelemszerűen 0-t kell írni az említett oszlop celláiba.
Amennyiben a Támogatást kérő szervezet a projekt megvalósítására bevon saját, ill. egyéb forrást, azt kérjük, itt tüntesse fel. A saját vagy egyéb forrás igazolása kötelező. Felhívjuk figyelmüket, hogy a saját, ill. egyéb forrással is számlaszinten el kell számolnia a Szervezetnek.
Amennyiben egy felmerülő költség esetén annak csupán egy részét kívánja a pályázat terhére elszámolni (pl. részbér), úgy minden esetben köteles az egyéb forrás oszlopot is kitölteni.</t>
  </si>
  <si>
    <t>Projekt száma</t>
  </si>
  <si>
    <t>A Kedvezményezett a Számlaösszesítő aláírásával nyilatkozik egyben arról is, hogy
a) a kapott költségvetési támogatás terhére elszámolt kiadások pénzügyi teljesítése a csatolt pénzügyi bizonylatokon feltüntetett időpontokban megtörtént;
b) kizárólag a támogatott tevékenység időtartama alatt felmerült és a támogatott tevékenység megvalósításához kapcsolódó költségeit tüntette fel, mert csak azokat számolhatja el;
c) a felmerült kiadások számviteli nyilvántartásaikban való elkülönítéséről gondoskodott;
d) jelen támogatás terhére elszámolni kívánt költségek más támogató, illetve más támogatás/program terhére nem számolhatók el.</t>
  </si>
  <si>
    <t>A projekt költségtervben a támogatás terhére tervezett költségének százalékos aránya</t>
  </si>
  <si>
    <t>A Számlaösszesítőben szereplő és a támogatás terhére elszámolni kívánt költségek
kategóriák szerinti összesítése</t>
  </si>
  <si>
    <t>Kérelmező neve:</t>
  </si>
  <si>
    <t>Kérelmező székhelye:</t>
  </si>
  <si>
    <t>Tisztelt Kérelmezőnk!</t>
  </si>
  <si>
    <t>Kérelmező neve</t>
  </si>
  <si>
    <t>Kérelmező székhelye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</si>
</sst>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0.00\ &quot;Ft&quot;_-;\-* #,##0.00\ &quot;Ft&quot;_-;_-* &quot;-&quot;??\ &quot;Ft&quot;_-;_-@_-"/>
    <numFmt numFmtId="43" formatCode="_-* #,##0.00_-;\-* #,##0.00_-;_-* &quot;-&quot;??_-;_-@_-"/>
    <numFmt numFmtId="164" formatCode="_-* #,##0_-;\-* #,##0_-;_-* &quot;-&quot;??_-;_-@_-"/>
    <numFmt numFmtId="165" formatCode="#,##0\ [$HUF];\-#,##0\ [$HUF]"/>
    <numFmt numFmtId="166" formatCode="#,##0\ [$HUF]"/>
    <numFmt numFmtId="167" formatCode="0.0%"/>
    <numFmt numFmtId="168" formatCode="_-* #,##0.00\ _F_t_-;\-* #,##0.00\ _F_t_-;_-* &quot;-&quot;??\ _F_t_-;_-@_-"/>
  </numFmts>
  <fonts count="22" x14ac:knownFonts="1">
    <font>
      <sz val="11"/>
      <color theme="1"/>
      <name val="Calibri"/>
      <family val="2"/>
      <charset val="238"/>
      <scheme val="minor"/>
    </font>
    <font>
      <sz val="11"/>
      <color rgb="FFFF0000"/>
      <name val="Times New Roman"/>
      <family val="1"/>
      <charset val="238"/>
    </font>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4"/>
      <color theme="1"/>
      <name val="Calibri"/>
      <family val="2"/>
      <charset val="238"/>
      <scheme val="minor"/>
    </font>
    <font>
      <sz val="14"/>
      <color theme="1"/>
      <name val="Calibri"/>
      <family val="2"/>
      <charset val="238"/>
      <scheme val="minor"/>
    </font>
    <font>
      <sz val="11"/>
      <name val="Calibri"/>
      <family val="2"/>
      <charset val="238"/>
      <scheme val="minor"/>
    </font>
    <font>
      <b/>
      <sz val="12"/>
      <color theme="1"/>
      <name val="Calibri"/>
      <family val="2"/>
      <charset val="238"/>
      <scheme val="minor"/>
    </font>
    <font>
      <u/>
      <sz val="11"/>
      <color theme="10"/>
      <name val="Calibri"/>
      <family val="2"/>
      <charset val="238"/>
      <scheme val="minor"/>
    </font>
    <font>
      <sz val="12"/>
      <color theme="1"/>
      <name val="Calibri"/>
      <family val="2"/>
      <charset val="238"/>
      <scheme val="minor"/>
    </font>
    <font>
      <b/>
      <sz val="11"/>
      <color rgb="FFFF0000"/>
      <name val="Calibri"/>
      <family val="2"/>
      <charset val="238"/>
      <scheme val="minor"/>
    </font>
    <font>
      <b/>
      <sz val="18"/>
      <color theme="1"/>
      <name val="Calibri"/>
      <family val="2"/>
      <charset val="238"/>
      <scheme val="minor"/>
    </font>
    <font>
      <i/>
      <sz val="12"/>
      <color theme="1"/>
      <name val="Times New Roman"/>
      <family val="1"/>
      <charset val="238"/>
    </font>
    <font>
      <sz val="18"/>
      <name val="Calibri"/>
      <family val="2"/>
      <charset val="238"/>
      <scheme val="minor"/>
    </font>
    <font>
      <b/>
      <sz val="14"/>
      <name val="Calibri"/>
      <family val="2"/>
      <charset val="238"/>
      <scheme val="minor"/>
    </font>
    <font>
      <sz val="14"/>
      <name val="Calibri"/>
      <family val="2"/>
      <charset val="238"/>
      <scheme val="minor"/>
    </font>
    <font>
      <sz val="11"/>
      <color theme="1"/>
      <name val="Calibri"/>
      <family val="2"/>
      <charset val="238"/>
    </font>
    <font>
      <b/>
      <sz val="14"/>
      <color theme="1"/>
      <name val="Calibri"/>
      <family val="2"/>
      <charset val="238"/>
    </font>
    <font>
      <sz val="11"/>
      <name val="Calibri"/>
      <family val="2"/>
      <charset val="238"/>
    </font>
    <font>
      <b/>
      <sz val="14"/>
      <name val="Calibri"/>
      <family val="2"/>
      <charset val="238"/>
    </font>
    <font>
      <sz val="13"/>
      <name val="Calibri"/>
      <family val="2"/>
      <charset val="238"/>
      <scheme val="minor"/>
    </font>
  </fonts>
  <fills count="9">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rgb="FFFFFF00"/>
      </patternFill>
    </fill>
    <fill>
      <patternFill patternType="solid">
        <fgColor theme="0"/>
        <bgColor theme="0"/>
      </patternFill>
    </fill>
    <fill>
      <patternFill patternType="solid">
        <fgColor rgb="FFFFFF00"/>
        <bgColor rgb="FFFFFF00"/>
      </patternFill>
    </fill>
  </fills>
  <borders count="5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5">
    <xf numFmtId="0" fontId="0" fillId="0" borderId="0"/>
    <xf numFmtId="43" fontId="2" fillId="0" borderId="0" applyFont="0" applyFill="0" applyBorder="0" applyAlignment="0" applyProtection="0"/>
    <xf numFmtId="0" fontId="9" fillId="0" borderId="0" applyNumberFormat="0" applyFill="0" applyBorder="0" applyAlignment="0" applyProtection="0"/>
    <xf numFmtId="9" fontId="2" fillId="0" borderId="0" applyFont="0" applyFill="0" applyBorder="0" applyAlignment="0" applyProtection="0"/>
    <xf numFmtId="44" fontId="2" fillId="0" borderId="0" applyFont="0" applyFill="0" applyBorder="0" applyAlignment="0" applyProtection="0"/>
  </cellStyleXfs>
  <cellXfs count="248">
    <xf numFmtId="0" fontId="0" fillId="0" borderId="0" xfId="0"/>
    <xf numFmtId="0" fontId="0" fillId="0" borderId="0" xfId="0" applyAlignment="1">
      <alignment vertical="center"/>
    </xf>
    <xf numFmtId="0" fontId="5" fillId="0" borderId="0" xfId="0" applyFont="1" applyAlignment="1">
      <alignment vertical="center"/>
    </xf>
    <xf numFmtId="0" fontId="6" fillId="0" borderId="0" xfId="0" applyFont="1" applyAlignment="1">
      <alignment vertical="center"/>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right" vertical="center"/>
    </xf>
    <xf numFmtId="0" fontId="9" fillId="0" borderId="0" xfId="2"/>
    <xf numFmtId="0" fontId="0" fillId="0" borderId="0" xfId="0" applyAlignment="1" applyProtection="1">
      <alignment vertical="center"/>
      <protection locked="0"/>
    </xf>
    <xf numFmtId="0" fontId="0" fillId="0" borderId="0" xfId="0" applyAlignment="1">
      <alignment horizontal="left" vertical="center"/>
    </xf>
    <xf numFmtId="0" fontId="0" fillId="0" borderId="0" xfId="0" applyAlignment="1">
      <alignment horizontal="center" vertical="center"/>
    </xf>
    <xf numFmtId="0" fontId="0" fillId="0" borderId="1" xfId="0" applyBorder="1" applyAlignment="1">
      <alignment vertical="center"/>
    </xf>
    <xf numFmtId="3" fontId="1" fillId="0" borderId="0" xfId="0" applyNumberFormat="1" applyFont="1" applyAlignment="1" applyProtection="1">
      <alignment horizontal="right" vertical="center"/>
      <protection locked="0"/>
    </xf>
    <xf numFmtId="2" fontId="0" fillId="0" borderId="0" xfId="0" applyNumberFormat="1" applyAlignment="1">
      <alignment vertical="center"/>
    </xf>
    <xf numFmtId="0" fontId="3" fillId="0" borderId="0" xfId="0" applyFont="1"/>
    <xf numFmtId="0" fontId="5" fillId="0" borderId="12" xfId="0" applyFont="1" applyBorder="1" applyAlignment="1">
      <alignment horizontal="center" vertical="center"/>
    </xf>
    <xf numFmtId="0" fontId="0" fillId="0" borderId="12" xfId="0" applyBorder="1" applyAlignment="1">
      <alignment vertical="center"/>
    </xf>
    <xf numFmtId="0" fontId="0" fillId="0" borderId="4" xfId="0" applyBorder="1" applyAlignment="1">
      <alignment horizontal="center" vertical="center"/>
    </xf>
    <xf numFmtId="0" fontId="5" fillId="0" borderId="2" xfId="0" applyFont="1" applyBorder="1" applyAlignment="1">
      <alignment horizontal="center" vertical="center"/>
    </xf>
    <xf numFmtId="4" fontId="0" fillId="0" borderId="4" xfId="0" applyNumberFormat="1" applyBorder="1" applyAlignment="1">
      <alignment horizontal="center" vertical="center"/>
    </xf>
    <xf numFmtId="3" fontId="8" fillId="0" borderId="4" xfId="1" applyNumberFormat="1" applyFont="1" applyBorder="1" applyAlignment="1" applyProtection="1">
      <alignment vertical="center"/>
    </xf>
    <xf numFmtId="3" fontId="8" fillId="4" borderId="4" xfId="1" applyNumberFormat="1" applyFont="1" applyFill="1" applyBorder="1" applyAlignment="1" applyProtection="1">
      <alignment vertical="center"/>
    </xf>
    <xf numFmtId="14" fontId="0" fillId="0" borderId="0" xfId="0" applyNumberFormat="1" applyAlignment="1" applyProtection="1">
      <alignment vertical="center"/>
      <protection locked="0"/>
    </xf>
    <xf numFmtId="0" fontId="7" fillId="0" borderId="4" xfId="0" applyFont="1" applyBorder="1" applyAlignment="1" applyProtection="1">
      <alignment horizontal="left" vertical="center"/>
      <protection locked="0"/>
    </xf>
    <xf numFmtId="0" fontId="7" fillId="0" borderId="4" xfId="0" applyFont="1" applyBorder="1" applyAlignment="1" applyProtection="1">
      <alignment vertical="center"/>
      <protection locked="0"/>
    </xf>
    <xf numFmtId="0" fontId="7" fillId="0" borderId="4" xfId="0" applyFont="1" applyBorder="1" applyAlignment="1" applyProtection="1">
      <alignment vertical="center" wrapText="1"/>
      <protection locked="0"/>
    </xf>
    <xf numFmtId="3" fontId="7" fillId="4" borderId="4" xfId="1" applyNumberFormat="1" applyFont="1" applyFill="1" applyBorder="1" applyAlignment="1" applyProtection="1">
      <alignment vertical="center"/>
      <protection locked="0"/>
    </xf>
    <xf numFmtId="3" fontId="7" fillId="0" borderId="4" xfId="0" applyNumberFormat="1" applyFont="1" applyBorder="1" applyAlignment="1" applyProtection="1">
      <alignment vertical="center"/>
      <protection locked="0"/>
    </xf>
    <xf numFmtId="0" fontId="0" fillId="0" borderId="4" xfId="0" applyBorder="1" applyAlignment="1">
      <alignment vertical="center"/>
    </xf>
    <xf numFmtId="0" fontId="0" fillId="0" borderId="4" xfId="0" applyBorder="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11" fillId="0" borderId="0" xfId="0" applyFont="1" applyAlignment="1">
      <alignment vertical="center" wrapText="1"/>
    </xf>
    <xf numFmtId="0" fontId="13" fillId="0" borderId="0" xfId="0" applyFont="1"/>
    <xf numFmtId="0" fontId="10" fillId="0" borderId="16" xfId="0" applyFont="1" applyBorder="1"/>
    <xf numFmtId="0" fontId="0" fillId="0" borderId="16" xfId="0" applyBorder="1"/>
    <xf numFmtId="0" fontId="7" fillId="0" borderId="4" xfId="0" applyFont="1" applyBorder="1" applyAlignment="1">
      <alignment vertical="center" wrapText="1"/>
    </xf>
    <xf numFmtId="0" fontId="7" fillId="0" borderId="0" xfId="0" applyFont="1"/>
    <xf numFmtId="0" fontId="0" fillId="0" borderId="0" xfId="0" applyAlignment="1">
      <alignment horizontal="left" wrapText="1"/>
    </xf>
    <xf numFmtId="0" fontId="17" fillId="0" borderId="4" xfId="0" applyFont="1" applyBorder="1" applyAlignment="1">
      <alignment vertical="center"/>
    </xf>
    <xf numFmtId="0" fontId="17" fillId="0" borderId="4" xfId="0" applyFont="1" applyBorder="1" applyAlignment="1">
      <alignment vertical="center" wrapText="1"/>
    </xf>
    <xf numFmtId="0" fontId="15" fillId="0" borderId="0" xfId="0" applyFont="1" applyAlignment="1">
      <alignment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3" fontId="7" fillId="3" borderId="4" xfId="1" applyNumberFormat="1" applyFont="1" applyFill="1" applyBorder="1" applyAlignment="1" applyProtection="1">
      <alignment vertical="center"/>
    </xf>
    <xf numFmtId="164" fontId="7" fillId="0" borderId="4" xfId="1" applyNumberFormat="1" applyFont="1" applyBorder="1" applyAlignment="1" applyProtection="1">
      <alignment vertical="center"/>
      <protection locked="0"/>
    </xf>
    <xf numFmtId="0" fontId="7" fillId="0" borderId="0" xfId="0" applyFont="1" applyAlignment="1">
      <alignment vertical="center"/>
    </xf>
    <xf numFmtId="0" fontId="7" fillId="4" borderId="4" xfId="0" applyFont="1" applyFill="1" applyBorder="1" applyAlignment="1" applyProtection="1">
      <alignment vertical="center"/>
      <protection locked="0"/>
    </xf>
    <xf numFmtId="0" fontId="7" fillId="4" borderId="4" xfId="0" applyFont="1" applyFill="1" applyBorder="1" applyAlignment="1" applyProtection="1">
      <alignment vertical="center" wrapText="1"/>
      <protection locked="0"/>
    </xf>
    <xf numFmtId="0" fontId="16" fillId="0" borderId="0" xfId="0" applyFont="1" applyAlignment="1">
      <alignment vertical="center" wrapText="1"/>
    </xf>
    <xf numFmtId="0" fontId="15" fillId="0" borderId="0" xfId="0" applyFont="1" applyAlignment="1">
      <alignment horizontal="right" vertical="center" wrapText="1"/>
    </xf>
    <xf numFmtId="0" fontId="16" fillId="0" borderId="0" xfId="0" applyFont="1" applyAlignment="1">
      <alignment horizontal="right" vertical="center" wrapText="1"/>
    </xf>
    <xf numFmtId="0" fontId="14" fillId="0" borderId="0" xfId="0" applyFont="1" applyAlignment="1">
      <alignment vertical="center" wrapText="1"/>
    </xf>
    <xf numFmtId="0" fontId="14" fillId="0" borderId="0" xfId="0" applyFont="1" applyAlignment="1">
      <alignment horizontal="right" vertical="center" wrapText="1"/>
    </xf>
    <xf numFmtId="49" fontId="7" fillId="0" borderId="4" xfId="0" applyNumberFormat="1" applyFont="1" applyBorder="1" applyAlignment="1">
      <alignment horizontal="left" vertical="center" wrapText="1"/>
    </xf>
    <xf numFmtId="14" fontId="7" fillId="0" borderId="4" xfId="0" applyNumberFormat="1" applyFont="1" applyBorder="1" applyAlignment="1">
      <alignment vertical="center" wrapText="1"/>
    </xf>
    <xf numFmtId="14" fontId="7" fillId="0" borderId="4" xfId="0" applyNumberFormat="1" applyFont="1" applyBorder="1" applyAlignment="1">
      <alignment horizontal="right" vertical="center" wrapText="1"/>
    </xf>
    <xf numFmtId="0" fontId="14" fillId="0" borderId="4" xfId="0" applyFont="1" applyBorder="1" applyAlignment="1">
      <alignment horizontal="left" vertical="center" wrapText="1"/>
    </xf>
    <xf numFmtId="0" fontId="14" fillId="0" borderId="4" xfId="0" applyFont="1" applyBorder="1" applyAlignment="1">
      <alignment horizontal="right" vertical="center" wrapText="1"/>
    </xf>
    <xf numFmtId="14" fontId="14" fillId="0" borderId="4" xfId="0" applyNumberFormat="1" applyFont="1" applyBorder="1" applyAlignment="1">
      <alignment vertical="center" wrapText="1"/>
    </xf>
    <xf numFmtId="0" fontId="14" fillId="0" borderId="4" xfId="0" applyFont="1" applyBorder="1" applyAlignment="1">
      <alignment vertical="center" wrapText="1"/>
    </xf>
    <xf numFmtId="14" fontId="14" fillId="0" borderId="4" xfId="0" applyNumberFormat="1" applyFont="1" applyBorder="1" applyAlignment="1">
      <alignment horizontal="left" vertical="center" wrapText="1"/>
    </xf>
    <xf numFmtId="0" fontId="14" fillId="0" borderId="5" xfId="0" applyFont="1" applyBorder="1" applyAlignment="1">
      <alignment horizontal="left" vertical="center" wrapText="1"/>
    </xf>
    <xf numFmtId="0" fontId="14" fillId="0" borderId="5" xfId="0" applyFont="1" applyBorder="1" applyAlignment="1">
      <alignment horizontal="right" vertical="center" wrapText="1"/>
    </xf>
    <xf numFmtId="14" fontId="14" fillId="0" borderId="5" xfId="0" applyNumberFormat="1" applyFont="1" applyBorder="1" applyAlignment="1">
      <alignment vertical="center" wrapText="1"/>
    </xf>
    <xf numFmtId="0" fontId="14" fillId="0" borderId="5" xfId="0" applyFont="1" applyBorder="1" applyAlignment="1">
      <alignment vertical="center" wrapText="1"/>
    </xf>
    <xf numFmtId="14" fontId="16" fillId="0" borderId="0" xfId="0" applyNumberFormat="1" applyFont="1" applyAlignment="1">
      <alignment vertical="center" wrapText="1"/>
    </xf>
    <xf numFmtId="0" fontId="16" fillId="0" borderId="0" xfId="0" applyFont="1" applyAlignment="1">
      <alignment horizontal="left" vertical="center" wrapText="1"/>
    </xf>
    <xf numFmtId="3" fontId="7" fillId="0" borderId="4" xfId="0" applyNumberFormat="1" applyFont="1" applyBorder="1" applyAlignment="1">
      <alignment vertical="center" wrapText="1"/>
    </xf>
    <xf numFmtId="4" fontId="7" fillId="0" borderId="4" xfId="0" applyNumberFormat="1" applyFont="1" applyBorder="1" applyAlignment="1">
      <alignment vertical="center" wrapText="1"/>
    </xf>
    <xf numFmtId="3" fontId="7" fillId="3" borderId="4" xfId="0" applyNumberFormat="1" applyFont="1" applyFill="1" applyBorder="1" applyAlignment="1">
      <alignment vertical="center" wrapText="1"/>
    </xf>
    <xf numFmtId="0" fontId="0" fillId="0" borderId="0" xfId="0" applyAlignment="1">
      <alignment wrapText="1"/>
    </xf>
    <xf numFmtId="0" fontId="17" fillId="0" borderId="0" xfId="0" applyFont="1" applyAlignment="1">
      <alignment vertical="center"/>
    </xf>
    <xf numFmtId="0" fontId="17" fillId="0" borderId="0" xfId="0" applyFont="1" applyAlignment="1">
      <alignment vertical="center" wrapText="1"/>
    </xf>
    <xf numFmtId="0" fontId="17" fillId="6" borderId="0" xfId="0" applyFont="1" applyFill="1" applyAlignment="1">
      <alignment vertical="center"/>
    </xf>
    <xf numFmtId="0" fontId="17" fillId="7" borderId="30" xfId="0" applyFont="1" applyFill="1" applyBorder="1" applyAlignment="1">
      <alignment vertical="center" wrapText="1"/>
    </xf>
    <xf numFmtId="0" fontId="17" fillId="0" borderId="30" xfId="0" applyFont="1" applyBorder="1" applyAlignment="1">
      <alignment vertical="center"/>
    </xf>
    <xf numFmtId="0" fontId="17" fillId="0" borderId="31" xfId="0" applyFont="1" applyBorder="1" applyAlignment="1">
      <alignment vertical="center" wrapText="1"/>
    </xf>
    <xf numFmtId="0" fontId="17" fillId="7" borderId="4" xfId="0" applyFont="1" applyFill="1" applyBorder="1" applyAlignment="1">
      <alignment vertical="center" wrapText="1"/>
    </xf>
    <xf numFmtId="0" fontId="17" fillId="0" borderId="13" xfId="0" applyFont="1" applyBorder="1" applyAlignment="1">
      <alignment vertical="center" wrapText="1"/>
    </xf>
    <xf numFmtId="0" fontId="17" fillId="0" borderId="28" xfId="0" applyFont="1" applyBorder="1" applyAlignment="1">
      <alignment vertical="center" wrapText="1"/>
    </xf>
    <xf numFmtId="0" fontId="17" fillId="4" borderId="28" xfId="0" applyFont="1" applyFill="1" applyBorder="1" applyAlignment="1">
      <alignment vertical="center"/>
    </xf>
    <xf numFmtId="0" fontId="17" fillId="0" borderId="19" xfId="0" applyFont="1" applyBorder="1" applyAlignment="1">
      <alignment vertical="center" wrapText="1"/>
    </xf>
    <xf numFmtId="0" fontId="0" fillId="0" borderId="24" xfId="0" applyBorder="1" applyAlignment="1">
      <alignment horizontal="left" vertical="center" wrapText="1"/>
    </xf>
    <xf numFmtId="0" fontId="17" fillId="0" borderId="27" xfId="0" applyFont="1" applyBorder="1" applyAlignment="1">
      <alignment vertical="center" wrapText="1"/>
    </xf>
    <xf numFmtId="0" fontId="17" fillId="0" borderId="25"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horizontal="left" vertical="center" wrapText="1"/>
    </xf>
    <xf numFmtId="0" fontId="19" fillId="0" borderId="4" xfId="0" applyFont="1" applyBorder="1" applyAlignment="1">
      <alignment vertical="center" wrapText="1"/>
    </xf>
    <xf numFmtId="0" fontId="17" fillId="0" borderId="4" xfId="0" applyFont="1" applyBorder="1" applyAlignment="1">
      <alignment horizontal="left" vertical="center" wrapText="1"/>
    </xf>
    <xf numFmtId="0" fontId="17" fillId="7" borderId="28" xfId="0" applyFont="1" applyFill="1" applyBorder="1" applyAlignment="1">
      <alignment vertical="center" wrapText="1"/>
    </xf>
    <xf numFmtId="0" fontId="17" fillId="8" borderId="0" xfId="0" applyFont="1" applyFill="1" applyAlignment="1">
      <alignment vertical="center"/>
    </xf>
    <xf numFmtId="0" fontId="18" fillId="0" borderId="36" xfId="0" applyFont="1" applyBorder="1" applyAlignment="1">
      <alignment horizontal="center" vertical="center"/>
    </xf>
    <xf numFmtId="0" fontId="17" fillId="0" borderId="37" xfId="0" applyFont="1" applyBorder="1" applyAlignment="1">
      <alignment vertical="center"/>
    </xf>
    <xf numFmtId="0" fontId="17" fillId="0" borderId="38" xfId="0" applyFont="1" applyBorder="1" applyAlignment="1">
      <alignment vertical="center" wrapText="1"/>
    </xf>
    <xf numFmtId="0" fontId="17" fillId="0" borderId="36" xfId="0" applyFont="1" applyBorder="1" applyAlignment="1">
      <alignment vertical="center" wrapText="1"/>
    </xf>
    <xf numFmtId="0" fontId="17" fillId="0" borderId="38" xfId="0" applyFont="1" applyBorder="1" applyAlignment="1">
      <alignment vertical="center"/>
    </xf>
    <xf numFmtId="0" fontId="17" fillId="0" borderId="36" xfId="0" applyFont="1" applyBorder="1" applyAlignment="1">
      <alignment vertical="center"/>
    </xf>
    <xf numFmtId="0" fontId="17" fillId="0" borderId="37" xfId="0" applyFont="1" applyBorder="1" applyAlignment="1">
      <alignment vertical="center" wrapText="1"/>
    </xf>
    <xf numFmtId="0" fontId="7" fillId="0" borderId="12" xfId="0" applyFont="1" applyBorder="1" applyAlignment="1">
      <alignment vertical="center" wrapText="1"/>
    </xf>
    <xf numFmtId="0" fontId="17" fillId="0" borderId="18" xfId="0" applyFont="1" applyBorder="1" applyAlignment="1">
      <alignment vertical="center"/>
    </xf>
    <xf numFmtId="0" fontId="0" fillId="0" borderId="4" xfId="0" applyBorder="1" applyAlignment="1">
      <alignment horizontal="left" vertical="center" wrapText="1"/>
    </xf>
    <xf numFmtId="0" fontId="4" fillId="0" borderId="0" xfId="0" applyFont="1" applyAlignment="1">
      <alignment vertical="center"/>
    </xf>
    <xf numFmtId="14" fontId="7" fillId="0" borderId="4" xfId="0" applyNumberFormat="1" applyFont="1" applyBorder="1" applyAlignment="1" applyProtection="1">
      <alignment vertical="center"/>
      <protection locked="0"/>
    </xf>
    <xf numFmtId="0" fontId="21" fillId="0" borderId="0" xfId="0" applyFont="1" applyAlignment="1">
      <alignment vertical="center" wrapText="1"/>
    </xf>
    <xf numFmtId="3" fontId="7" fillId="0" borderId="5" xfId="0" applyNumberFormat="1" applyFont="1" applyBorder="1" applyAlignment="1">
      <alignment vertical="center" wrapText="1"/>
    </xf>
    <xf numFmtId="0" fontId="7" fillId="0" borderId="0" xfId="0" applyFont="1" applyAlignment="1">
      <alignment vertical="center" wrapText="1"/>
    </xf>
    <xf numFmtId="3" fontId="15" fillId="0" borderId="27" xfId="0" applyNumberFormat="1" applyFont="1" applyBorder="1" applyAlignment="1">
      <alignment horizontal="center" vertical="center" wrapText="1"/>
    </xf>
    <xf numFmtId="3" fontId="15" fillId="3" borderId="27" xfId="0" applyNumberFormat="1" applyFont="1" applyFill="1" applyBorder="1" applyAlignment="1">
      <alignment vertical="center" wrapText="1"/>
    </xf>
    <xf numFmtId="3" fontId="15" fillId="0" borderId="27" xfId="0" applyNumberFormat="1" applyFont="1" applyBorder="1" applyAlignment="1">
      <alignment vertical="center" wrapText="1"/>
    </xf>
    <xf numFmtId="3" fontId="15" fillId="3" borderId="25" xfId="0" applyNumberFormat="1" applyFont="1" applyFill="1" applyBorder="1" applyAlignment="1">
      <alignment vertical="center" wrapText="1"/>
    </xf>
    <xf numFmtId="0" fontId="18" fillId="2" borderId="41" xfId="0" applyFont="1" applyFill="1" applyBorder="1" applyAlignment="1">
      <alignment horizontal="center" vertical="center"/>
    </xf>
    <xf numFmtId="0" fontId="18" fillId="2" borderId="42" xfId="0" applyFont="1" applyFill="1" applyBorder="1" applyAlignment="1">
      <alignment horizontal="center" vertical="center" wrapText="1"/>
    </xf>
    <xf numFmtId="4" fontId="0" fillId="2" borderId="4" xfId="0" applyNumberFormat="1" applyFill="1" applyBorder="1" applyAlignment="1" applyProtection="1">
      <alignment horizontal="center" vertical="center"/>
      <protection locked="0"/>
    </xf>
    <xf numFmtId="0" fontId="0" fillId="0" borderId="20" xfId="0" applyBorder="1" applyAlignment="1">
      <alignment vertical="center" wrapText="1"/>
    </xf>
    <xf numFmtId="0" fontId="0" fillId="0" borderId="12" xfId="0" applyBorder="1" applyAlignment="1">
      <alignment vertical="center" wrapText="1"/>
    </xf>
    <xf numFmtId="0" fontId="4" fillId="0" borderId="0" xfId="0" applyFont="1" applyAlignment="1">
      <alignment vertical="center" wrapText="1"/>
    </xf>
    <xf numFmtId="0" fontId="0" fillId="0" borderId="4" xfId="0" applyBorder="1" applyAlignment="1">
      <alignment horizontal="left" vertical="center"/>
    </xf>
    <xf numFmtId="0" fontId="0" fillId="4" borderId="12" xfId="0" applyFill="1" applyBorder="1" applyAlignment="1">
      <alignment horizontal="left" vertical="center" wrapText="1"/>
    </xf>
    <xf numFmtId="167" fontId="7" fillId="0" borderId="26" xfId="3" applyNumberFormat="1" applyFont="1" applyBorder="1" applyAlignment="1">
      <alignment vertical="center"/>
    </xf>
    <xf numFmtId="0" fontId="0" fillId="4" borderId="17" xfId="0" applyFill="1" applyBorder="1" applyAlignment="1">
      <alignment horizontal="left" vertical="center" wrapText="1"/>
    </xf>
    <xf numFmtId="167" fontId="7" fillId="0" borderId="44" xfId="3" applyNumberFormat="1" applyFont="1" applyBorder="1" applyAlignment="1">
      <alignment vertical="center"/>
    </xf>
    <xf numFmtId="0" fontId="5" fillId="0" borderId="24" xfId="0" applyFont="1" applyBorder="1" applyAlignment="1">
      <alignment vertical="center"/>
    </xf>
    <xf numFmtId="166" fontId="5" fillId="0" borderId="45" xfId="0" applyNumberFormat="1" applyFont="1" applyBorder="1" applyAlignment="1">
      <alignment vertical="center"/>
    </xf>
    <xf numFmtId="166" fontId="5" fillId="0" borderId="25" xfId="0" applyNumberFormat="1" applyFont="1" applyBorder="1" applyAlignment="1">
      <alignment vertical="center"/>
    </xf>
    <xf numFmtId="167" fontId="7" fillId="0" borderId="46" xfId="3" applyNumberFormat="1" applyFont="1" applyBorder="1" applyAlignme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167" fontId="0" fillId="0" borderId="13" xfId="3" applyNumberFormat="1" applyFont="1" applyBorder="1" applyAlignment="1">
      <alignment vertical="center"/>
    </xf>
    <xf numFmtId="167" fontId="0" fillId="0" borderId="13" xfId="1" applyNumberFormat="1" applyFont="1" applyBorder="1" applyAlignment="1">
      <alignment vertical="center"/>
    </xf>
    <xf numFmtId="0" fontId="0" fillId="5" borderId="18" xfId="0" applyFill="1" applyBorder="1" applyAlignment="1">
      <alignment vertical="center"/>
    </xf>
    <xf numFmtId="167" fontId="5" fillId="5" borderId="19" xfId="0" applyNumberFormat="1" applyFont="1" applyFill="1" applyBorder="1" applyAlignment="1">
      <alignment vertical="center" wrapText="1"/>
    </xf>
    <xf numFmtId="0" fontId="5" fillId="0" borderId="13" xfId="0" applyFont="1" applyBorder="1" applyAlignment="1">
      <alignment horizontal="center" vertical="center" wrapText="1"/>
    </xf>
    <xf numFmtId="0" fontId="7" fillId="0" borderId="4" xfId="0" applyFont="1" applyBorder="1" applyAlignment="1">
      <alignment horizontal="right"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165" fontId="15" fillId="0" borderId="0" xfId="1" applyNumberFormat="1" applyFont="1" applyFill="1" applyBorder="1" applyAlignment="1">
      <alignment vertical="center" wrapText="1"/>
    </xf>
    <xf numFmtId="0" fontId="15" fillId="0" borderId="0" xfId="0" applyFont="1" applyAlignment="1">
      <alignment horizontal="left" vertical="center" wrapText="1"/>
    </xf>
    <xf numFmtId="165" fontId="15" fillId="0" borderId="0" xfId="1" applyNumberFormat="1" applyFont="1" applyFill="1" applyBorder="1" applyAlignment="1">
      <alignment horizontal="right" vertical="center" wrapText="1"/>
    </xf>
    <xf numFmtId="0" fontId="7" fillId="0" borderId="0" xfId="0" applyFont="1" applyAlignment="1">
      <alignment horizontal="right" vertical="center" wrapText="1"/>
    </xf>
    <xf numFmtId="0" fontId="7" fillId="0" borderId="5" xfId="0" applyFont="1" applyBorder="1" applyAlignment="1">
      <alignment vertical="center" wrapText="1"/>
    </xf>
    <xf numFmtId="0" fontId="15" fillId="0" borderId="0" xfId="0" applyFont="1" applyAlignment="1" applyProtection="1">
      <alignment vertical="center" wrapText="1"/>
      <protection locked="0"/>
    </xf>
    <xf numFmtId="0" fontId="15" fillId="0" borderId="0" xfId="0" applyFont="1" applyAlignment="1" applyProtection="1">
      <alignment horizontal="left" vertical="center" wrapText="1"/>
      <protection locked="0"/>
    </xf>
    <xf numFmtId="0" fontId="14" fillId="0" borderId="0" xfId="0" applyFont="1" applyBorder="1" applyAlignment="1">
      <alignment vertical="center" wrapText="1"/>
    </xf>
    <xf numFmtId="3" fontId="15" fillId="5" borderId="27" xfId="0" applyNumberFormat="1" applyFont="1" applyFill="1" applyBorder="1" applyAlignment="1">
      <alignment horizontal="center" vertical="center" wrapText="1"/>
    </xf>
    <xf numFmtId="168" fontId="0" fillId="4" borderId="13" xfId="4" applyNumberFormat="1" applyFont="1" applyFill="1" applyBorder="1" applyAlignment="1">
      <alignment vertical="center" wrapText="1"/>
    </xf>
    <xf numFmtId="168" fontId="0" fillId="4" borderId="15" xfId="4" applyNumberFormat="1" applyFont="1" applyFill="1" applyBorder="1" applyAlignment="1">
      <alignment vertical="center" wrapText="1"/>
    </xf>
    <xf numFmtId="168" fontId="0" fillId="4" borderId="2" xfId="4" applyNumberFormat="1" applyFont="1" applyFill="1" applyBorder="1" applyAlignment="1">
      <alignment vertical="center" wrapText="1"/>
    </xf>
    <xf numFmtId="0" fontId="5" fillId="0" borderId="14" xfId="0" applyFont="1" applyBorder="1" applyAlignment="1">
      <alignment horizontal="center" vertical="center"/>
    </xf>
    <xf numFmtId="0" fontId="5" fillId="0" borderId="48" xfId="0" applyFont="1" applyBorder="1" applyAlignment="1">
      <alignment horizontal="center" vertical="center"/>
    </xf>
    <xf numFmtId="0" fontId="5" fillId="0" borderId="0" xfId="0" applyFont="1" applyBorder="1" applyAlignment="1">
      <alignment vertical="center" wrapText="1"/>
    </xf>
    <xf numFmtId="0" fontId="4" fillId="0" borderId="0" xfId="0" applyFont="1"/>
    <xf numFmtId="0" fontId="11" fillId="0" borderId="0" xfId="0" applyFont="1"/>
    <xf numFmtId="164" fontId="4" fillId="0" borderId="0" xfId="0" applyNumberFormat="1" applyFont="1"/>
    <xf numFmtId="0" fontId="5" fillId="0" borderId="0" xfId="0" applyFont="1" applyAlignment="1">
      <alignment horizontal="right" vertical="center"/>
    </xf>
    <xf numFmtId="0" fontId="7" fillId="4" borderId="4" xfId="0" applyFont="1" applyFill="1" applyBorder="1" applyAlignment="1">
      <alignment vertical="center" wrapText="1"/>
    </xf>
    <xf numFmtId="0" fontId="10" fillId="0" borderId="0" xfId="0" applyFont="1" applyAlignment="1">
      <alignment horizontal="left" vertical="center" wrapText="1"/>
    </xf>
    <xf numFmtId="0" fontId="3" fillId="0" borderId="0" xfId="0" applyFont="1" applyAlignment="1">
      <alignment vertical="center"/>
    </xf>
    <xf numFmtId="0" fontId="5"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wrapText="1"/>
    </xf>
    <xf numFmtId="0" fontId="5" fillId="0" borderId="0" xfId="0" applyFont="1" applyAlignment="1">
      <alignment horizontal="left"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0" fillId="0" borderId="0" xfId="0" applyAlignment="1">
      <alignment horizontal="center" vertical="center"/>
    </xf>
    <xf numFmtId="0" fontId="0" fillId="2" borderId="4" xfId="0" applyFill="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15" fillId="0" borderId="0" xfId="0" applyFont="1" applyAlignment="1">
      <alignment horizontal="right" vertical="center" wrapText="1"/>
    </xf>
    <xf numFmtId="0" fontId="17" fillId="7" borderId="29" xfId="0" applyFont="1" applyFill="1" applyBorder="1" applyAlignment="1">
      <alignment horizontal="left" vertical="center" wrapText="1"/>
    </xf>
    <xf numFmtId="0" fontId="17" fillId="7" borderId="18" xfId="0" applyFont="1" applyFill="1" applyBorder="1" applyAlignment="1">
      <alignment horizontal="left" vertical="center" wrapText="1"/>
    </xf>
    <xf numFmtId="0" fontId="17" fillId="7" borderId="12" xfId="0" applyFont="1" applyFill="1" applyBorder="1" applyAlignment="1">
      <alignment horizontal="left" vertical="center" wrapText="1"/>
    </xf>
    <xf numFmtId="0" fontId="0" fillId="0" borderId="29" xfId="0" applyBorder="1" applyAlignment="1">
      <alignment horizontal="left" vertical="center"/>
    </xf>
    <xf numFmtId="0" fontId="0" fillId="0" borderId="12" xfId="0" applyBorder="1" applyAlignment="1">
      <alignment horizontal="left" vertical="center"/>
    </xf>
    <xf numFmtId="0" fontId="0" fillId="0" borderId="18" xfId="0" applyBorder="1" applyAlignment="1">
      <alignment horizontal="left" vertical="center"/>
    </xf>
    <xf numFmtId="0" fontId="17" fillId="0" borderId="4" xfId="0" applyFont="1" applyBorder="1" applyAlignment="1">
      <alignment horizontal="left" vertical="center" wrapText="1"/>
    </xf>
    <xf numFmtId="0" fontId="19" fillId="0" borderId="4" xfId="0" applyFont="1" applyBorder="1" applyAlignment="1">
      <alignment horizontal="left"/>
    </xf>
    <xf numFmtId="0" fontId="18" fillId="0" borderId="34" xfId="0" applyFont="1" applyBorder="1" applyAlignment="1">
      <alignment horizontal="center" vertical="center"/>
    </xf>
    <xf numFmtId="0" fontId="19" fillId="0" borderId="35" xfId="0" applyFont="1" applyBorder="1"/>
    <xf numFmtId="0" fontId="4" fillId="2" borderId="32"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33" xfId="0" applyFont="1" applyFill="1" applyBorder="1" applyAlignment="1">
      <alignment horizontal="center" vertical="center"/>
    </xf>
    <xf numFmtId="0" fontId="0" fillId="0" borderId="4" xfId="0" applyBorder="1" applyAlignment="1">
      <alignment horizontal="left" vertical="center" wrapText="1"/>
    </xf>
    <xf numFmtId="0" fontId="0" fillId="0" borderId="13" xfId="0" applyBorder="1" applyAlignment="1">
      <alignment horizontal="left" vertical="center" wrapText="1"/>
    </xf>
    <xf numFmtId="0" fontId="17" fillId="0" borderId="13" xfId="0" applyFont="1" applyBorder="1" applyAlignment="1">
      <alignment horizontal="left" vertical="center" wrapText="1"/>
    </xf>
    <xf numFmtId="0" fontId="19" fillId="0" borderId="13" xfId="0" applyFont="1" applyBorder="1"/>
    <xf numFmtId="0" fontId="19" fillId="0" borderId="19" xfId="0" applyFont="1" applyBorder="1"/>
    <xf numFmtId="0" fontId="0" fillId="0" borderId="28" xfId="0" applyBorder="1" applyAlignment="1">
      <alignment horizontal="left" vertical="center" wrapText="1"/>
    </xf>
    <xf numFmtId="0" fontId="0" fillId="0" borderId="19" xfId="0" applyBorder="1" applyAlignment="1">
      <alignment horizontal="left" vertical="center" wrapText="1"/>
    </xf>
    <xf numFmtId="0" fontId="4" fillId="0" borderId="0" xfId="0" applyFont="1" applyAlignment="1">
      <alignment horizontal="center" vertical="center" wrapText="1"/>
    </xf>
    <xf numFmtId="0" fontId="20" fillId="5" borderId="22" xfId="0" applyFont="1" applyFill="1" applyBorder="1" applyAlignment="1">
      <alignment horizontal="center" vertical="center" wrapText="1"/>
    </xf>
    <xf numFmtId="0" fontId="20" fillId="5" borderId="21" xfId="0" applyFont="1" applyFill="1" applyBorder="1" applyAlignment="1">
      <alignment horizontal="center" vertical="center" wrapText="1"/>
    </xf>
    <xf numFmtId="0" fontId="20" fillId="5" borderId="23" xfId="0" applyFont="1" applyFill="1" applyBorder="1" applyAlignment="1">
      <alignment horizontal="center" vertical="center" wrapText="1"/>
    </xf>
    <xf numFmtId="0" fontId="0" fillId="0" borderId="2" xfId="0" applyBorder="1" applyAlignment="1">
      <alignment horizontal="left" vertical="center" wrapText="1"/>
    </xf>
    <xf numFmtId="0" fontId="0" fillId="0" borderId="43" xfId="0" applyBorder="1" applyAlignment="1">
      <alignment horizontal="left" vertical="center" wrapText="1"/>
    </xf>
    <xf numFmtId="0" fontId="18" fillId="2" borderId="39" xfId="0" applyFont="1" applyFill="1" applyBorder="1" applyAlignment="1">
      <alignment horizontal="center" vertical="center"/>
    </xf>
    <xf numFmtId="0" fontId="19" fillId="2" borderId="40" xfId="0" applyFont="1" applyFill="1" applyBorder="1"/>
    <xf numFmtId="0" fontId="14" fillId="0" borderId="0" xfId="0" applyFont="1" applyAlignment="1">
      <alignment horizontal="center" vertical="center" wrapText="1"/>
    </xf>
    <xf numFmtId="0" fontId="16"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horizontal="left" vertical="center" wrapText="1"/>
    </xf>
    <xf numFmtId="0" fontId="15" fillId="0" borderId="0" xfId="0" applyFont="1" applyBorder="1" applyAlignment="1">
      <alignment horizontal="left" vertical="center" wrapText="1"/>
    </xf>
    <xf numFmtId="0" fontId="15" fillId="0" borderId="0" xfId="0" applyFont="1" applyAlignment="1">
      <alignment horizontal="left" vertical="center" wrapText="1"/>
    </xf>
    <xf numFmtId="49" fontId="15" fillId="0" borderId="0" xfId="0" applyNumberFormat="1" applyFont="1" applyAlignment="1">
      <alignment horizontal="center" vertical="center" wrapText="1"/>
    </xf>
    <xf numFmtId="165" fontId="15" fillId="0" borderId="0" xfId="1" applyNumberFormat="1" applyFont="1" applyFill="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left" vertical="center" wrapText="1"/>
    </xf>
    <xf numFmtId="0" fontId="15" fillId="0" borderId="39"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51" xfId="0" applyFont="1" applyBorder="1" applyAlignment="1">
      <alignment horizontal="center" vertical="center" wrapText="1"/>
    </xf>
    <xf numFmtId="0" fontId="4" fillId="0" borderId="1" xfId="0" applyFont="1" applyBorder="1" applyAlignment="1">
      <alignment horizontal="center" vertical="center" wrapText="1"/>
    </xf>
    <xf numFmtId="0" fontId="4" fillId="2" borderId="4" xfId="0" applyFont="1" applyFill="1" applyBorder="1" applyAlignment="1">
      <alignment horizontal="center" vertical="center"/>
    </xf>
    <xf numFmtId="0" fontId="0" fillId="0" borderId="3" xfId="0" applyBorder="1" applyAlignment="1">
      <alignment horizontal="left" vertical="center" wrapText="1"/>
    </xf>
    <xf numFmtId="164" fontId="5" fillId="0" borderId="0" xfId="1" applyNumberFormat="1" applyFont="1" applyFill="1" applyBorder="1" applyAlignment="1">
      <alignment horizontal="center" vertical="center" wrapText="1"/>
    </xf>
    <xf numFmtId="0" fontId="0" fillId="0" borderId="16" xfId="0"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165" fontId="5" fillId="0" borderId="12" xfId="1" applyNumberFormat="1" applyFont="1" applyFill="1" applyBorder="1" applyAlignment="1">
      <alignment horizontal="center" vertical="center" wrapText="1"/>
    </xf>
    <xf numFmtId="165" fontId="5" fillId="0" borderId="18" xfId="1" applyNumberFormat="1" applyFont="1" applyFill="1" applyBorder="1" applyAlignment="1">
      <alignment horizontal="center" vertical="center" wrapText="1"/>
    </xf>
    <xf numFmtId="165" fontId="5" fillId="0" borderId="4" xfId="1" applyNumberFormat="1" applyFont="1" applyFill="1" applyBorder="1" applyAlignment="1">
      <alignment horizontal="center" vertical="center" wrapText="1"/>
    </xf>
    <xf numFmtId="165" fontId="5" fillId="0" borderId="28" xfId="1" applyNumberFormat="1" applyFont="1" applyFill="1" applyBorder="1" applyAlignment="1">
      <alignment horizontal="center" vertical="center" wrapText="1"/>
    </xf>
    <xf numFmtId="165" fontId="5" fillId="0" borderId="13" xfId="1" applyNumberFormat="1" applyFont="1" applyFill="1" applyBorder="1" applyAlignment="1">
      <alignment horizontal="center" vertical="center" wrapText="1"/>
    </xf>
    <xf numFmtId="165" fontId="5" fillId="0" borderId="19" xfId="1" applyNumberFormat="1"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39" xfId="0" applyFont="1" applyBorder="1" applyAlignment="1">
      <alignment horizontal="center" vertical="center" wrapText="1"/>
    </xf>
    <xf numFmtId="0" fontId="5" fillId="0" borderId="49" xfId="0" applyFont="1" applyBorder="1" applyAlignment="1">
      <alignment horizontal="center" vertical="center" wrapText="1"/>
    </xf>
    <xf numFmtId="0" fontId="12" fillId="0" borderId="0" xfId="0" applyFont="1" applyAlignment="1">
      <alignment horizontal="center" vertical="center"/>
    </xf>
    <xf numFmtId="0" fontId="10" fillId="0" borderId="0" xfId="0" applyFont="1" applyAlignment="1">
      <alignment horizontal="left" vertical="center" wrapText="1"/>
    </xf>
  </cellXfs>
  <cellStyles count="5">
    <cellStyle name="Ezres" xfId="1" builtinId="3"/>
    <cellStyle name="Hivatkozás" xfId="2" builtinId="8"/>
    <cellStyle name="Normál" xfId="0" builtinId="0"/>
    <cellStyle name="Pénznem" xfId="4" builtinId="4"/>
    <cellStyle name="Százalék" xfId="3" builtinId="5"/>
  </cellStyles>
  <dxfs count="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15</xdr:col>
      <xdr:colOff>361950</xdr:colOff>
      <xdr:row>1</xdr:row>
      <xdr:rowOff>47625</xdr:rowOff>
    </xdr:from>
    <xdr:to>
      <xdr:col>16</xdr:col>
      <xdr:colOff>25613</xdr:colOff>
      <xdr:row>4</xdr:row>
      <xdr:rowOff>70930</xdr:rowOff>
    </xdr:to>
    <xdr:pic>
      <xdr:nvPicPr>
        <xdr:cNvPr id="2" name="Kép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8945225" y="285750"/>
          <a:ext cx="987638" cy="7376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-1</xdr:colOff>
      <xdr:row>3</xdr:row>
      <xdr:rowOff>0</xdr:rowOff>
    </xdr:from>
    <xdr:to>
      <xdr:col>18</xdr:col>
      <xdr:colOff>1331909</xdr:colOff>
      <xdr:row>11</xdr:row>
      <xdr:rowOff>38099</xdr:rowOff>
    </xdr:to>
    <xdr:pic>
      <xdr:nvPicPr>
        <xdr:cNvPr id="2" name="Kép 1" descr="\\gvvrcommon08\gvvrcommon08\HH_HHA\PMI\Kommunikáció\Visual_pack_for_HHP_Beneficiaries\HHP logo\Hungary_Helps_logo_VEKTOR_COLOURED.pn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13849" y="571500"/>
          <a:ext cx="2738436" cy="185737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790575</xdr:colOff>
      <xdr:row>0</xdr:row>
      <xdr:rowOff>133350</xdr:rowOff>
    </xdr:from>
    <xdr:to>
      <xdr:col>4</xdr:col>
      <xdr:colOff>1776095</xdr:colOff>
      <xdr:row>3</xdr:row>
      <xdr:rowOff>205740</xdr:rowOff>
    </xdr:to>
    <xdr:pic>
      <xdr:nvPicPr>
        <xdr:cNvPr id="2" name="Kép 1" descr="\\gvvrcommon08\gvvrcommon08\HH_HHA\PMI\Kommunikáció\Visual_pack_for_HHP_Beneficiaries\HHP logo\Hungary_Helps_logo_VEKTOR_COLOURED.png">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68125" y="133350"/>
          <a:ext cx="985520" cy="73914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vvrcommon08\gvvrcommon08\HH_HHA\PMI\001_Folyamatban%20l&#233;v&#337;%20adom&#225;nyoz&#225;sok\P999_001_Munkapeldanyok\TSZ\HU\&#250;j%20mell&#233;kletek_2024_03\Javaslat\2a.%20K&#246;lts&#233;gterv_r&#233;szletes_PKB_GSZ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öltségterv_eredeti"/>
      <sheetName val="Költségterv_kérelmező_HUF"/>
      <sheetName val="Költségterv_kérelmező_deviza"/>
      <sheetName val="Összesítő"/>
      <sheetName val="Kitöltési útmutató"/>
      <sheetName val="Háttér adattartalom"/>
    </sheetNames>
    <sheetDataSet>
      <sheetData sheetId="0"/>
      <sheetData sheetId="1"/>
      <sheetData sheetId="2">
        <row r="7">
          <cell r="L7" t="str">
            <v>Összköltség</v>
          </cell>
        </row>
      </sheetData>
      <sheetData sheetId="3"/>
      <sheetData sheetId="4"/>
      <sheetData sheetId="5">
        <row r="1">
          <cell r="B1" t="str">
            <v>Előkészítés</v>
          </cell>
        </row>
        <row r="2">
          <cell r="B2" t="str">
            <v>Szakmai megvalósítás</v>
          </cell>
        </row>
        <row r="3">
          <cell r="B3" t="str">
            <v>Projektmenedzsment</v>
          </cell>
        </row>
        <row r="4">
          <cell r="B4" t="str">
            <v>A célcsoport számára biztosított támogatások</v>
          </cell>
        </row>
        <row r="5">
          <cell r="B5" t="str">
            <v>Egyéb, kiegészítő szolgáltatások (pl. rezsi)</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
  <sheetViews>
    <sheetView tabSelected="1" topLeftCell="G16" zoomScaleNormal="100" workbookViewId="0">
      <selection activeCell="L37" sqref="L37"/>
    </sheetView>
  </sheetViews>
  <sheetFormatPr defaultColWidth="9.109375" defaultRowHeight="14.4" x14ac:dyDescent="0.3"/>
  <cols>
    <col min="1" max="1" width="11.5546875" style="1" customWidth="1"/>
    <col min="2" max="2" width="21.5546875" style="1" bestFit="1" customWidth="1"/>
    <col min="3" max="3" width="36.44140625" style="1" customWidth="1"/>
    <col min="4" max="4" width="21" style="1" customWidth="1"/>
    <col min="5" max="5" width="27" style="1" customWidth="1"/>
    <col min="6" max="6" width="22.5546875" style="1" customWidth="1"/>
    <col min="7" max="7" width="22.6640625" style="1" customWidth="1"/>
    <col min="8" max="8" width="16.6640625" style="1" customWidth="1"/>
    <col min="9" max="10" width="18.6640625" style="1" customWidth="1"/>
    <col min="11" max="11" width="11.88671875" style="1" bestFit="1" customWidth="1"/>
    <col min="12" max="12" width="19.88671875" style="1" bestFit="1" customWidth="1"/>
    <col min="13" max="13" width="16" style="1" bestFit="1" customWidth="1"/>
    <col min="14" max="14" width="16.5546875" style="1" bestFit="1" customWidth="1"/>
    <col min="15" max="15" width="15.6640625" style="1" bestFit="1" customWidth="1"/>
    <col min="16" max="16" width="19.88671875" style="1" bestFit="1" customWidth="1"/>
    <col min="17" max="17" width="15.6640625" style="1" bestFit="1" customWidth="1"/>
    <col min="18" max="18" width="38.6640625" style="1" customWidth="1"/>
    <col min="19" max="16384" width="9.109375" style="1"/>
  </cols>
  <sheetData>
    <row r="1" spans="1:18" ht="18" x14ac:dyDescent="0.3">
      <c r="A1" s="161" t="s">
        <v>31</v>
      </c>
      <c r="B1" s="161"/>
      <c r="C1" s="161"/>
      <c r="D1" s="161"/>
      <c r="E1" s="161"/>
      <c r="F1" s="161"/>
      <c r="G1" s="161"/>
      <c r="H1" s="161"/>
      <c r="I1" s="161"/>
      <c r="J1" s="161"/>
      <c r="K1" s="161"/>
      <c r="L1" s="161"/>
      <c r="M1" s="161"/>
      <c r="N1" s="161"/>
      <c r="O1" s="161"/>
      <c r="P1" s="161"/>
      <c r="Q1" s="161"/>
      <c r="R1" s="2"/>
    </row>
    <row r="2" spans="1:18" s="104" customFormat="1" ht="18" x14ac:dyDescent="0.3">
      <c r="A2" s="172" t="s">
        <v>300</v>
      </c>
      <c r="B2" s="172"/>
      <c r="C2" s="172"/>
      <c r="D2" s="177"/>
      <c r="E2" s="177"/>
      <c r="F2" s="177"/>
      <c r="G2" s="177"/>
      <c r="H2" s="177"/>
      <c r="I2" s="177"/>
      <c r="J2" s="177"/>
      <c r="K2" s="177"/>
      <c r="L2" s="177"/>
      <c r="M2" s="177"/>
      <c r="N2" s="177"/>
      <c r="O2" s="2"/>
      <c r="P2" s="2"/>
      <c r="Q2" s="2"/>
      <c r="R2" s="2"/>
    </row>
    <row r="3" spans="1:18" ht="18" x14ac:dyDescent="0.3">
      <c r="A3" s="172" t="s">
        <v>301</v>
      </c>
      <c r="B3" s="172"/>
      <c r="C3" s="172"/>
      <c r="D3" s="177"/>
      <c r="E3" s="177"/>
      <c r="F3" s="177"/>
      <c r="G3" s="177"/>
      <c r="H3" s="177"/>
      <c r="I3" s="177"/>
      <c r="J3" s="177"/>
      <c r="K3" s="177"/>
      <c r="L3" s="177"/>
      <c r="M3" s="177"/>
      <c r="N3" s="177"/>
      <c r="O3" s="3"/>
      <c r="P3" s="3"/>
      <c r="Q3" s="3"/>
      <c r="R3" s="3"/>
    </row>
    <row r="4" spans="1:18" s="104" customFormat="1" ht="18" x14ac:dyDescent="0.3">
      <c r="A4" s="172" t="s">
        <v>8</v>
      </c>
      <c r="B4" s="172"/>
      <c r="C4" s="172"/>
      <c r="D4" s="177"/>
      <c r="E4" s="177"/>
      <c r="F4" s="177"/>
      <c r="G4" s="177"/>
      <c r="H4" s="177"/>
      <c r="I4" s="177"/>
      <c r="J4" s="177"/>
      <c r="K4" s="177"/>
      <c r="L4" s="177"/>
      <c r="M4" s="177"/>
      <c r="N4" s="177"/>
      <c r="O4" s="2"/>
      <c r="P4" s="2"/>
      <c r="Q4" s="2"/>
      <c r="R4" s="2"/>
    </row>
    <row r="5" spans="1:18" ht="18" x14ac:dyDescent="0.3">
      <c r="A5" s="172" t="s">
        <v>32</v>
      </c>
      <c r="B5" s="172"/>
      <c r="C5" s="172"/>
      <c r="D5" s="177" t="s">
        <v>241</v>
      </c>
      <c r="E5" s="177"/>
      <c r="F5" s="177"/>
      <c r="G5" s="177"/>
      <c r="H5" s="177"/>
      <c r="I5" s="2"/>
      <c r="J5" s="2"/>
      <c r="K5" s="2"/>
      <c r="L5" s="178" t="s">
        <v>286</v>
      </c>
      <c r="M5" s="178"/>
      <c r="N5" s="43" t="s">
        <v>208</v>
      </c>
      <c r="O5" s="3"/>
      <c r="P5" s="3"/>
      <c r="Q5" s="3"/>
      <c r="R5" s="3"/>
    </row>
    <row r="7" spans="1:18" ht="48.75" customHeight="1" x14ac:dyDescent="0.3">
      <c r="A7" s="162" t="s">
        <v>33</v>
      </c>
      <c r="B7" s="164" t="s">
        <v>269</v>
      </c>
      <c r="C7" s="165" t="s">
        <v>35</v>
      </c>
      <c r="D7" s="162" t="s">
        <v>36</v>
      </c>
      <c r="E7" s="167" t="s">
        <v>37</v>
      </c>
      <c r="F7" s="167"/>
      <c r="G7" s="167"/>
      <c r="H7" s="168" t="s">
        <v>38</v>
      </c>
      <c r="I7" s="169"/>
      <c r="J7" s="168" t="s">
        <v>39</v>
      </c>
      <c r="K7" s="169"/>
      <c r="L7" s="168" t="s">
        <v>198</v>
      </c>
      <c r="M7" s="170"/>
      <c r="N7" s="167" t="s">
        <v>199</v>
      </c>
      <c r="O7" s="167"/>
      <c r="P7" s="171" t="s">
        <v>232</v>
      </c>
      <c r="Q7" s="171"/>
    </row>
    <row r="8" spans="1:18" ht="43.2" x14ac:dyDescent="0.3">
      <c r="A8" s="163"/>
      <c r="B8" s="163"/>
      <c r="C8" s="166"/>
      <c r="D8" s="163"/>
      <c r="E8" s="4" t="s">
        <v>40</v>
      </c>
      <c r="F8" s="4" t="s">
        <v>18</v>
      </c>
      <c r="G8" s="5" t="s">
        <v>19</v>
      </c>
      <c r="H8" s="6" t="s">
        <v>20</v>
      </c>
      <c r="I8" s="44" t="s">
        <v>136</v>
      </c>
      <c r="J8" s="6" t="s">
        <v>41</v>
      </c>
      <c r="K8" s="6" t="s">
        <v>42</v>
      </c>
      <c r="L8" s="6" t="s">
        <v>20</v>
      </c>
      <c r="M8" s="44" t="s">
        <v>136</v>
      </c>
      <c r="N8" s="6" t="s">
        <v>20</v>
      </c>
      <c r="O8" s="44" t="s">
        <v>136</v>
      </c>
      <c r="P8" s="6" t="s">
        <v>20</v>
      </c>
      <c r="Q8" s="44" t="s">
        <v>136</v>
      </c>
    </row>
    <row r="9" spans="1:18" s="48" customFormat="1" ht="43.2" x14ac:dyDescent="0.3">
      <c r="A9" s="25" t="s">
        <v>133</v>
      </c>
      <c r="B9" s="26" t="s">
        <v>272</v>
      </c>
      <c r="C9" s="27" t="s">
        <v>43</v>
      </c>
      <c r="D9" s="26" t="s">
        <v>44</v>
      </c>
      <c r="E9" s="27" t="s">
        <v>45</v>
      </c>
      <c r="F9" s="27" t="s">
        <v>124</v>
      </c>
      <c r="G9" s="27" t="s">
        <v>2</v>
      </c>
      <c r="H9" s="46">
        <f t="shared" ref="H9:H27" si="0">I9*$N$30</f>
        <v>40000000</v>
      </c>
      <c r="I9" s="28">
        <v>200000</v>
      </c>
      <c r="J9" s="47" t="s">
        <v>46</v>
      </c>
      <c r="K9" s="29">
        <f>3*10</f>
        <v>30</v>
      </c>
      <c r="L9" s="46">
        <f t="shared" ref="L9:L27" si="1">M9*$N$30</f>
        <v>1200000000</v>
      </c>
      <c r="M9" s="28">
        <f>I9*K9</f>
        <v>6000000</v>
      </c>
      <c r="N9" s="46">
        <f t="shared" ref="N9:N27" si="2">O9*$N$30</f>
        <v>200000000</v>
      </c>
      <c r="O9" s="28">
        <v>1000000</v>
      </c>
      <c r="P9" s="46">
        <f t="shared" ref="P9:P27" si="3">Q9*$N$30</f>
        <v>1000000000</v>
      </c>
      <c r="Q9" s="28">
        <f>+M9-O9</f>
        <v>5000000</v>
      </c>
    </row>
    <row r="10" spans="1:18" s="48" customFormat="1" ht="57.6" x14ac:dyDescent="0.3">
      <c r="A10" s="25" t="s">
        <v>134</v>
      </c>
      <c r="B10" s="26" t="s">
        <v>273</v>
      </c>
      <c r="C10" s="49" t="s">
        <v>47</v>
      </c>
      <c r="D10" s="50" t="s">
        <v>278</v>
      </c>
      <c r="E10" s="27" t="s">
        <v>48</v>
      </c>
      <c r="F10" s="27" t="s">
        <v>122</v>
      </c>
      <c r="G10" s="27" t="s">
        <v>3</v>
      </c>
      <c r="H10" s="46">
        <f t="shared" si="0"/>
        <v>80000000</v>
      </c>
      <c r="I10" s="28">
        <v>400000</v>
      </c>
      <c r="J10" s="26" t="s">
        <v>46</v>
      </c>
      <c r="K10" s="29">
        <v>16</v>
      </c>
      <c r="L10" s="46">
        <f t="shared" si="1"/>
        <v>1280000000</v>
      </c>
      <c r="M10" s="28">
        <f t="shared" ref="M10:M27" si="4">I10*K10</f>
        <v>6400000</v>
      </c>
      <c r="N10" s="46">
        <f t="shared" si="2"/>
        <v>0</v>
      </c>
      <c r="O10" s="28">
        <v>0</v>
      </c>
      <c r="P10" s="46">
        <f t="shared" si="3"/>
        <v>1280000000</v>
      </c>
      <c r="Q10" s="28">
        <f t="shared" ref="Q10:Q27" si="5">+M10-O10</f>
        <v>6400000</v>
      </c>
    </row>
    <row r="11" spans="1:18" s="48" customFormat="1" ht="43.2" x14ac:dyDescent="0.3">
      <c r="A11" s="25" t="s">
        <v>135</v>
      </c>
      <c r="B11" s="26" t="s">
        <v>273</v>
      </c>
      <c r="C11" s="49" t="s">
        <v>49</v>
      </c>
      <c r="D11" s="50" t="s">
        <v>279</v>
      </c>
      <c r="E11" s="27" t="s">
        <v>50</v>
      </c>
      <c r="F11" s="27" t="s">
        <v>123</v>
      </c>
      <c r="G11" s="27" t="s">
        <v>3</v>
      </c>
      <c r="H11" s="46">
        <f t="shared" si="0"/>
        <v>10400000</v>
      </c>
      <c r="I11" s="28">
        <v>52000</v>
      </c>
      <c r="J11" s="26" t="s">
        <v>46</v>
      </c>
      <c r="K11" s="29">
        <v>16</v>
      </c>
      <c r="L11" s="46">
        <f t="shared" si="1"/>
        <v>166400000</v>
      </c>
      <c r="M11" s="28">
        <f t="shared" si="4"/>
        <v>832000</v>
      </c>
      <c r="N11" s="46">
        <f t="shared" si="2"/>
        <v>0</v>
      </c>
      <c r="O11" s="28">
        <v>0</v>
      </c>
      <c r="P11" s="46">
        <f t="shared" si="3"/>
        <v>166400000</v>
      </c>
      <c r="Q11" s="28">
        <f t="shared" si="5"/>
        <v>832000</v>
      </c>
    </row>
    <row r="12" spans="1:18" x14ac:dyDescent="0.3">
      <c r="A12" s="25"/>
      <c r="B12" s="26"/>
      <c r="C12" s="27"/>
      <c r="D12" s="26"/>
      <c r="E12" s="26"/>
      <c r="F12" s="27"/>
      <c r="G12" s="27"/>
      <c r="H12" s="46">
        <f t="shared" si="0"/>
        <v>0</v>
      </c>
      <c r="I12" s="28"/>
      <c r="J12" s="26"/>
      <c r="K12" s="29"/>
      <c r="L12" s="46">
        <f t="shared" si="1"/>
        <v>0</v>
      </c>
      <c r="M12" s="28">
        <f t="shared" si="4"/>
        <v>0</v>
      </c>
      <c r="N12" s="46">
        <f t="shared" si="2"/>
        <v>0</v>
      </c>
      <c r="O12" s="28">
        <v>0</v>
      </c>
      <c r="P12" s="46">
        <f t="shared" si="3"/>
        <v>0</v>
      </c>
      <c r="Q12" s="28">
        <f t="shared" si="5"/>
        <v>0</v>
      </c>
    </row>
    <row r="13" spans="1:18" x14ac:dyDescent="0.3">
      <c r="A13" s="25"/>
      <c r="B13" s="26"/>
      <c r="C13" s="27"/>
      <c r="D13" s="26"/>
      <c r="E13" s="26"/>
      <c r="F13" s="27"/>
      <c r="G13" s="27"/>
      <c r="H13" s="46">
        <f t="shared" si="0"/>
        <v>0</v>
      </c>
      <c r="I13" s="28"/>
      <c r="J13" s="26"/>
      <c r="K13" s="29"/>
      <c r="L13" s="46">
        <f t="shared" si="1"/>
        <v>0</v>
      </c>
      <c r="M13" s="28">
        <f t="shared" si="4"/>
        <v>0</v>
      </c>
      <c r="N13" s="46">
        <f t="shared" si="2"/>
        <v>0</v>
      </c>
      <c r="O13" s="28">
        <v>0</v>
      </c>
      <c r="P13" s="46">
        <f t="shared" si="3"/>
        <v>0</v>
      </c>
      <c r="Q13" s="28">
        <f t="shared" si="5"/>
        <v>0</v>
      </c>
    </row>
    <row r="14" spans="1:18" x14ac:dyDescent="0.3">
      <c r="A14" s="25"/>
      <c r="B14" s="26"/>
      <c r="C14" s="27"/>
      <c r="D14" s="26"/>
      <c r="E14" s="26"/>
      <c r="F14" s="27"/>
      <c r="G14" s="27"/>
      <c r="H14" s="46">
        <f t="shared" si="0"/>
        <v>0</v>
      </c>
      <c r="I14" s="28"/>
      <c r="J14" s="26"/>
      <c r="K14" s="29"/>
      <c r="L14" s="46">
        <f t="shared" si="1"/>
        <v>0</v>
      </c>
      <c r="M14" s="28">
        <f t="shared" si="4"/>
        <v>0</v>
      </c>
      <c r="N14" s="46">
        <f t="shared" si="2"/>
        <v>0</v>
      </c>
      <c r="O14" s="28">
        <v>0</v>
      </c>
      <c r="P14" s="46">
        <f t="shared" si="3"/>
        <v>0</v>
      </c>
      <c r="Q14" s="28">
        <f t="shared" si="5"/>
        <v>0</v>
      </c>
    </row>
    <row r="15" spans="1:18" x14ac:dyDescent="0.3">
      <c r="A15" s="25"/>
      <c r="B15" s="105"/>
      <c r="C15" s="48"/>
      <c r="D15" s="26"/>
      <c r="E15" s="26"/>
      <c r="F15" s="27"/>
      <c r="G15" s="27"/>
      <c r="H15" s="46">
        <f t="shared" si="0"/>
        <v>0</v>
      </c>
      <c r="I15" s="28"/>
      <c r="J15" s="26"/>
      <c r="K15" s="29"/>
      <c r="L15" s="46">
        <f t="shared" si="1"/>
        <v>0</v>
      </c>
      <c r="M15" s="28">
        <f t="shared" si="4"/>
        <v>0</v>
      </c>
      <c r="N15" s="46">
        <f t="shared" si="2"/>
        <v>0</v>
      </c>
      <c r="O15" s="28">
        <v>0</v>
      </c>
      <c r="P15" s="46">
        <f t="shared" si="3"/>
        <v>0</v>
      </c>
      <c r="Q15" s="28">
        <f t="shared" si="5"/>
        <v>0</v>
      </c>
    </row>
    <row r="16" spans="1:18" x14ac:dyDescent="0.3">
      <c r="A16" s="25"/>
      <c r="B16" s="26"/>
      <c r="C16" s="27"/>
      <c r="D16" s="26"/>
      <c r="E16" s="26"/>
      <c r="F16" s="27"/>
      <c r="G16" s="27"/>
      <c r="H16" s="46">
        <f t="shared" si="0"/>
        <v>0</v>
      </c>
      <c r="I16" s="28"/>
      <c r="J16" s="26"/>
      <c r="K16" s="29"/>
      <c r="L16" s="46">
        <f t="shared" si="1"/>
        <v>0</v>
      </c>
      <c r="M16" s="28">
        <f t="shared" si="4"/>
        <v>0</v>
      </c>
      <c r="N16" s="46">
        <f t="shared" si="2"/>
        <v>0</v>
      </c>
      <c r="O16" s="28">
        <v>0</v>
      </c>
      <c r="P16" s="46">
        <f t="shared" si="3"/>
        <v>0</v>
      </c>
      <c r="Q16" s="28">
        <f t="shared" si="5"/>
        <v>0</v>
      </c>
    </row>
    <row r="17" spans="1:17" x14ac:dyDescent="0.3">
      <c r="A17" s="25"/>
      <c r="B17" s="26"/>
      <c r="C17" s="27"/>
      <c r="D17" s="26"/>
      <c r="E17" s="26"/>
      <c r="F17" s="27"/>
      <c r="G17" s="27"/>
      <c r="H17" s="46">
        <f t="shared" si="0"/>
        <v>0</v>
      </c>
      <c r="I17" s="28"/>
      <c r="J17" s="26"/>
      <c r="K17" s="29"/>
      <c r="L17" s="46">
        <f t="shared" si="1"/>
        <v>0</v>
      </c>
      <c r="M17" s="28">
        <f t="shared" si="4"/>
        <v>0</v>
      </c>
      <c r="N17" s="46">
        <f t="shared" si="2"/>
        <v>0</v>
      </c>
      <c r="O17" s="28">
        <v>0</v>
      </c>
      <c r="P17" s="46">
        <f t="shared" si="3"/>
        <v>0</v>
      </c>
      <c r="Q17" s="28">
        <f t="shared" si="5"/>
        <v>0</v>
      </c>
    </row>
    <row r="18" spans="1:17" x14ac:dyDescent="0.3">
      <c r="A18" s="25"/>
      <c r="B18" s="26"/>
      <c r="C18" s="27"/>
      <c r="D18" s="26"/>
      <c r="E18" s="26"/>
      <c r="F18" s="27"/>
      <c r="G18" s="27"/>
      <c r="H18" s="46">
        <f t="shared" si="0"/>
        <v>0</v>
      </c>
      <c r="I18" s="28"/>
      <c r="J18" s="26"/>
      <c r="K18" s="29"/>
      <c r="L18" s="46">
        <f t="shared" si="1"/>
        <v>0</v>
      </c>
      <c r="M18" s="28">
        <f t="shared" si="4"/>
        <v>0</v>
      </c>
      <c r="N18" s="46">
        <f t="shared" si="2"/>
        <v>0</v>
      </c>
      <c r="O18" s="28">
        <v>0</v>
      </c>
      <c r="P18" s="46">
        <f t="shared" si="3"/>
        <v>0</v>
      </c>
      <c r="Q18" s="28">
        <f t="shared" si="5"/>
        <v>0</v>
      </c>
    </row>
    <row r="19" spans="1:17" x14ac:dyDescent="0.3">
      <c r="A19" s="25"/>
      <c r="B19" s="26"/>
      <c r="C19" s="27"/>
      <c r="D19" s="26"/>
      <c r="E19" s="26"/>
      <c r="F19" s="27"/>
      <c r="G19" s="27"/>
      <c r="H19" s="46">
        <f t="shared" si="0"/>
        <v>0</v>
      </c>
      <c r="I19" s="28"/>
      <c r="J19" s="26"/>
      <c r="K19" s="29"/>
      <c r="L19" s="46">
        <f t="shared" si="1"/>
        <v>0</v>
      </c>
      <c r="M19" s="28">
        <f t="shared" si="4"/>
        <v>0</v>
      </c>
      <c r="N19" s="46">
        <f t="shared" si="2"/>
        <v>0</v>
      </c>
      <c r="O19" s="28">
        <v>0</v>
      </c>
      <c r="P19" s="46">
        <f t="shared" si="3"/>
        <v>0</v>
      </c>
      <c r="Q19" s="28">
        <f t="shared" si="5"/>
        <v>0</v>
      </c>
    </row>
    <row r="20" spans="1:17" x14ac:dyDescent="0.3">
      <c r="A20" s="25"/>
      <c r="B20" s="26"/>
      <c r="C20" s="27"/>
      <c r="D20" s="26"/>
      <c r="E20" s="26"/>
      <c r="F20" s="27"/>
      <c r="G20" s="27"/>
      <c r="H20" s="46">
        <f t="shared" si="0"/>
        <v>0</v>
      </c>
      <c r="I20" s="28"/>
      <c r="J20" s="26"/>
      <c r="K20" s="29"/>
      <c r="L20" s="46">
        <f t="shared" si="1"/>
        <v>0</v>
      </c>
      <c r="M20" s="28">
        <f t="shared" si="4"/>
        <v>0</v>
      </c>
      <c r="N20" s="46">
        <f t="shared" si="2"/>
        <v>0</v>
      </c>
      <c r="O20" s="28">
        <v>0</v>
      </c>
      <c r="P20" s="46">
        <f t="shared" si="3"/>
        <v>0</v>
      </c>
      <c r="Q20" s="28">
        <f t="shared" si="5"/>
        <v>0</v>
      </c>
    </row>
    <row r="21" spans="1:17" x14ac:dyDescent="0.3">
      <c r="A21" s="25"/>
      <c r="B21" s="26"/>
      <c r="C21" s="27"/>
      <c r="D21" s="26"/>
      <c r="E21" s="26"/>
      <c r="F21" s="27"/>
      <c r="G21" s="27"/>
      <c r="H21" s="46">
        <f t="shared" si="0"/>
        <v>0</v>
      </c>
      <c r="I21" s="28"/>
      <c r="J21" s="26"/>
      <c r="K21" s="29"/>
      <c r="L21" s="46">
        <f t="shared" si="1"/>
        <v>0</v>
      </c>
      <c r="M21" s="28">
        <f t="shared" si="4"/>
        <v>0</v>
      </c>
      <c r="N21" s="46">
        <f t="shared" si="2"/>
        <v>0</v>
      </c>
      <c r="O21" s="28">
        <v>0</v>
      </c>
      <c r="P21" s="46">
        <f t="shared" si="3"/>
        <v>0</v>
      </c>
      <c r="Q21" s="28">
        <f t="shared" si="5"/>
        <v>0</v>
      </c>
    </row>
    <row r="22" spans="1:17" x14ac:dyDescent="0.3">
      <c r="A22" s="25"/>
      <c r="B22" s="26"/>
      <c r="C22" s="27"/>
      <c r="D22" s="26"/>
      <c r="E22" s="26"/>
      <c r="F22" s="27"/>
      <c r="G22" s="27"/>
      <c r="H22" s="46">
        <f t="shared" si="0"/>
        <v>0</v>
      </c>
      <c r="I22" s="28"/>
      <c r="J22" s="26"/>
      <c r="K22" s="29"/>
      <c r="L22" s="46">
        <f t="shared" si="1"/>
        <v>0</v>
      </c>
      <c r="M22" s="28">
        <f t="shared" si="4"/>
        <v>0</v>
      </c>
      <c r="N22" s="46">
        <f t="shared" si="2"/>
        <v>0</v>
      </c>
      <c r="O22" s="28">
        <v>0</v>
      </c>
      <c r="P22" s="46">
        <f t="shared" si="3"/>
        <v>0</v>
      </c>
      <c r="Q22" s="28">
        <f t="shared" si="5"/>
        <v>0</v>
      </c>
    </row>
    <row r="23" spans="1:17" x14ac:dyDescent="0.3">
      <c r="A23" s="25"/>
      <c r="B23" s="26"/>
      <c r="C23" s="27"/>
      <c r="D23" s="26"/>
      <c r="E23" s="26"/>
      <c r="F23" s="27"/>
      <c r="G23" s="27"/>
      <c r="H23" s="46">
        <f t="shared" si="0"/>
        <v>0</v>
      </c>
      <c r="I23" s="28"/>
      <c r="J23" s="26"/>
      <c r="K23" s="29"/>
      <c r="L23" s="46">
        <f t="shared" si="1"/>
        <v>0</v>
      </c>
      <c r="M23" s="28">
        <f t="shared" si="4"/>
        <v>0</v>
      </c>
      <c r="N23" s="46">
        <f t="shared" si="2"/>
        <v>0</v>
      </c>
      <c r="O23" s="28">
        <v>0</v>
      </c>
      <c r="P23" s="46">
        <f t="shared" si="3"/>
        <v>0</v>
      </c>
      <c r="Q23" s="28">
        <f t="shared" si="5"/>
        <v>0</v>
      </c>
    </row>
    <row r="24" spans="1:17" x14ac:dyDescent="0.3">
      <c r="A24" s="25"/>
      <c r="B24" s="26"/>
      <c r="C24" s="27"/>
      <c r="D24" s="26"/>
      <c r="E24" s="26"/>
      <c r="F24" s="27"/>
      <c r="G24" s="27"/>
      <c r="H24" s="46">
        <f t="shared" si="0"/>
        <v>0</v>
      </c>
      <c r="I24" s="28"/>
      <c r="J24" s="26"/>
      <c r="K24" s="29"/>
      <c r="L24" s="46">
        <f t="shared" si="1"/>
        <v>0</v>
      </c>
      <c r="M24" s="28">
        <f t="shared" si="4"/>
        <v>0</v>
      </c>
      <c r="N24" s="46">
        <f t="shared" si="2"/>
        <v>0</v>
      </c>
      <c r="O24" s="28">
        <v>0</v>
      </c>
      <c r="P24" s="46">
        <f t="shared" si="3"/>
        <v>0</v>
      </c>
      <c r="Q24" s="28">
        <f t="shared" si="5"/>
        <v>0</v>
      </c>
    </row>
    <row r="25" spans="1:17" x14ac:dyDescent="0.3">
      <c r="A25" s="25"/>
      <c r="B25" s="26"/>
      <c r="C25" s="27"/>
      <c r="D25" s="26"/>
      <c r="E25" s="26"/>
      <c r="F25" s="27"/>
      <c r="G25" s="27"/>
      <c r="H25" s="46">
        <f t="shared" si="0"/>
        <v>0</v>
      </c>
      <c r="I25" s="28"/>
      <c r="J25" s="26"/>
      <c r="K25" s="29"/>
      <c r="L25" s="46">
        <f t="shared" si="1"/>
        <v>0</v>
      </c>
      <c r="M25" s="28">
        <f t="shared" si="4"/>
        <v>0</v>
      </c>
      <c r="N25" s="46">
        <f t="shared" si="2"/>
        <v>0</v>
      </c>
      <c r="O25" s="28">
        <v>0</v>
      </c>
      <c r="P25" s="46">
        <f t="shared" si="3"/>
        <v>0</v>
      </c>
      <c r="Q25" s="28">
        <f t="shared" si="5"/>
        <v>0</v>
      </c>
    </row>
    <row r="26" spans="1:17" x14ac:dyDescent="0.3">
      <c r="A26" s="25"/>
      <c r="B26" s="26"/>
      <c r="C26" s="27"/>
      <c r="D26" s="26"/>
      <c r="E26" s="26"/>
      <c r="F26" s="27"/>
      <c r="G26" s="27"/>
      <c r="H26" s="46">
        <f t="shared" si="0"/>
        <v>0</v>
      </c>
      <c r="I26" s="28"/>
      <c r="J26" s="26"/>
      <c r="K26" s="29"/>
      <c r="L26" s="46">
        <f t="shared" si="1"/>
        <v>0</v>
      </c>
      <c r="M26" s="28">
        <f t="shared" si="4"/>
        <v>0</v>
      </c>
      <c r="N26" s="46">
        <f t="shared" si="2"/>
        <v>0</v>
      </c>
      <c r="O26" s="28">
        <v>0</v>
      </c>
      <c r="P26" s="46">
        <f t="shared" si="3"/>
        <v>0</v>
      </c>
      <c r="Q26" s="28">
        <f t="shared" si="5"/>
        <v>0</v>
      </c>
    </row>
    <row r="27" spans="1:17" x14ac:dyDescent="0.3">
      <c r="A27" s="25"/>
      <c r="B27" s="26"/>
      <c r="C27" s="27"/>
      <c r="D27" s="26"/>
      <c r="E27" s="26"/>
      <c r="F27" s="27"/>
      <c r="G27" s="27"/>
      <c r="H27" s="46">
        <f t="shared" si="0"/>
        <v>0</v>
      </c>
      <c r="I27" s="28"/>
      <c r="J27" s="26"/>
      <c r="K27" s="29"/>
      <c r="L27" s="46">
        <f t="shared" si="1"/>
        <v>0</v>
      </c>
      <c r="M27" s="28">
        <f t="shared" si="4"/>
        <v>0</v>
      </c>
      <c r="N27" s="46">
        <f t="shared" si="2"/>
        <v>0</v>
      </c>
      <c r="O27" s="28">
        <v>0</v>
      </c>
      <c r="P27" s="46">
        <f t="shared" si="3"/>
        <v>0</v>
      </c>
      <c r="Q27" s="28">
        <f t="shared" si="5"/>
        <v>0</v>
      </c>
    </row>
    <row r="28" spans="1:17" s="7" customFormat="1" ht="15.6" x14ac:dyDescent="0.3">
      <c r="A28" s="173" t="s">
        <v>51</v>
      </c>
      <c r="B28" s="174"/>
      <c r="C28" s="174"/>
      <c r="D28" s="174"/>
      <c r="E28" s="174"/>
      <c r="F28" s="174"/>
      <c r="G28" s="174"/>
      <c r="H28" s="174"/>
      <c r="I28" s="174"/>
      <c r="J28" s="174"/>
      <c r="K28" s="174"/>
      <c r="L28" s="22">
        <f t="shared" ref="L28:Q28" si="6">SUM(L9:L27)</f>
        <v>2646400000</v>
      </c>
      <c r="M28" s="23">
        <f t="shared" si="6"/>
        <v>13232000</v>
      </c>
      <c r="N28" s="22">
        <f t="shared" si="6"/>
        <v>200000000</v>
      </c>
      <c r="O28" s="23">
        <f t="shared" si="6"/>
        <v>1000000</v>
      </c>
      <c r="P28" s="22">
        <f t="shared" si="6"/>
        <v>2446400000</v>
      </c>
      <c r="Q28" s="23">
        <f t="shared" si="6"/>
        <v>12232000</v>
      </c>
    </row>
    <row r="30" spans="1:17" x14ac:dyDescent="0.3">
      <c r="A30" s="8"/>
      <c r="B30" s="8"/>
      <c r="H30" s="1" t="s">
        <v>141</v>
      </c>
      <c r="J30" s="21">
        <v>1</v>
      </c>
      <c r="K30" s="176" t="s">
        <v>25</v>
      </c>
      <c r="L30" s="176"/>
      <c r="M30" s="19" t="s">
        <v>26</v>
      </c>
      <c r="N30" s="115">
        <v>200</v>
      </c>
      <c r="O30" s="19" t="s">
        <v>20</v>
      </c>
    </row>
    <row r="31" spans="1:17" x14ac:dyDescent="0.3">
      <c r="A31" s="8"/>
      <c r="B31" s="8"/>
      <c r="D31" s="9"/>
      <c r="J31" s="14"/>
      <c r="K31" s="15"/>
    </row>
    <row r="32" spans="1:17" x14ac:dyDescent="0.3">
      <c r="D32" s="73"/>
      <c r="E32" s="73"/>
      <c r="F32" s="73"/>
      <c r="G32" s="73"/>
      <c r="H32" s="73"/>
      <c r="I32" s="73"/>
    </row>
    <row r="33" spans="1:17" x14ac:dyDescent="0.3">
      <c r="A33" s="1" t="s">
        <v>131</v>
      </c>
      <c r="C33" s="11"/>
      <c r="D33" s="40"/>
      <c r="E33" s="40"/>
      <c r="F33" s="40"/>
      <c r="G33" s="40"/>
      <c r="H33" s="40"/>
      <c r="I33" s="40"/>
    </row>
    <row r="34" spans="1:17" x14ac:dyDescent="0.3">
      <c r="A34" s="1" t="s">
        <v>132</v>
      </c>
      <c r="C34" s="11"/>
      <c r="D34" s="40"/>
      <c r="E34" s="40"/>
      <c r="F34" s="40"/>
      <c r="G34" s="40"/>
      <c r="H34" s="40"/>
      <c r="I34" s="40"/>
    </row>
    <row r="37" spans="1:17" x14ac:dyDescent="0.3">
      <c r="A37" s="10" t="s">
        <v>52</v>
      </c>
      <c r="B37" s="24"/>
      <c r="D37" s="11"/>
      <c r="H37" s="12" t="s">
        <v>53</v>
      </c>
      <c r="P37" s="13"/>
      <c r="Q37" s="13"/>
    </row>
    <row r="38" spans="1:17" x14ac:dyDescent="0.3">
      <c r="P38" s="175" t="s">
        <v>23</v>
      </c>
      <c r="Q38" s="175"/>
    </row>
  </sheetData>
  <mergeCells count="23">
    <mergeCell ref="A28:K28"/>
    <mergeCell ref="P38:Q38"/>
    <mergeCell ref="K30:L30"/>
    <mergeCell ref="D5:H5"/>
    <mergeCell ref="D2:N2"/>
    <mergeCell ref="D4:N4"/>
    <mergeCell ref="D3:N3"/>
    <mergeCell ref="L5:M5"/>
    <mergeCell ref="A1:Q1"/>
    <mergeCell ref="A7:A8"/>
    <mergeCell ref="B7:B8"/>
    <mergeCell ref="C7:C8"/>
    <mergeCell ref="D7:D8"/>
    <mergeCell ref="E7:G7"/>
    <mergeCell ref="H7:I7"/>
    <mergeCell ref="J7:K7"/>
    <mergeCell ref="L7:M7"/>
    <mergeCell ref="N7:O7"/>
    <mergeCell ref="P7:Q7"/>
    <mergeCell ref="A5:C5"/>
    <mergeCell ref="A4:C4"/>
    <mergeCell ref="A3:C3"/>
    <mergeCell ref="A2:C2"/>
  </mergeCells>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Háttér!$B$7:$B$11</xm:f>
          </x14:formula1>
          <xm:sqref>G9:G27</xm:sqref>
        </x14:dataValidation>
        <x14:dataValidation type="list" allowBlank="1" showInputMessage="1" showErrorMessage="1">
          <x14:formula1>
            <xm:f>Háttér!$B$13:$B$17</xm:f>
          </x14:formula1>
          <xm:sqref>F9:F27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70"/>
  <sheetViews>
    <sheetView view="pageLayout" zoomScaleNormal="115" workbookViewId="0">
      <selection sqref="A1:XFD1048576"/>
    </sheetView>
  </sheetViews>
  <sheetFormatPr defaultColWidth="9.109375" defaultRowHeight="14.4" x14ac:dyDescent="0.3"/>
  <cols>
    <col min="1" max="1" width="2.6640625" style="1" customWidth="1"/>
    <col min="2" max="2" width="34.44140625" style="1" customWidth="1"/>
    <col min="3" max="3" width="73.6640625" style="33" customWidth="1"/>
    <col min="4" max="4" width="81.44140625" style="1" customWidth="1"/>
    <col min="5" max="5" width="71.6640625" style="1" customWidth="1"/>
    <col min="6" max="16384" width="9.109375" style="1"/>
  </cols>
  <sheetData>
    <row r="1" spans="2:4" ht="43.5" customHeight="1" x14ac:dyDescent="0.3">
      <c r="B1" s="199" t="s">
        <v>302</v>
      </c>
      <c r="C1" s="199"/>
      <c r="D1" s="199"/>
    </row>
    <row r="2" spans="2:4" ht="78" customHeight="1" thickBot="1" x14ac:dyDescent="0.35">
      <c r="B2" s="199" t="s">
        <v>200</v>
      </c>
      <c r="C2" s="199"/>
      <c r="D2" s="199"/>
    </row>
    <row r="3" spans="2:4" x14ac:dyDescent="0.3">
      <c r="B3" s="189" t="s">
        <v>59</v>
      </c>
      <c r="C3" s="190"/>
      <c r="D3" s="191"/>
    </row>
    <row r="4" spans="2:4" ht="27" customHeight="1" x14ac:dyDescent="0.3">
      <c r="B4" s="18" t="s">
        <v>303</v>
      </c>
      <c r="C4" s="192" t="s">
        <v>294</v>
      </c>
      <c r="D4" s="193"/>
    </row>
    <row r="5" spans="2:4" ht="31.5" customHeight="1" x14ac:dyDescent="0.3">
      <c r="B5" s="18" t="s">
        <v>304</v>
      </c>
      <c r="C5" s="192" t="s">
        <v>60</v>
      </c>
      <c r="D5" s="193"/>
    </row>
    <row r="6" spans="2:4" x14ac:dyDescent="0.3">
      <c r="B6" s="18" t="s">
        <v>61</v>
      </c>
      <c r="C6" s="192" t="s">
        <v>62</v>
      </c>
      <c r="D6" s="193"/>
    </row>
    <row r="7" spans="2:4" x14ac:dyDescent="0.3">
      <c r="B7" s="18" t="s">
        <v>63</v>
      </c>
      <c r="C7" s="192" t="s">
        <v>64</v>
      </c>
      <c r="D7" s="193"/>
    </row>
    <row r="8" spans="2:4" ht="31.5" customHeight="1" x14ac:dyDescent="0.3">
      <c r="B8" s="18" t="s">
        <v>33</v>
      </c>
      <c r="C8" s="192" t="s">
        <v>140</v>
      </c>
      <c r="D8" s="193"/>
    </row>
    <row r="9" spans="2:4" ht="30.75" customHeight="1" x14ac:dyDescent="0.3">
      <c r="B9" s="18" t="s">
        <v>34</v>
      </c>
      <c r="C9" s="192" t="s">
        <v>128</v>
      </c>
      <c r="D9" s="193"/>
    </row>
    <row r="10" spans="2:4" x14ac:dyDescent="0.3">
      <c r="B10" s="18" t="s">
        <v>35</v>
      </c>
      <c r="C10" s="192" t="s">
        <v>66</v>
      </c>
      <c r="D10" s="193"/>
    </row>
    <row r="11" spans="2:4" x14ac:dyDescent="0.3">
      <c r="B11" s="18" t="s">
        <v>36</v>
      </c>
      <c r="C11" s="192" t="s">
        <v>202</v>
      </c>
      <c r="D11" s="193"/>
    </row>
    <row r="12" spans="2:4" ht="65.25" customHeight="1" x14ac:dyDescent="0.3">
      <c r="B12" s="18" t="s">
        <v>67</v>
      </c>
      <c r="C12" s="192" t="s">
        <v>68</v>
      </c>
      <c r="D12" s="193"/>
    </row>
    <row r="13" spans="2:4" ht="15" customHeight="1" x14ac:dyDescent="0.3">
      <c r="B13" s="18" t="s">
        <v>6</v>
      </c>
      <c r="C13" s="192" t="s">
        <v>252</v>
      </c>
      <c r="D13" s="193"/>
    </row>
    <row r="14" spans="2:4" ht="15" customHeight="1" x14ac:dyDescent="0.3">
      <c r="B14" s="18" t="s">
        <v>0</v>
      </c>
      <c r="C14" s="192" t="s">
        <v>253</v>
      </c>
      <c r="D14" s="193"/>
    </row>
    <row r="15" spans="2:4" x14ac:dyDescent="0.3">
      <c r="B15" s="101" t="s">
        <v>138</v>
      </c>
      <c r="C15" s="192" t="s">
        <v>201</v>
      </c>
      <c r="D15" s="193"/>
    </row>
    <row r="16" spans="2:4" ht="48" customHeight="1" x14ac:dyDescent="0.3">
      <c r="B16" s="101" t="s">
        <v>139</v>
      </c>
      <c r="C16" s="192" t="s">
        <v>224</v>
      </c>
      <c r="D16" s="193"/>
    </row>
    <row r="17" spans="2:5" ht="15" customHeight="1" x14ac:dyDescent="0.3">
      <c r="B17" s="18" t="s">
        <v>69</v>
      </c>
      <c r="C17" s="192" t="s">
        <v>70</v>
      </c>
      <c r="D17" s="193"/>
    </row>
    <row r="18" spans="2:5" ht="15" customHeight="1" x14ac:dyDescent="0.3">
      <c r="B18" s="18" t="s">
        <v>71</v>
      </c>
      <c r="C18" s="192" t="s">
        <v>72</v>
      </c>
      <c r="D18" s="193"/>
    </row>
    <row r="19" spans="2:5" ht="27.75" customHeight="1" x14ac:dyDescent="0.3">
      <c r="B19" s="18" t="s">
        <v>225</v>
      </c>
      <c r="C19" s="192" t="s">
        <v>228</v>
      </c>
      <c r="D19" s="193"/>
    </row>
    <row r="20" spans="2:5" x14ac:dyDescent="0.3">
      <c r="B20" s="18" t="s">
        <v>226</v>
      </c>
      <c r="C20" s="192" t="s">
        <v>227</v>
      </c>
      <c r="D20" s="193"/>
    </row>
    <row r="21" spans="2:5" x14ac:dyDescent="0.3">
      <c r="B21" s="18" t="s">
        <v>230</v>
      </c>
      <c r="C21" s="192" t="s">
        <v>231</v>
      </c>
      <c r="D21" s="193"/>
    </row>
    <row r="22" spans="2:5" ht="96" customHeight="1" x14ac:dyDescent="0.3">
      <c r="B22" s="18" t="s">
        <v>229</v>
      </c>
      <c r="C22" s="192" t="s">
        <v>295</v>
      </c>
      <c r="D22" s="193"/>
    </row>
    <row r="23" spans="2:5" ht="43.2" x14ac:dyDescent="0.3">
      <c r="B23" s="117" t="s">
        <v>234</v>
      </c>
      <c r="C23" s="203" t="s">
        <v>237</v>
      </c>
      <c r="D23" s="204"/>
    </row>
    <row r="24" spans="2:5" ht="43.2" x14ac:dyDescent="0.3">
      <c r="B24" s="116" t="s">
        <v>235</v>
      </c>
      <c r="C24" s="203" t="s">
        <v>236</v>
      </c>
      <c r="D24" s="204"/>
    </row>
    <row r="25" spans="2:5" ht="51.75" customHeight="1" x14ac:dyDescent="0.3">
      <c r="B25" s="18" t="s">
        <v>65</v>
      </c>
      <c r="C25" s="192" t="s">
        <v>233</v>
      </c>
      <c r="D25" s="193"/>
    </row>
    <row r="26" spans="2:5" ht="34.5" customHeight="1" thickBot="1" x14ac:dyDescent="0.35">
      <c r="B26" s="102" t="s">
        <v>130</v>
      </c>
      <c r="C26" s="197" t="s">
        <v>203</v>
      </c>
      <c r="D26" s="198"/>
    </row>
    <row r="27" spans="2:5" x14ac:dyDescent="0.3">
      <c r="B27" s="74"/>
      <c r="C27" s="75"/>
      <c r="D27" s="74"/>
      <c r="E27" s="74"/>
    </row>
    <row r="28" spans="2:5" ht="15" thickBot="1" x14ac:dyDescent="0.35">
      <c r="B28" s="76"/>
      <c r="C28" s="76"/>
      <c r="D28" s="76"/>
      <c r="E28" s="76"/>
    </row>
    <row r="29" spans="2:5" ht="18.600000000000001" thickBot="1" x14ac:dyDescent="0.35">
      <c r="B29" s="205" t="s">
        <v>73</v>
      </c>
      <c r="C29" s="206"/>
      <c r="D29" s="113" t="s">
        <v>74</v>
      </c>
      <c r="E29" s="114" t="s">
        <v>142</v>
      </c>
    </row>
    <row r="30" spans="2:5" ht="62.25" customHeight="1" thickBot="1" x14ac:dyDescent="0.35">
      <c r="B30" s="200" t="s">
        <v>217</v>
      </c>
      <c r="C30" s="201"/>
      <c r="D30" s="201"/>
      <c r="E30" s="202"/>
    </row>
    <row r="31" spans="2:5" ht="28.8" x14ac:dyDescent="0.3">
      <c r="B31" s="179" t="s">
        <v>122</v>
      </c>
      <c r="C31" s="77" t="s">
        <v>143</v>
      </c>
      <c r="D31" s="78"/>
      <c r="E31" s="79" t="s">
        <v>144</v>
      </c>
    </row>
    <row r="32" spans="2:5" ht="28.8" x14ac:dyDescent="0.3">
      <c r="B32" s="181"/>
      <c r="C32" s="80" t="s">
        <v>145</v>
      </c>
      <c r="D32" s="41"/>
      <c r="E32" s="81" t="s">
        <v>146</v>
      </c>
    </row>
    <row r="33" spans="2:5" ht="28.8" x14ac:dyDescent="0.3">
      <c r="B33" s="181"/>
      <c r="C33" s="42" t="s">
        <v>147</v>
      </c>
      <c r="D33" s="41"/>
      <c r="E33" s="81" t="s">
        <v>148</v>
      </c>
    </row>
    <row r="34" spans="2:5" ht="43.2" x14ac:dyDescent="0.3">
      <c r="B34" s="181"/>
      <c r="C34" s="42" t="s">
        <v>149</v>
      </c>
      <c r="D34" s="42" t="s">
        <v>150</v>
      </c>
      <c r="E34" s="81" t="s">
        <v>144</v>
      </c>
    </row>
    <row r="35" spans="2:5" ht="29.4" thickBot="1" x14ac:dyDescent="0.35">
      <c r="B35" s="180"/>
      <c r="C35" s="82" t="s">
        <v>151</v>
      </c>
      <c r="D35" s="83" t="s">
        <v>88</v>
      </c>
      <c r="E35" s="84" t="s">
        <v>152</v>
      </c>
    </row>
    <row r="36" spans="2:5" ht="29.4" thickBot="1" x14ac:dyDescent="0.35">
      <c r="B36" s="85" t="s">
        <v>123</v>
      </c>
      <c r="C36" s="86" t="s">
        <v>87</v>
      </c>
      <c r="D36" s="86" t="s">
        <v>193</v>
      </c>
      <c r="E36" s="87" t="s">
        <v>153</v>
      </c>
    </row>
    <row r="37" spans="2:5" ht="158.4" x14ac:dyDescent="0.3">
      <c r="B37" s="182" t="s">
        <v>124</v>
      </c>
      <c r="C37" s="88" t="s">
        <v>78</v>
      </c>
      <c r="D37" s="88" t="s">
        <v>154</v>
      </c>
      <c r="E37" s="89" t="s">
        <v>155</v>
      </c>
    </row>
    <row r="38" spans="2:5" ht="115.2" x14ac:dyDescent="0.3">
      <c r="B38" s="183"/>
      <c r="C38" s="42" t="s">
        <v>156</v>
      </c>
      <c r="D38" s="42" t="s">
        <v>157</v>
      </c>
      <c r="E38" s="81" t="s">
        <v>158</v>
      </c>
    </row>
    <row r="39" spans="2:5" ht="72" x14ac:dyDescent="0.3">
      <c r="B39" s="183"/>
      <c r="C39" s="185" t="s">
        <v>159</v>
      </c>
      <c r="D39" s="42" t="s">
        <v>160</v>
      </c>
      <c r="E39" s="194" t="s">
        <v>161</v>
      </c>
    </row>
    <row r="40" spans="2:5" ht="191.25" customHeight="1" x14ac:dyDescent="0.3">
      <c r="B40" s="183"/>
      <c r="C40" s="186"/>
      <c r="D40" s="42" t="s">
        <v>194</v>
      </c>
      <c r="E40" s="194"/>
    </row>
    <row r="41" spans="2:5" ht="100.8" x14ac:dyDescent="0.3">
      <c r="B41" s="183"/>
      <c r="C41" s="186"/>
      <c r="D41" s="42" t="s">
        <v>162</v>
      </c>
      <c r="E41" s="81" t="s">
        <v>163</v>
      </c>
    </row>
    <row r="42" spans="2:5" ht="43.2" x14ac:dyDescent="0.3">
      <c r="B42" s="183"/>
      <c r="C42" s="90" t="s">
        <v>79</v>
      </c>
      <c r="D42" s="90" t="s">
        <v>195</v>
      </c>
      <c r="E42" s="81" t="s">
        <v>164</v>
      </c>
    </row>
    <row r="43" spans="2:5" ht="43.2" x14ac:dyDescent="0.3">
      <c r="B43" s="183"/>
      <c r="C43" s="42" t="s">
        <v>80</v>
      </c>
      <c r="D43" s="41"/>
      <c r="E43" s="81" t="s">
        <v>164</v>
      </c>
    </row>
    <row r="44" spans="2:5" ht="43.2" x14ac:dyDescent="0.3">
      <c r="B44" s="183"/>
      <c r="C44" s="42" t="s">
        <v>81</v>
      </c>
      <c r="D44" s="41"/>
      <c r="E44" s="81" t="s">
        <v>164</v>
      </c>
    </row>
    <row r="45" spans="2:5" x14ac:dyDescent="0.3">
      <c r="B45" s="183"/>
      <c r="C45" s="42" t="s">
        <v>165</v>
      </c>
      <c r="D45" s="41" t="s">
        <v>166</v>
      </c>
      <c r="E45" s="81" t="s">
        <v>204</v>
      </c>
    </row>
    <row r="46" spans="2:5" ht="43.2" x14ac:dyDescent="0.3">
      <c r="B46" s="183"/>
      <c r="C46" s="42" t="s">
        <v>82</v>
      </c>
      <c r="D46" s="41"/>
      <c r="E46" s="81" t="s">
        <v>164</v>
      </c>
    </row>
    <row r="47" spans="2:5" ht="111" customHeight="1" x14ac:dyDescent="0.3">
      <c r="B47" s="183"/>
      <c r="C47" s="42" t="s">
        <v>83</v>
      </c>
      <c r="D47" s="42" t="s">
        <v>167</v>
      </c>
      <c r="E47" s="81" t="s">
        <v>168</v>
      </c>
    </row>
    <row r="48" spans="2:5" ht="43.2" x14ac:dyDescent="0.3">
      <c r="B48" s="183"/>
      <c r="C48" s="42" t="s">
        <v>84</v>
      </c>
      <c r="D48" s="41"/>
      <c r="E48" s="81" t="s">
        <v>164</v>
      </c>
    </row>
    <row r="49" spans="2:5" ht="38.25" customHeight="1" x14ac:dyDescent="0.3">
      <c r="B49" s="183"/>
      <c r="C49" s="42" t="s">
        <v>86</v>
      </c>
      <c r="D49" s="41" t="s">
        <v>169</v>
      </c>
      <c r="E49" s="81" t="s">
        <v>170</v>
      </c>
    </row>
    <row r="50" spans="2:5" ht="28.8" x14ac:dyDescent="0.3">
      <c r="B50" s="183"/>
      <c r="C50" s="42" t="s">
        <v>171</v>
      </c>
      <c r="D50" s="42" t="s">
        <v>172</v>
      </c>
      <c r="E50" s="81" t="s">
        <v>173</v>
      </c>
    </row>
    <row r="51" spans="2:5" x14ac:dyDescent="0.3">
      <c r="B51" s="183"/>
      <c r="C51" s="42" t="s">
        <v>85</v>
      </c>
      <c r="D51" s="42" t="s">
        <v>174</v>
      </c>
      <c r="E51" s="81" t="s">
        <v>175</v>
      </c>
    </row>
    <row r="52" spans="2:5" ht="72.599999999999994" thickBot="1" x14ac:dyDescent="0.35">
      <c r="B52" s="184"/>
      <c r="C52" s="82" t="s">
        <v>176</v>
      </c>
      <c r="D52" s="82" t="s">
        <v>197</v>
      </c>
      <c r="E52" s="84" t="s">
        <v>196</v>
      </c>
    </row>
    <row r="53" spans="2:5" ht="57.6" x14ac:dyDescent="0.3">
      <c r="B53" s="179" t="s">
        <v>125</v>
      </c>
      <c r="C53" s="88" t="s">
        <v>75</v>
      </c>
      <c r="D53" s="88" t="s">
        <v>177</v>
      </c>
      <c r="E53" s="79" t="s">
        <v>178</v>
      </c>
    </row>
    <row r="54" spans="2:5" ht="43.2" x14ac:dyDescent="0.3">
      <c r="B54" s="181"/>
      <c r="C54" s="42" t="s">
        <v>76</v>
      </c>
      <c r="D54" s="42" t="s">
        <v>179</v>
      </c>
      <c r="E54" s="81" t="s">
        <v>180</v>
      </c>
    </row>
    <row r="55" spans="2:5" ht="129.6" x14ac:dyDescent="0.3">
      <c r="B55" s="181"/>
      <c r="C55" s="80" t="s">
        <v>77</v>
      </c>
      <c r="D55" s="91" t="s">
        <v>181</v>
      </c>
      <c r="E55" s="194" t="s">
        <v>182</v>
      </c>
    </row>
    <row r="56" spans="2:5" x14ac:dyDescent="0.3">
      <c r="B56" s="181"/>
      <c r="C56" s="80" t="s">
        <v>183</v>
      </c>
      <c r="D56" s="42" t="s">
        <v>184</v>
      </c>
      <c r="E56" s="195"/>
    </row>
    <row r="57" spans="2:5" ht="15" thickBot="1" x14ac:dyDescent="0.35">
      <c r="B57" s="180"/>
      <c r="C57" s="92" t="s">
        <v>185</v>
      </c>
      <c r="D57" s="82" t="s">
        <v>186</v>
      </c>
      <c r="E57" s="196"/>
    </row>
    <row r="58" spans="2:5" ht="57.6" x14ac:dyDescent="0.3">
      <c r="B58" s="179" t="s">
        <v>7</v>
      </c>
      <c r="C58" s="88" t="s">
        <v>89</v>
      </c>
      <c r="D58" s="88" t="s">
        <v>187</v>
      </c>
      <c r="E58" s="79" t="s">
        <v>188</v>
      </c>
    </row>
    <row r="59" spans="2:5" ht="15" thickBot="1" x14ac:dyDescent="0.35">
      <c r="B59" s="180"/>
      <c r="C59" s="82" t="s">
        <v>189</v>
      </c>
      <c r="D59" s="82" t="s">
        <v>205</v>
      </c>
      <c r="E59" s="84" t="s">
        <v>206</v>
      </c>
    </row>
    <row r="60" spans="2:5" ht="15" thickBot="1" x14ac:dyDescent="0.35">
      <c r="B60" s="93"/>
      <c r="C60" s="93"/>
      <c r="D60" s="93"/>
      <c r="E60" s="74"/>
    </row>
    <row r="61" spans="2:5" ht="18.600000000000001" thickBot="1" x14ac:dyDescent="0.35">
      <c r="B61" s="187" t="s">
        <v>90</v>
      </c>
      <c r="C61" s="188"/>
      <c r="D61" s="94" t="s">
        <v>74</v>
      </c>
      <c r="E61" s="74"/>
    </row>
    <row r="62" spans="2:5" ht="29.4" thickBot="1" x14ac:dyDescent="0.35">
      <c r="B62" s="95" t="s">
        <v>1</v>
      </c>
      <c r="C62" s="96" t="s">
        <v>91</v>
      </c>
      <c r="D62" s="97" t="s">
        <v>92</v>
      </c>
      <c r="E62" s="74"/>
    </row>
    <row r="63" spans="2:5" ht="15" thickBot="1" x14ac:dyDescent="0.35">
      <c r="B63" s="95" t="s">
        <v>2</v>
      </c>
      <c r="C63" s="98" t="s">
        <v>93</v>
      </c>
      <c r="D63" s="99"/>
      <c r="E63" s="74"/>
    </row>
    <row r="64" spans="2:5" ht="173.4" thickBot="1" x14ac:dyDescent="0.35">
      <c r="B64" s="95" t="s">
        <v>3</v>
      </c>
      <c r="C64" s="96" t="s">
        <v>94</v>
      </c>
      <c r="D64" s="97" t="s">
        <v>95</v>
      </c>
      <c r="E64" s="74"/>
    </row>
    <row r="65" spans="2:5" ht="29.4" thickBot="1" x14ac:dyDescent="0.35">
      <c r="B65" s="100" t="s">
        <v>4</v>
      </c>
      <c r="C65" s="96" t="s">
        <v>96</v>
      </c>
      <c r="D65" s="97"/>
      <c r="E65" s="74"/>
    </row>
    <row r="66" spans="2:5" ht="29.4" thickBot="1" x14ac:dyDescent="0.35">
      <c r="B66" s="95" t="s">
        <v>97</v>
      </c>
      <c r="C66" s="98" t="s">
        <v>190</v>
      </c>
      <c r="D66" s="97" t="s">
        <v>191</v>
      </c>
      <c r="E66" s="74"/>
    </row>
    <row r="67" spans="2:5" x14ac:dyDescent="0.3">
      <c r="B67" s="74"/>
      <c r="C67" s="75"/>
      <c r="D67" s="74"/>
      <c r="E67" s="74"/>
    </row>
    <row r="68" spans="2:5" x14ac:dyDescent="0.3">
      <c r="B68" s="74"/>
      <c r="C68" s="75"/>
      <c r="D68" s="74"/>
      <c r="E68" s="74"/>
    </row>
    <row r="69" spans="2:5" x14ac:dyDescent="0.3">
      <c r="B69" s="74" t="s">
        <v>192</v>
      </c>
      <c r="C69" s="75"/>
      <c r="D69" s="74"/>
      <c r="E69" s="74"/>
    </row>
    <row r="70" spans="2:5" x14ac:dyDescent="0.3">
      <c r="B70" s="74" t="s">
        <v>288</v>
      </c>
      <c r="C70" s="75"/>
      <c r="D70" s="74"/>
      <c r="E70" s="74"/>
    </row>
  </sheetData>
  <mergeCells count="36">
    <mergeCell ref="E39:E40"/>
    <mergeCell ref="E55:E57"/>
    <mergeCell ref="C26:D26"/>
    <mergeCell ref="C13:D13"/>
    <mergeCell ref="B1:D1"/>
    <mergeCell ref="B2:D2"/>
    <mergeCell ref="B30:E30"/>
    <mergeCell ref="C21:D21"/>
    <mergeCell ref="C20:D20"/>
    <mergeCell ref="C22:D22"/>
    <mergeCell ref="C23:D23"/>
    <mergeCell ref="B29:C29"/>
    <mergeCell ref="C14:D14"/>
    <mergeCell ref="C17:D17"/>
    <mergeCell ref="C18:D18"/>
    <mergeCell ref="C24:D24"/>
    <mergeCell ref="C15:D15"/>
    <mergeCell ref="C16:D16"/>
    <mergeCell ref="C25:D25"/>
    <mergeCell ref="C8:D8"/>
    <mergeCell ref="C9:D9"/>
    <mergeCell ref="C10:D10"/>
    <mergeCell ref="C11:D11"/>
    <mergeCell ref="C12:D12"/>
    <mergeCell ref="C19:D19"/>
    <mergeCell ref="B3:D3"/>
    <mergeCell ref="C4:D4"/>
    <mergeCell ref="C5:D5"/>
    <mergeCell ref="C6:D6"/>
    <mergeCell ref="C7:D7"/>
    <mergeCell ref="B58:B59"/>
    <mergeCell ref="B31:B35"/>
    <mergeCell ref="B37:B52"/>
    <mergeCell ref="C39:C41"/>
    <mergeCell ref="B61:C61"/>
    <mergeCell ref="B53:B57"/>
  </mergeCells>
  <pageMargins left="0.23622047244094491" right="0.23622047244094491" top="0.74803149606299213" bottom="0.74803149606299213" header="0.31496062992125984" footer="0.31496062992125984"/>
  <pageSetup paperSize="9" scale="50"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7"/>
  <sheetViews>
    <sheetView zoomScale="85" zoomScaleNormal="85" workbookViewId="0">
      <pane ySplit="15" topLeftCell="A16" activePane="bottomLeft" state="frozen"/>
      <selection pane="bottomLeft" activeCell="A6" sqref="A6:B6"/>
    </sheetView>
  </sheetViews>
  <sheetFormatPr defaultRowHeight="14.4" x14ac:dyDescent="0.3"/>
  <cols>
    <col min="1" max="1" width="10.5546875" style="108" customWidth="1"/>
    <col min="2" max="2" width="41.88671875" style="108" customWidth="1"/>
    <col min="3" max="3" width="33.6640625" style="108" bestFit="1" customWidth="1"/>
    <col min="4" max="6" width="33.6640625" style="108" customWidth="1"/>
    <col min="7" max="7" width="22.6640625" style="108" customWidth="1"/>
    <col min="8" max="8" width="26.5546875" style="142" customWidth="1"/>
    <col min="9" max="9" width="22.44140625" style="142" customWidth="1"/>
    <col min="10" max="10" width="22" style="108" customWidth="1"/>
    <col min="11" max="11" width="19.44140625" style="108" customWidth="1"/>
    <col min="12" max="12" width="16.44140625" style="108" customWidth="1"/>
    <col min="13" max="13" width="17.6640625" style="108" customWidth="1"/>
    <col min="14" max="14" width="21.5546875" style="108" customWidth="1"/>
    <col min="15" max="15" width="20.109375" style="108" customWidth="1"/>
    <col min="16" max="16" width="20.5546875" style="108" customWidth="1"/>
    <col min="17" max="18" width="21.109375" style="108" customWidth="1"/>
    <col min="19" max="19" width="21.6640625" style="108" customWidth="1"/>
    <col min="20" max="20" width="20" style="108" customWidth="1"/>
    <col min="21" max="256" width="9.109375" style="108"/>
    <col min="257" max="257" width="5.33203125" style="108" customWidth="1"/>
    <col min="258" max="258" width="20.44140625" style="108" customWidth="1"/>
    <col min="259" max="259" width="11" style="108" customWidth="1"/>
    <col min="260" max="260" width="27.6640625" style="108" customWidth="1"/>
    <col min="261" max="261" width="35.33203125" style="108" customWidth="1"/>
    <col min="262" max="262" width="14.44140625" style="108" customWidth="1"/>
    <col min="263" max="263" width="13" style="108" customWidth="1"/>
    <col min="264" max="512" width="9.109375" style="108"/>
    <col min="513" max="513" width="5.33203125" style="108" customWidth="1"/>
    <col min="514" max="514" width="20.44140625" style="108" customWidth="1"/>
    <col min="515" max="515" width="11" style="108" customWidth="1"/>
    <col min="516" max="516" width="27.6640625" style="108" customWidth="1"/>
    <col min="517" max="517" width="35.33203125" style="108" customWidth="1"/>
    <col min="518" max="518" width="14.44140625" style="108" customWidth="1"/>
    <col min="519" max="519" width="13" style="108" customWidth="1"/>
    <col min="520" max="768" width="9.109375" style="108"/>
    <col min="769" max="769" width="5.33203125" style="108" customWidth="1"/>
    <col min="770" max="770" width="20.44140625" style="108" customWidth="1"/>
    <col min="771" max="771" width="11" style="108" customWidth="1"/>
    <col min="772" max="772" width="27.6640625" style="108" customWidth="1"/>
    <col min="773" max="773" width="35.33203125" style="108" customWidth="1"/>
    <col min="774" max="774" width="14.44140625" style="108" customWidth="1"/>
    <col min="775" max="775" width="13" style="108" customWidth="1"/>
    <col min="776" max="1024" width="9.109375" style="108"/>
    <col min="1025" max="1025" width="5.33203125" style="108" customWidth="1"/>
    <col min="1026" max="1026" width="20.44140625" style="108" customWidth="1"/>
    <col min="1027" max="1027" width="11" style="108" customWidth="1"/>
    <col min="1028" max="1028" width="27.6640625" style="108" customWidth="1"/>
    <col min="1029" max="1029" width="35.33203125" style="108" customWidth="1"/>
    <col min="1030" max="1030" width="14.44140625" style="108" customWidth="1"/>
    <col min="1031" max="1031" width="13" style="108" customWidth="1"/>
    <col min="1032" max="1280" width="9.109375" style="108"/>
    <col min="1281" max="1281" width="5.33203125" style="108" customWidth="1"/>
    <col min="1282" max="1282" width="20.44140625" style="108" customWidth="1"/>
    <col min="1283" max="1283" width="11" style="108" customWidth="1"/>
    <col min="1284" max="1284" width="27.6640625" style="108" customWidth="1"/>
    <col min="1285" max="1285" width="35.33203125" style="108" customWidth="1"/>
    <col min="1286" max="1286" width="14.44140625" style="108" customWidth="1"/>
    <col min="1287" max="1287" width="13" style="108" customWidth="1"/>
    <col min="1288" max="1536" width="9.109375" style="108"/>
    <col min="1537" max="1537" width="5.33203125" style="108" customWidth="1"/>
    <col min="1538" max="1538" width="20.44140625" style="108" customWidth="1"/>
    <col min="1539" max="1539" width="11" style="108" customWidth="1"/>
    <col min="1540" max="1540" width="27.6640625" style="108" customWidth="1"/>
    <col min="1541" max="1541" width="35.33203125" style="108" customWidth="1"/>
    <col min="1542" max="1542" width="14.44140625" style="108" customWidth="1"/>
    <col min="1543" max="1543" width="13" style="108" customWidth="1"/>
    <col min="1544" max="1792" width="9.109375" style="108"/>
    <col min="1793" max="1793" width="5.33203125" style="108" customWidth="1"/>
    <col min="1794" max="1794" width="20.44140625" style="108" customWidth="1"/>
    <col min="1795" max="1795" width="11" style="108" customWidth="1"/>
    <col min="1796" max="1796" width="27.6640625" style="108" customWidth="1"/>
    <col min="1797" max="1797" width="35.33203125" style="108" customWidth="1"/>
    <col min="1798" max="1798" width="14.44140625" style="108" customWidth="1"/>
    <col min="1799" max="1799" width="13" style="108" customWidth="1"/>
    <col min="1800" max="2048" width="9.109375" style="108"/>
    <col min="2049" max="2049" width="5.33203125" style="108" customWidth="1"/>
    <col min="2050" max="2050" width="20.44140625" style="108" customWidth="1"/>
    <col min="2051" max="2051" width="11" style="108" customWidth="1"/>
    <col min="2052" max="2052" width="27.6640625" style="108" customWidth="1"/>
    <col min="2053" max="2053" width="35.33203125" style="108" customWidth="1"/>
    <col min="2054" max="2054" width="14.44140625" style="108" customWidth="1"/>
    <col min="2055" max="2055" width="13" style="108" customWidth="1"/>
    <col min="2056" max="2304" width="9.109375" style="108"/>
    <col min="2305" max="2305" width="5.33203125" style="108" customWidth="1"/>
    <col min="2306" max="2306" width="20.44140625" style="108" customWidth="1"/>
    <col min="2307" max="2307" width="11" style="108" customWidth="1"/>
    <col min="2308" max="2308" width="27.6640625" style="108" customWidth="1"/>
    <col min="2309" max="2309" width="35.33203125" style="108" customWidth="1"/>
    <col min="2310" max="2310" width="14.44140625" style="108" customWidth="1"/>
    <col min="2311" max="2311" width="13" style="108" customWidth="1"/>
    <col min="2312" max="2560" width="9.109375" style="108"/>
    <col min="2561" max="2561" width="5.33203125" style="108" customWidth="1"/>
    <col min="2562" max="2562" width="20.44140625" style="108" customWidth="1"/>
    <col min="2563" max="2563" width="11" style="108" customWidth="1"/>
    <col min="2564" max="2564" width="27.6640625" style="108" customWidth="1"/>
    <col min="2565" max="2565" width="35.33203125" style="108" customWidth="1"/>
    <col min="2566" max="2566" width="14.44140625" style="108" customWidth="1"/>
    <col min="2567" max="2567" width="13" style="108" customWidth="1"/>
    <col min="2568" max="2816" width="9.109375" style="108"/>
    <col min="2817" max="2817" width="5.33203125" style="108" customWidth="1"/>
    <col min="2818" max="2818" width="20.44140625" style="108" customWidth="1"/>
    <col min="2819" max="2819" width="11" style="108" customWidth="1"/>
    <col min="2820" max="2820" width="27.6640625" style="108" customWidth="1"/>
    <col min="2821" max="2821" width="35.33203125" style="108" customWidth="1"/>
    <col min="2822" max="2822" width="14.44140625" style="108" customWidth="1"/>
    <col min="2823" max="2823" width="13" style="108" customWidth="1"/>
    <col min="2824" max="3072" width="9.109375" style="108"/>
    <col min="3073" max="3073" width="5.33203125" style="108" customWidth="1"/>
    <col min="3074" max="3074" width="20.44140625" style="108" customWidth="1"/>
    <col min="3075" max="3075" width="11" style="108" customWidth="1"/>
    <col min="3076" max="3076" width="27.6640625" style="108" customWidth="1"/>
    <col min="3077" max="3077" width="35.33203125" style="108" customWidth="1"/>
    <col min="3078" max="3078" width="14.44140625" style="108" customWidth="1"/>
    <col min="3079" max="3079" width="13" style="108" customWidth="1"/>
    <col min="3080" max="3328" width="9.109375" style="108"/>
    <col min="3329" max="3329" width="5.33203125" style="108" customWidth="1"/>
    <col min="3330" max="3330" width="20.44140625" style="108" customWidth="1"/>
    <col min="3331" max="3331" width="11" style="108" customWidth="1"/>
    <col min="3332" max="3332" width="27.6640625" style="108" customWidth="1"/>
    <col min="3333" max="3333" width="35.33203125" style="108" customWidth="1"/>
    <col min="3334" max="3334" width="14.44140625" style="108" customWidth="1"/>
    <col min="3335" max="3335" width="13" style="108" customWidth="1"/>
    <col min="3336" max="3584" width="9.109375" style="108"/>
    <col min="3585" max="3585" width="5.33203125" style="108" customWidth="1"/>
    <col min="3586" max="3586" width="20.44140625" style="108" customWidth="1"/>
    <col min="3587" max="3587" width="11" style="108" customWidth="1"/>
    <col min="3588" max="3588" width="27.6640625" style="108" customWidth="1"/>
    <col min="3589" max="3589" width="35.33203125" style="108" customWidth="1"/>
    <col min="3590" max="3590" width="14.44140625" style="108" customWidth="1"/>
    <col min="3591" max="3591" width="13" style="108" customWidth="1"/>
    <col min="3592" max="3840" width="9.109375" style="108"/>
    <col min="3841" max="3841" width="5.33203125" style="108" customWidth="1"/>
    <col min="3842" max="3842" width="20.44140625" style="108" customWidth="1"/>
    <col min="3843" max="3843" width="11" style="108" customWidth="1"/>
    <col min="3844" max="3844" width="27.6640625" style="108" customWidth="1"/>
    <col min="3845" max="3845" width="35.33203125" style="108" customWidth="1"/>
    <col min="3846" max="3846" width="14.44140625" style="108" customWidth="1"/>
    <col min="3847" max="3847" width="13" style="108" customWidth="1"/>
    <col min="3848" max="4096" width="9.109375" style="108"/>
    <col min="4097" max="4097" width="5.33203125" style="108" customWidth="1"/>
    <col min="4098" max="4098" width="20.44140625" style="108" customWidth="1"/>
    <col min="4099" max="4099" width="11" style="108" customWidth="1"/>
    <col min="4100" max="4100" width="27.6640625" style="108" customWidth="1"/>
    <col min="4101" max="4101" width="35.33203125" style="108" customWidth="1"/>
    <col min="4102" max="4102" width="14.44140625" style="108" customWidth="1"/>
    <col min="4103" max="4103" width="13" style="108" customWidth="1"/>
    <col min="4104" max="4352" width="9.109375" style="108"/>
    <col min="4353" max="4353" width="5.33203125" style="108" customWidth="1"/>
    <col min="4354" max="4354" width="20.44140625" style="108" customWidth="1"/>
    <col min="4355" max="4355" width="11" style="108" customWidth="1"/>
    <col min="4356" max="4356" width="27.6640625" style="108" customWidth="1"/>
    <col min="4357" max="4357" width="35.33203125" style="108" customWidth="1"/>
    <col min="4358" max="4358" width="14.44140625" style="108" customWidth="1"/>
    <col min="4359" max="4359" width="13" style="108" customWidth="1"/>
    <col min="4360" max="4608" width="9.109375" style="108"/>
    <col min="4609" max="4609" width="5.33203125" style="108" customWidth="1"/>
    <col min="4610" max="4610" width="20.44140625" style="108" customWidth="1"/>
    <col min="4611" max="4611" width="11" style="108" customWidth="1"/>
    <col min="4612" max="4612" width="27.6640625" style="108" customWidth="1"/>
    <col min="4613" max="4613" width="35.33203125" style="108" customWidth="1"/>
    <col min="4614" max="4614" width="14.44140625" style="108" customWidth="1"/>
    <col min="4615" max="4615" width="13" style="108" customWidth="1"/>
    <col min="4616" max="4864" width="9.109375" style="108"/>
    <col min="4865" max="4865" width="5.33203125" style="108" customWidth="1"/>
    <col min="4866" max="4866" width="20.44140625" style="108" customWidth="1"/>
    <col min="4867" max="4867" width="11" style="108" customWidth="1"/>
    <col min="4868" max="4868" width="27.6640625" style="108" customWidth="1"/>
    <col min="4869" max="4869" width="35.33203125" style="108" customWidth="1"/>
    <col min="4870" max="4870" width="14.44140625" style="108" customWidth="1"/>
    <col min="4871" max="4871" width="13" style="108" customWidth="1"/>
    <col min="4872" max="5120" width="9.109375" style="108"/>
    <col min="5121" max="5121" width="5.33203125" style="108" customWidth="1"/>
    <col min="5122" max="5122" width="20.44140625" style="108" customWidth="1"/>
    <col min="5123" max="5123" width="11" style="108" customWidth="1"/>
    <col min="5124" max="5124" width="27.6640625" style="108" customWidth="1"/>
    <col min="5125" max="5125" width="35.33203125" style="108" customWidth="1"/>
    <col min="5126" max="5126" width="14.44140625" style="108" customWidth="1"/>
    <col min="5127" max="5127" width="13" style="108" customWidth="1"/>
    <col min="5128" max="5376" width="9.109375" style="108"/>
    <col min="5377" max="5377" width="5.33203125" style="108" customWidth="1"/>
    <col min="5378" max="5378" width="20.44140625" style="108" customWidth="1"/>
    <col min="5379" max="5379" width="11" style="108" customWidth="1"/>
    <col min="5380" max="5380" width="27.6640625" style="108" customWidth="1"/>
    <col min="5381" max="5381" width="35.33203125" style="108" customWidth="1"/>
    <col min="5382" max="5382" width="14.44140625" style="108" customWidth="1"/>
    <col min="5383" max="5383" width="13" style="108" customWidth="1"/>
    <col min="5384" max="5632" width="9.109375" style="108"/>
    <col min="5633" max="5633" width="5.33203125" style="108" customWidth="1"/>
    <col min="5634" max="5634" width="20.44140625" style="108" customWidth="1"/>
    <col min="5635" max="5635" width="11" style="108" customWidth="1"/>
    <col min="5636" max="5636" width="27.6640625" style="108" customWidth="1"/>
    <col min="5637" max="5637" width="35.33203125" style="108" customWidth="1"/>
    <col min="5638" max="5638" width="14.44140625" style="108" customWidth="1"/>
    <col min="5639" max="5639" width="13" style="108" customWidth="1"/>
    <col min="5640" max="5888" width="9.109375" style="108"/>
    <col min="5889" max="5889" width="5.33203125" style="108" customWidth="1"/>
    <col min="5890" max="5890" width="20.44140625" style="108" customWidth="1"/>
    <col min="5891" max="5891" width="11" style="108" customWidth="1"/>
    <col min="5892" max="5892" width="27.6640625" style="108" customWidth="1"/>
    <col min="5893" max="5893" width="35.33203125" style="108" customWidth="1"/>
    <col min="5894" max="5894" width="14.44140625" style="108" customWidth="1"/>
    <col min="5895" max="5895" width="13" style="108" customWidth="1"/>
    <col min="5896" max="6144" width="9.109375" style="108"/>
    <col min="6145" max="6145" width="5.33203125" style="108" customWidth="1"/>
    <col min="6146" max="6146" width="20.44140625" style="108" customWidth="1"/>
    <col min="6147" max="6147" width="11" style="108" customWidth="1"/>
    <col min="6148" max="6148" width="27.6640625" style="108" customWidth="1"/>
    <col min="6149" max="6149" width="35.33203125" style="108" customWidth="1"/>
    <col min="6150" max="6150" width="14.44140625" style="108" customWidth="1"/>
    <col min="6151" max="6151" width="13" style="108" customWidth="1"/>
    <col min="6152" max="6400" width="9.109375" style="108"/>
    <col min="6401" max="6401" width="5.33203125" style="108" customWidth="1"/>
    <col min="6402" max="6402" width="20.44140625" style="108" customWidth="1"/>
    <col min="6403" max="6403" width="11" style="108" customWidth="1"/>
    <col min="6404" max="6404" width="27.6640625" style="108" customWidth="1"/>
    <col min="6405" max="6405" width="35.33203125" style="108" customWidth="1"/>
    <col min="6406" max="6406" width="14.44140625" style="108" customWidth="1"/>
    <col min="6407" max="6407" width="13" style="108" customWidth="1"/>
    <col min="6408" max="6656" width="9.109375" style="108"/>
    <col min="6657" max="6657" width="5.33203125" style="108" customWidth="1"/>
    <col min="6658" max="6658" width="20.44140625" style="108" customWidth="1"/>
    <col min="6659" max="6659" width="11" style="108" customWidth="1"/>
    <col min="6660" max="6660" width="27.6640625" style="108" customWidth="1"/>
    <col min="6661" max="6661" width="35.33203125" style="108" customWidth="1"/>
    <col min="6662" max="6662" width="14.44140625" style="108" customWidth="1"/>
    <col min="6663" max="6663" width="13" style="108" customWidth="1"/>
    <col min="6664" max="6912" width="9.109375" style="108"/>
    <col min="6913" max="6913" width="5.33203125" style="108" customWidth="1"/>
    <col min="6914" max="6914" width="20.44140625" style="108" customWidth="1"/>
    <col min="6915" max="6915" width="11" style="108" customWidth="1"/>
    <col min="6916" max="6916" width="27.6640625" style="108" customWidth="1"/>
    <col min="6917" max="6917" width="35.33203125" style="108" customWidth="1"/>
    <col min="6918" max="6918" width="14.44140625" style="108" customWidth="1"/>
    <col min="6919" max="6919" width="13" style="108" customWidth="1"/>
    <col min="6920" max="7168" width="9.109375" style="108"/>
    <col min="7169" max="7169" width="5.33203125" style="108" customWidth="1"/>
    <col min="7170" max="7170" width="20.44140625" style="108" customWidth="1"/>
    <col min="7171" max="7171" width="11" style="108" customWidth="1"/>
    <col min="7172" max="7172" width="27.6640625" style="108" customWidth="1"/>
    <col min="7173" max="7173" width="35.33203125" style="108" customWidth="1"/>
    <col min="7174" max="7174" width="14.44140625" style="108" customWidth="1"/>
    <col min="7175" max="7175" width="13" style="108" customWidth="1"/>
    <col min="7176" max="7424" width="9.109375" style="108"/>
    <col min="7425" max="7425" width="5.33203125" style="108" customWidth="1"/>
    <col min="7426" max="7426" width="20.44140625" style="108" customWidth="1"/>
    <col min="7427" max="7427" width="11" style="108" customWidth="1"/>
    <col min="7428" max="7428" width="27.6640625" style="108" customWidth="1"/>
    <col min="7429" max="7429" width="35.33203125" style="108" customWidth="1"/>
    <col min="7430" max="7430" width="14.44140625" style="108" customWidth="1"/>
    <col min="7431" max="7431" width="13" style="108" customWidth="1"/>
    <col min="7432" max="7680" width="9.109375" style="108"/>
    <col min="7681" max="7681" width="5.33203125" style="108" customWidth="1"/>
    <col min="7682" max="7682" width="20.44140625" style="108" customWidth="1"/>
    <col min="7683" max="7683" width="11" style="108" customWidth="1"/>
    <col min="7684" max="7684" width="27.6640625" style="108" customWidth="1"/>
    <col min="7685" max="7685" width="35.33203125" style="108" customWidth="1"/>
    <col min="7686" max="7686" width="14.44140625" style="108" customWidth="1"/>
    <col min="7687" max="7687" width="13" style="108" customWidth="1"/>
    <col min="7688" max="7936" width="9.109375" style="108"/>
    <col min="7937" max="7937" width="5.33203125" style="108" customWidth="1"/>
    <col min="7938" max="7938" width="20.44140625" style="108" customWidth="1"/>
    <col min="7939" max="7939" width="11" style="108" customWidth="1"/>
    <col min="7940" max="7940" width="27.6640625" style="108" customWidth="1"/>
    <col min="7941" max="7941" width="35.33203125" style="108" customWidth="1"/>
    <col min="7942" max="7942" width="14.44140625" style="108" customWidth="1"/>
    <col min="7943" max="7943" width="13" style="108" customWidth="1"/>
    <col min="7944" max="8192" width="9.109375" style="108"/>
    <col min="8193" max="8193" width="5.33203125" style="108" customWidth="1"/>
    <col min="8194" max="8194" width="20.44140625" style="108" customWidth="1"/>
    <col min="8195" max="8195" width="11" style="108" customWidth="1"/>
    <col min="8196" max="8196" width="27.6640625" style="108" customWidth="1"/>
    <col min="8197" max="8197" width="35.33203125" style="108" customWidth="1"/>
    <col min="8198" max="8198" width="14.44140625" style="108" customWidth="1"/>
    <col min="8199" max="8199" width="13" style="108" customWidth="1"/>
    <col min="8200" max="8448" width="9.109375" style="108"/>
    <col min="8449" max="8449" width="5.33203125" style="108" customWidth="1"/>
    <col min="8450" max="8450" width="20.44140625" style="108" customWidth="1"/>
    <col min="8451" max="8451" width="11" style="108" customWidth="1"/>
    <col min="8452" max="8452" width="27.6640625" style="108" customWidth="1"/>
    <col min="8453" max="8453" width="35.33203125" style="108" customWidth="1"/>
    <col min="8454" max="8454" width="14.44140625" style="108" customWidth="1"/>
    <col min="8455" max="8455" width="13" style="108" customWidth="1"/>
    <col min="8456" max="8704" width="9.109375" style="108"/>
    <col min="8705" max="8705" width="5.33203125" style="108" customWidth="1"/>
    <col min="8706" max="8706" width="20.44140625" style="108" customWidth="1"/>
    <col min="8707" max="8707" width="11" style="108" customWidth="1"/>
    <col min="8708" max="8708" width="27.6640625" style="108" customWidth="1"/>
    <col min="8709" max="8709" width="35.33203125" style="108" customWidth="1"/>
    <col min="8710" max="8710" width="14.44140625" style="108" customWidth="1"/>
    <col min="8711" max="8711" width="13" style="108" customWidth="1"/>
    <col min="8712" max="8960" width="9.109375" style="108"/>
    <col min="8961" max="8961" width="5.33203125" style="108" customWidth="1"/>
    <col min="8962" max="8962" width="20.44140625" style="108" customWidth="1"/>
    <col min="8963" max="8963" width="11" style="108" customWidth="1"/>
    <col min="8964" max="8964" width="27.6640625" style="108" customWidth="1"/>
    <col min="8965" max="8965" width="35.33203125" style="108" customWidth="1"/>
    <col min="8966" max="8966" width="14.44140625" style="108" customWidth="1"/>
    <col min="8967" max="8967" width="13" style="108" customWidth="1"/>
    <col min="8968" max="9216" width="9.109375" style="108"/>
    <col min="9217" max="9217" width="5.33203125" style="108" customWidth="1"/>
    <col min="9218" max="9218" width="20.44140625" style="108" customWidth="1"/>
    <col min="9219" max="9219" width="11" style="108" customWidth="1"/>
    <col min="9220" max="9220" width="27.6640625" style="108" customWidth="1"/>
    <col min="9221" max="9221" width="35.33203125" style="108" customWidth="1"/>
    <col min="9222" max="9222" width="14.44140625" style="108" customWidth="1"/>
    <col min="9223" max="9223" width="13" style="108" customWidth="1"/>
    <col min="9224" max="9472" width="9.109375" style="108"/>
    <col min="9473" max="9473" width="5.33203125" style="108" customWidth="1"/>
    <col min="9474" max="9474" width="20.44140625" style="108" customWidth="1"/>
    <col min="9475" max="9475" width="11" style="108" customWidth="1"/>
    <col min="9476" max="9476" width="27.6640625" style="108" customWidth="1"/>
    <col min="9477" max="9477" width="35.33203125" style="108" customWidth="1"/>
    <col min="9478" max="9478" width="14.44140625" style="108" customWidth="1"/>
    <col min="9479" max="9479" width="13" style="108" customWidth="1"/>
    <col min="9480" max="9728" width="9.109375" style="108"/>
    <col min="9729" max="9729" width="5.33203125" style="108" customWidth="1"/>
    <col min="9730" max="9730" width="20.44140625" style="108" customWidth="1"/>
    <col min="9731" max="9731" width="11" style="108" customWidth="1"/>
    <col min="9732" max="9732" width="27.6640625" style="108" customWidth="1"/>
    <col min="9733" max="9733" width="35.33203125" style="108" customWidth="1"/>
    <col min="9734" max="9734" width="14.44140625" style="108" customWidth="1"/>
    <col min="9735" max="9735" width="13" style="108" customWidth="1"/>
    <col min="9736" max="9984" width="9.109375" style="108"/>
    <col min="9985" max="9985" width="5.33203125" style="108" customWidth="1"/>
    <col min="9986" max="9986" width="20.44140625" style="108" customWidth="1"/>
    <col min="9987" max="9987" width="11" style="108" customWidth="1"/>
    <col min="9988" max="9988" width="27.6640625" style="108" customWidth="1"/>
    <col min="9989" max="9989" width="35.33203125" style="108" customWidth="1"/>
    <col min="9990" max="9990" width="14.44140625" style="108" customWidth="1"/>
    <col min="9991" max="9991" width="13" style="108" customWidth="1"/>
    <col min="9992" max="10240" width="9.109375" style="108"/>
    <col min="10241" max="10241" width="5.33203125" style="108" customWidth="1"/>
    <col min="10242" max="10242" width="20.44140625" style="108" customWidth="1"/>
    <col min="10243" max="10243" width="11" style="108" customWidth="1"/>
    <col min="10244" max="10244" width="27.6640625" style="108" customWidth="1"/>
    <col min="10245" max="10245" width="35.33203125" style="108" customWidth="1"/>
    <col min="10246" max="10246" width="14.44140625" style="108" customWidth="1"/>
    <col min="10247" max="10247" width="13" style="108" customWidth="1"/>
    <col min="10248" max="10496" width="9.109375" style="108"/>
    <col min="10497" max="10497" width="5.33203125" style="108" customWidth="1"/>
    <col min="10498" max="10498" width="20.44140625" style="108" customWidth="1"/>
    <col min="10499" max="10499" width="11" style="108" customWidth="1"/>
    <col min="10500" max="10500" width="27.6640625" style="108" customWidth="1"/>
    <col min="10501" max="10501" width="35.33203125" style="108" customWidth="1"/>
    <col min="10502" max="10502" width="14.44140625" style="108" customWidth="1"/>
    <col min="10503" max="10503" width="13" style="108" customWidth="1"/>
    <col min="10504" max="10752" width="9.109375" style="108"/>
    <col min="10753" max="10753" width="5.33203125" style="108" customWidth="1"/>
    <col min="10754" max="10754" width="20.44140625" style="108" customWidth="1"/>
    <col min="10755" max="10755" width="11" style="108" customWidth="1"/>
    <col min="10756" max="10756" width="27.6640625" style="108" customWidth="1"/>
    <col min="10757" max="10757" width="35.33203125" style="108" customWidth="1"/>
    <col min="10758" max="10758" width="14.44140625" style="108" customWidth="1"/>
    <col min="10759" max="10759" width="13" style="108" customWidth="1"/>
    <col min="10760" max="11008" width="9.109375" style="108"/>
    <col min="11009" max="11009" width="5.33203125" style="108" customWidth="1"/>
    <col min="11010" max="11010" width="20.44140625" style="108" customWidth="1"/>
    <col min="11011" max="11011" width="11" style="108" customWidth="1"/>
    <col min="11012" max="11012" width="27.6640625" style="108" customWidth="1"/>
    <col min="11013" max="11013" width="35.33203125" style="108" customWidth="1"/>
    <col min="11014" max="11014" width="14.44140625" style="108" customWidth="1"/>
    <col min="11015" max="11015" width="13" style="108" customWidth="1"/>
    <col min="11016" max="11264" width="9.109375" style="108"/>
    <col min="11265" max="11265" width="5.33203125" style="108" customWidth="1"/>
    <col min="11266" max="11266" width="20.44140625" style="108" customWidth="1"/>
    <col min="11267" max="11267" width="11" style="108" customWidth="1"/>
    <col min="11268" max="11268" width="27.6640625" style="108" customWidth="1"/>
    <col min="11269" max="11269" width="35.33203125" style="108" customWidth="1"/>
    <col min="11270" max="11270" width="14.44140625" style="108" customWidth="1"/>
    <col min="11271" max="11271" width="13" style="108" customWidth="1"/>
    <col min="11272" max="11520" width="9.109375" style="108"/>
    <col min="11521" max="11521" width="5.33203125" style="108" customWidth="1"/>
    <col min="11522" max="11522" width="20.44140625" style="108" customWidth="1"/>
    <col min="11523" max="11523" width="11" style="108" customWidth="1"/>
    <col min="11524" max="11524" width="27.6640625" style="108" customWidth="1"/>
    <col min="11525" max="11525" width="35.33203125" style="108" customWidth="1"/>
    <col min="11526" max="11526" width="14.44140625" style="108" customWidth="1"/>
    <col min="11527" max="11527" width="13" style="108" customWidth="1"/>
    <col min="11528" max="11776" width="9.109375" style="108"/>
    <col min="11777" max="11777" width="5.33203125" style="108" customWidth="1"/>
    <col min="11778" max="11778" width="20.44140625" style="108" customWidth="1"/>
    <col min="11779" max="11779" width="11" style="108" customWidth="1"/>
    <col min="11780" max="11780" width="27.6640625" style="108" customWidth="1"/>
    <col min="11781" max="11781" width="35.33203125" style="108" customWidth="1"/>
    <col min="11782" max="11782" width="14.44140625" style="108" customWidth="1"/>
    <col min="11783" max="11783" width="13" style="108" customWidth="1"/>
    <col min="11784" max="12032" width="9.109375" style="108"/>
    <col min="12033" max="12033" width="5.33203125" style="108" customWidth="1"/>
    <col min="12034" max="12034" width="20.44140625" style="108" customWidth="1"/>
    <col min="12035" max="12035" width="11" style="108" customWidth="1"/>
    <col min="12036" max="12036" width="27.6640625" style="108" customWidth="1"/>
    <col min="12037" max="12037" width="35.33203125" style="108" customWidth="1"/>
    <col min="12038" max="12038" width="14.44140625" style="108" customWidth="1"/>
    <col min="12039" max="12039" width="13" style="108" customWidth="1"/>
    <col min="12040" max="12288" width="9.109375" style="108"/>
    <col min="12289" max="12289" width="5.33203125" style="108" customWidth="1"/>
    <col min="12290" max="12290" width="20.44140625" style="108" customWidth="1"/>
    <col min="12291" max="12291" width="11" style="108" customWidth="1"/>
    <col min="12292" max="12292" width="27.6640625" style="108" customWidth="1"/>
    <col min="12293" max="12293" width="35.33203125" style="108" customWidth="1"/>
    <col min="12294" max="12294" width="14.44140625" style="108" customWidth="1"/>
    <col min="12295" max="12295" width="13" style="108" customWidth="1"/>
    <col min="12296" max="12544" width="9.109375" style="108"/>
    <col min="12545" max="12545" width="5.33203125" style="108" customWidth="1"/>
    <col min="12546" max="12546" width="20.44140625" style="108" customWidth="1"/>
    <col min="12547" max="12547" width="11" style="108" customWidth="1"/>
    <col min="12548" max="12548" width="27.6640625" style="108" customWidth="1"/>
    <col min="12549" max="12549" width="35.33203125" style="108" customWidth="1"/>
    <col min="12550" max="12550" width="14.44140625" style="108" customWidth="1"/>
    <col min="12551" max="12551" width="13" style="108" customWidth="1"/>
    <col min="12552" max="12800" width="9.109375" style="108"/>
    <col min="12801" max="12801" width="5.33203125" style="108" customWidth="1"/>
    <col min="12802" max="12802" width="20.44140625" style="108" customWidth="1"/>
    <col min="12803" max="12803" width="11" style="108" customWidth="1"/>
    <col min="12804" max="12804" width="27.6640625" style="108" customWidth="1"/>
    <col min="12805" max="12805" width="35.33203125" style="108" customWidth="1"/>
    <col min="12806" max="12806" width="14.44140625" style="108" customWidth="1"/>
    <col min="12807" max="12807" width="13" style="108" customWidth="1"/>
    <col min="12808" max="13056" width="9.109375" style="108"/>
    <col min="13057" max="13057" width="5.33203125" style="108" customWidth="1"/>
    <col min="13058" max="13058" width="20.44140625" style="108" customWidth="1"/>
    <col min="13059" max="13059" width="11" style="108" customWidth="1"/>
    <col min="13060" max="13060" width="27.6640625" style="108" customWidth="1"/>
    <col min="13061" max="13061" width="35.33203125" style="108" customWidth="1"/>
    <col min="13062" max="13062" width="14.44140625" style="108" customWidth="1"/>
    <col min="13063" max="13063" width="13" style="108" customWidth="1"/>
    <col min="13064" max="13312" width="9.109375" style="108"/>
    <col min="13313" max="13313" width="5.33203125" style="108" customWidth="1"/>
    <col min="13314" max="13314" width="20.44140625" style="108" customWidth="1"/>
    <col min="13315" max="13315" width="11" style="108" customWidth="1"/>
    <col min="13316" max="13316" width="27.6640625" style="108" customWidth="1"/>
    <col min="13317" max="13317" width="35.33203125" style="108" customWidth="1"/>
    <col min="13318" max="13318" width="14.44140625" style="108" customWidth="1"/>
    <col min="13319" max="13319" width="13" style="108" customWidth="1"/>
    <col min="13320" max="13568" width="9.109375" style="108"/>
    <col min="13569" max="13569" width="5.33203125" style="108" customWidth="1"/>
    <col min="13570" max="13570" width="20.44140625" style="108" customWidth="1"/>
    <col min="13571" max="13571" width="11" style="108" customWidth="1"/>
    <col min="13572" max="13572" width="27.6640625" style="108" customWidth="1"/>
    <col min="13573" max="13573" width="35.33203125" style="108" customWidth="1"/>
    <col min="13574" max="13574" width="14.44140625" style="108" customWidth="1"/>
    <col min="13575" max="13575" width="13" style="108" customWidth="1"/>
    <col min="13576" max="13824" width="9.109375" style="108"/>
    <col min="13825" max="13825" width="5.33203125" style="108" customWidth="1"/>
    <col min="13826" max="13826" width="20.44140625" style="108" customWidth="1"/>
    <col min="13827" max="13827" width="11" style="108" customWidth="1"/>
    <col min="13828" max="13828" width="27.6640625" style="108" customWidth="1"/>
    <col min="13829" max="13829" width="35.33203125" style="108" customWidth="1"/>
    <col min="13830" max="13830" width="14.44140625" style="108" customWidth="1"/>
    <col min="13831" max="13831" width="13" style="108" customWidth="1"/>
    <col min="13832" max="14080" width="9.109375" style="108"/>
    <col min="14081" max="14081" width="5.33203125" style="108" customWidth="1"/>
    <col min="14082" max="14082" width="20.44140625" style="108" customWidth="1"/>
    <col min="14083" max="14083" width="11" style="108" customWidth="1"/>
    <col min="14084" max="14084" width="27.6640625" style="108" customWidth="1"/>
    <col min="14085" max="14085" width="35.33203125" style="108" customWidth="1"/>
    <col min="14086" max="14086" width="14.44140625" style="108" customWidth="1"/>
    <col min="14087" max="14087" width="13" style="108" customWidth="1"/>
    <col min="14088" max="14336" width="9.109375" style="108"/>
    <col min="14337" max="14337" width="5.33203125" style="108" customWidth="1"/>
    <col min="14338" max="14338" width="20.44140625" style="108" customWidth="1"/>
    <col min="14339" max="14339" width="11" style="108" customWidth="1"/>
    <col min="14340" max="14340" width="27.6640625" style="108" customWidth="1"/>
    <col min="14341" max="14341" width="35.33203125" style="108" customWidth="1"/>
    <col min="14342" max="14342" width="14.44140625" style="108" customWidth="1"/>
    <col min="14343" max="14343" width="13" style="108" customWidth="1"/>
    <col min="14344" max="14592" width="9.109375" style="108"/>
    <col min="14593" max="14593" width="5.33203125" style="108" customWidth="1"/>
    <col min="14594" max="14594" width="20.44140625" style="108" customWidth="1"/>
    <col min="14595" max="14595" width="11" style="108" customWidth="1"/>
    <col min="14596" max="14596" width="27.6640625" style="108" customWidth="1"/>
    <col min="14597" max="14597" width="35.33203125" style="108" customWidth="1"/>
    <col min="14598" max="14598" width="14.44140625" style="108" customWidth="1"/>
    <col min="14599" max="14599" width="13" style="108" customWidth="1"/>
    <col min="14600" max="14848" width="9.109375" style="108"/>
    <col min="14849" max="14849" width="5.33203125" style="108" customWidth="1"/>
    <col min="14850" max="14850" width="20.44140625" style="108" customWidth="1"/>
    <col min="14851" max="14851" width="11" style="108" customWidth="1"/>
    <col min="14852" max="14852" width="27.6640625" style="108" customWidth="1"/>
    <col min="14853" max="14853" width="35.33203125" style="108" customWidth="1"/>
    <col min="14854" max="14854" width="14.44140625" style="108" customWidth="1"/>
    <col min="14855" max="14855" width="13" style="108" customWidth="1"/>
    <col min="14856" max="15104" width="9.109375" style="108"/>
    <col min="15105" max="15105" width="5.33203125" style="108" customWidth="1"/>
    <col min="15106" max="15106" width="20.44140625" style="108" customWidth="1"/>
    <col min="15107" max="15107" width="11" style="108" customWidth="1"/>
    <col min="15108" max="15108" width="27.6640625" style="108" customWidth="1"/>
    <col min="15109" max="15109" width="35.33203125" style="108" customWidth="1"/>
    <col min="15110" max="15110" width="14.44140625" style="108" customWidth="1"/>
    <col min="15111" max="15111" width="13" style="108" customWidth="1"/>
    <col min="15112" max="15360" width="9.109375" style="108"/>
    <col min="15361" max="15361" width="5.33203125" style="108" customWidth="1"/>
    <col min="15362" max="15362" width="20.44140625" style="108" customWidth="1"/>
    <col min="15363" max="15363" width="11" style="108" customWidth="1"/>
    <col min="15364" max="15364" width="27.6640625" style="108" customWidth="1"/>
    <col min="15365" max="15365" width="35.33203125" style="108" customWidth="1"/>
    <col min="15366" max="15366" width="14.44140625" style="108" customWidth="1"/>
    <col min="15367" max="15367" width="13" style="108" customWidth="1"/>
    <col min="15368" max="15616" width="9.109375" style="108"/>
    <col min="15617" max="15617" width="5.33203125" style="108" customWidth="1"/>
    <col min="15618" max="15618" width="20.44140625" style="108" customWidth="1"/>
    <col min="15619" max="15619" width="11" style="108" customWidth="1"/>
    <col min="15620" max="15620" width="27.6640625" style="108" customWidth="1"/>
    <col min="15621" max="15621" width="35.33203125" style="108" customWidth="1"/>
    <col min="15622" max="15622" width="14.44140625" style="108" customWidth="1"/>
    <col min="15623" max="15623" width="13" style="108" customWidth="1"/>
    <col min="15624" max="15872" width="9.109375" style="108"/>
    <col min="15873" max="15873" width="5.33203125" style="108" customWidth="1"/>
    <col min="15874" max="15874" width="20.44140625" style="108" customWidth="1"/>
    <col min="15875" max="15875" width="11" style="108" customWidth="1"/>
    <col min="15876" max="15876" width="27.6640625" style="108" customWidth="1"/>
    <col min="15877" max="15877" width="35.33203125" style="108" customWidth="1"/>
    <col min="15878" max="15878" width="14.44140625" style="108" customWidth="1"/>
    <col min="15879" max="15879" width="13" style="108" customWidth="1"/>
    <col min="15880" max="16128" width="9.109375" style="108"/>
    <col min="16129" max="16129" width="5.33203125" style="108" customWidth="1"/>
    <col min="16130" max="16130" width="20.44140625" style="108" customWidth="1"/>
    <col min="16131" max="16131" width="11" style="108" customWidth="1"/>
    <col min="16132" max="16132" width="27.6640625" style="108" customWidth="1"/>
    <col min="16133" max="16133" width="35.33203125" style="108" customWidth="1"/>
    <col min="16134" max="16134" width="14.44140625" style="108" customWidth="1"/>
    <col min="16135" max="16135" width="13" style="108" customWidth="1"/>
    <col min="16136" max="16384" width="9.109375" style="108"/>
  </cols>
  <sheetData>
    <row r="1" spans="1:20" ht="18" x14ac:dyDescent="0.3">
      <c r="A1" s="51"/>
      <c r="B1" s="51"/>
      <c r="C1" s="51"/>
      <c r="D1" s="51"/>
      <c r="E1" s="51"/>
      <c r="F1" s="51"/>
      <c r="G1" s="51"/>
      <c r="H1" s="53"/>
      <c r="I1" s="53"/>
      <c r="J1" s="51"/>
      <c r="K1" s="51"/>
      <c r="L1" s="51"/>
      <c r="M1" s="51"/>
      <c r="N1" s="51"/>
      <c r="O1" s="51"/>
      <c r="P1" s="51"/>
      <c r="Q1" s="51"/>
      <c r="R1" s="51"/>
      <c r="S1" s="51"/>
      <c r="T1" s="51"/>
    </row>
    <row r="2" spans="1:20" ht="18" x14ac:dyDescent="0.3">
      <c r="A2" s="51"/>
      <c r="B2" s="51"/>
      <c r="C2" s="51"/>
      <c r="D2" s="51"/>
      <c r="E2" s="51"/>
      <c r="F2" s="51"/>
      <c r="G2" s="51"/>
      <c r="H2" s="53"/>
      <c r="I2" s="53"/>
      <c r="J2" s="51"/>
      <c r="K2" s="215"/>
      <c r="L2" s="215"/>
      <c r="M2" s="51"/>
      <c r="N2" s="51"/>
      <c r="O2" s="51"/>
      <c r="P2" s="51"/>
      <c r="Q2" s="51"/>
      <c r="R2" s="51"/>
      <c r="S2" s="51"/>
      <c r="T2" s="51"/>
    </row>
    <row r="3" spans="1:20" ht="18" x14ac:dyDescent="0.3">
      <c r="A3" s="51"/>
      <c r="B3" s="51"/>
      <c r="C3" s="51"/>
      <c r="D3" s="51"/>
      <c r="E3" s="51"/>
      <c r="F3" s="51"/>
      <c r="G3" s="51"/>
      <c r="H3" s="53"/>
      <c r="I3" s="53"/>
      <c r="J3" s="51"/>
      <c r="K3" s="51"/>
      <c r="L3" s="51"/>
      <c r="M3" s="51"/>
      <c r="N3" s="51"/>
      <c r="O3" s="51"/>
      <c r="P3" s="51"/>
      <c r="Q3" s="51"/>
      <c r="R3" s="51"/>
      <c r="S3" s="51"/>
      <c r="T3" s="51"/>
    </row>
    <row r="4" spans="1:20" ht="18" x14ac:dyDescent="0.3">
      <c r="A4" s="217" t="s">
        <v>121</v>
      </c>
      <c r="B4" s="217"/>
      <c r="C4" s="217"/>
      <c r="D4" s="217"/>
      <c r="E4" s="217"/>
      <c r="F4" s="217"/>
      <c r="G4" s="217"/>
      <c r="H4" s="217"/>
      <c r="I4" s="217"/>
      <c r="J4" s="217"/>
      <c r="K4" s="217"/>
      <c r="L4" s="217"/>
      <c r="M4" s="217"/>
      <c r="N4" s="217"/>
      <c r="O4" s="217"/>
      <c r="P4" s="217"/>
      <c r="Q4" s="217"/>
      <c r="R4" s="217"/>
      <c r="S4" s="217"/>
      <c r="T4" s="217"/>
    </row>
    <row r="5" spans="1:20" ht="18" x14ac:dyDescent="0.3">
      <c r="A5" s="51"/>
      <c r="B5" s="51"/>
      <c r="C5" s="51"/>
      <c r="D5" s="51"/>
      <c r="E5" s="51"/>
      <c r="F5" s="51"/>
      <c r="G5" s="51"/>
      <c r="H5" s="53"/>
      <c r="I5" s="216"/>
      <c r="J5" s="216"/>
      <c r="K5" s="51"/>
      <c r="L5" s="51"/>
      <c r="M5" s="51"/>
      <c r="N5" s="51"/>
      <c r="O5" s="51"/>
      <c r="P5" s="51"/>
      <c r="Q5" s="51"/>
      <c r="R5" s="51"/>
      <c r="S5" s="51"/>
      <c r="T5" s="51"/>
    </row>
    <row r="6" spans="1:20" s="106" customFormat="1" ht="18.75" customHeight="1" x14ac:dyDescent="0.3">
      <c r="A6" s="214" t="s">
        <v>300</v>
      </c>
      <c r="B6" s="214"/>
      <c r="C6" s="145" t="str">
        <f>+IF(ISBLANK(Költségterv!D2),"",Költségterv!D2)</f>
        <v/>
      </c>
      <c r="D6" s="144"/>
      <c r="F6" s="43"/>
      <c r="G6" s="43"/>
      <c r="H6" s="43"/>
      <c r="K6" s="51"/>
      <c r="L6" s="178" t="s">
        <v>207</v>
      </c>
      <c r="M6" s="178"/>
      <c r="N6" s="43" t="s">
        <v>285</v>
      </c>
      <c r="O6" s="51"/>
      <c r="P6" s="51"/>
      <c r="Q6" s="51"/>
      <c r="R6" s="137"/>
      <c r="S6" s="51"/>
      <c r="T6" s="51"/>
    </row>
    <row r="7" spans="1:20" s="106" customFormat="1" ht="18.75" customHeight="1" x14ac:dyDescent="0.3">
      <c r="A7" s="214" t="s">
        <v>8</v>
      </c>
      <c r="B7" s="214"/>
      <c r="C7" s="145" t="str">
        <f>+IF(ISBLANK(Költségterv!D4),"",Költségterv!D4)</f>
        <v/>
      </c>
      <c r="D7" s="144"/>
      <c r="F7" s="43"/>
      <c r="G7" s="43"/>
      <c r="H7" s="43"/>
      <c r="K7" s="51"/>
      <c r="L7" s="178" t="s">
        <v>286</v>
      </c>
      <c r="M7" s="178"/>
      <c r="N7" s="43" t="s">
        <v>208</v>
      </c>
      <c r="O7" s="51"/>
      <c r="P7" s="51"/>
      <c r="Q7" s="51"/>
      <c r="R7" s="137"/>
      <c r="S7" s="51"/>
      <c r="T7" s="51"/>
    </row>
    <row r="8" spans="1:20" s="106" customFormat="1" ht="18.75" customHeight="1" x14ac:dyDescent="0.3">
      <c r="A8" s="214" t="s">
        <v>276</v>
      </c>
      <c r="B8" s="214"/>
      <c r="C8" s="141">
        <f>+Költségterv!$P$28</f>
        <v>2446400000</v>
      </c>
      <c r="D8" s="141"/>
      <c r="F8" s="43"/>
      <c r="G8" s="43"/>
      <c r="H8" s="43"/>
      <c r="K8" s="51"/>
      <c r="L8" s="52"/>
      <c r="M8" s="52"/>
      <c r="N8" s="51"/>
      <c r="O8" s="51"/>
      <c r="P8" s="51"/>
      <c r="Q8" s="51"/>
      <c r="R8" s="137"/>
      <c r="S8" s="51"/>
      <c r="T8" s="51"/>
    </row>
    <row r="9" spans="1:20" s="106" customFormat="1" ht="18.75" customHeight="1" x14ac:dyDescent="0.3">
      <c r="A9" s="214" t="s">
        <v>275</v>
      </c>
      <c r="B9" s="214"/>
      <c r="C9" s="141">
        <f>$Q$62</f>
        <v>490491200</v>
      </c>
      <c r="D9" s="141"/>
      <c r="F9" s="43"/>
      <c r="G9" s="43"/>
      <c r="H9" s="43"/>
      <c r="K9" s="51"/>
      <c r="L9" s="52"/>
      <c r="M9" s="52"/>
      <c r="N9" s="51"/>
      <c r="O9" s="51"/>
      <c r="P9" s="51"/>
      <c r="Q9" s="51"/>
      <c r="R9" s="137"/>
      <c r="S9" s="51"/>
      <c r="T9" s="51"/>
    </row>
    <row r="10" spans="1:20" s="106" customFormat="1" ht="18" x14ac:dyDescent="0.3">
      <c r="A10" s="214" t="s">
        <v>274</v>
      </c>
      <c r="B10" s="214"/>
      <c r="C10" s="141">
        <f>C8-$Q$62</f>
        <v>1955908800</v>
      </c>
      <c r="D10" s="141"/>
      <c r="F10" s="140"/>
      <c r="G10" s="140"/>
      <c r="H10" s="43"/>
      <c r="K10" s="51"/>
      <c r="L10" s="52"/>
      <c r="M10" s="52"/>
      <c r="N10" s="51"/>
      <c r="O10" s="51"/>
      <c r="P10" s="51"/>
      <c r="Q10" s="51"/>
      <c r="R10" s="137"/>
      <c r="S10" s="51"/>
      <c r="T10" s="51"/>
    </row>
    <row r="11" spans="1:20" s="106" customFormat="1" ht="18.75" customHeight="1" x14ac:dyDescent="0.3">
      <c r="A11" s="214" t="s">
        <v>129</v>
      </c>
      <c r="B11" s="214"/>
      <c r="C11" s="139" t="s">
        <v>249</v>
      </c>
      <c r="D11" s="139"/>
      <c r="F11" s="43"/>
      <c r="G11" s="43"/>
      <c r="H11" s="43"/>
      <c r="K11" s="51"/>
      <c r="L11" s="52"/>
      <c r="M11" s="52"/>
      <c r="N11" s="51"/>
      <c r="O11" s="51"/>
      <c r="P11" s="51"/>
      <c r="Q11" s="51"/>
      <c r="R11" s="137"/>
      <c r="S11" s="51"/>
      <c r="T11" s="51"/>
    </row>
    <row r="12" spans="1:20" s="106" customFormat="1" ht="18" x14ac:dyDescent="0.3">
      <c r="A12" s="51"/>
      <c r="B12" s="51"/>
      <c r="C12" s="51"/>
      <c r="D12" s="51"/>
      <c r="E12" s="51"/>
      <c r="F12" s="51"/>
      <c r="G12" s="51"/>
      <c r="H12" s="53"/>
      <c r="I12" s="53"/>
      <c r="J12" s="51"/>
      <c r="K12" s="51"/>
      <c r="L12" s="51"/>
      <c r="M12" s="51"/>
      <c r="N12" s="51"/>
      <c r="O12" s="51"/>
      <c r="P12" s="51"/>
      <c r="Q12" s="51"/>
      <c r="R12" s="51"/>
      <c r="S12" s="51"/>
      <c r="T12" s="51"/>
    </row>
    <row r="13" spans="1:20" s="54" customFormat="1" ht="23.4" hidden="1" x14ac:dyDescent="0.3">
      <c r="H13" s="55"/>
      <c r="I13" s="55"/>
    </row>
    <row r="14" spans="1:20" s="51" customFormat="1" ht="73.5" customHeight="1" x14ac:dyDescent="0.3">
      <c r="A14" s="211" t="s">
        <v>33</v>
      </c>
      <c r="B14" s="211" t="s">
        <v>9</v>
      </c>
      <c r="C14" s="211"/>
      <c r="D14" s="211" t="s">
        <v>14</v>
      </c>
      <c r="E14" s="211" t="s">
        <v>12</v>
      </c>
      <c r="F14" s="211" t="s">
        <v>13</v>
      </c>
      <c r="G14" s="211" t="s">
        <v>10</v>
      </c>
      <c r="H14" s="211" t="s">
        <v>242</v>
      </c>
      <c r="I14" s="211" t="s">
        <v>11</v>
      </c>
      <c r="J14" s="211" t="s">
        <v>15</v>
      </c>
      <c r="K14" s="211" t="s">
        <v>16</v>
      </c>
      <c r="L14" s="209" t="s">
        <v>17</v>
      </c>
      <c r="M14" s="209" t="s">
        <v>210</v>
      </c>
      <c r="N14" s="209" t="s">
        <v>137</v>
      </c>
      <c r="O14" s="209" t="s">
        <v>211</v>
      </c>
      <c r="P14" s="211" t="s">
        <v>243</v>
      </c>
      <c r="Q14" s="211"/>
      <c r="R14" s="211" t="s">
        <v>246</v>
      </c>
      <c r="S14" s="211"/>
    </row>
    <row r="15" spans="1:20" s="51" customFormat="1" ht="34.5" customHeight="1" x14ac:dyDescent="0.3">
      <c r="A15" s="211"/>
      <c r="B15" s="136" t="s">
        <v>18</v>
      </c>
      <c r="C15" s="136" t="s">
        <v>19</v>
      </c>
      <c r="D15" s="211"/>
      <c r="E15" s="211"/>
      <c r="F15" s="211"/>
      <c r="G15" s="211"/>
      <c r="H15" s="211"/>
      <c r="I15" s="211"/>
      <c r="J15" s="211"/>
      <c r="K15" s="211"/>
      <c r="L15" s="210"/>
      <c r="M15" s="210"/>
      <c r="N15" s="210"/>
      <c r="O15" s="210"/>
      <c r="P15" s="136" t="s">
        <v>21</v>
      </c>
      <c r="Q15" s="136" t="s">
        <v>20</v>
      </c>
      <c r="R15" s="136" t="s">
        <v>21</v>
      </c>
      <c r="S15" s="136" t="s">
        <v>20</v>
      </c>
    </row>
    <row r="16" spans="1:20" s="54" customFormat="1" ht="23.4" x14ac:dyDescent="0.3">
      <c r="A16" s="56" t="s">
        <v>280</v>
      </c>
      <c r="B16" s="38" t="s">
        <v>124</v>
      </c>
      <c r="C16" s="38" t="s">
        <v>2</v>
      </c>
      <c r="D16" s="38" t="s">
        <v>119</v>
      </c>
      <c r="E16" s="38" t="s">
        <v>117</v>
      </c>
      <c r="F16" s="38" t="s">
        <v>118</v>
      </c>
      <c r="G16" s="38" t="s">
        <v>28</v>
      </c>
      <c r="H16" s="135" t="s">
        <v>116</v>
      </c>
      <c r="I16" s="57">
        <v>45488</v>
      </c>
      <c r="J16" s="57">
        <v>45488</v>
      </c>
      <c r="K16" s="57">
        <v>45492</v>
      </c>
      <c r="L16" s="38">
        <v>123</v>
      </c>
      <c r="M16" s="70">
        <v>160000</v>
      </c>
      <c r="N16" s="71">
        <v>325.56</v>
      </c>
      <c r="O16" s="72">
        <f>M16*N16</f>
        <v>52089600</v>
      </c>
      <c r="P16" s="70">
        <v>160000</v>
      </c>
      <c r="Q16" s="72">
        <f>P16*N16</f>
        <v>52089600</v>
      </c>
      <c r="R16" s="70">
        <v>0</v>
      </c>
      <c r="S16" s="72">
        <f>R16*N16</f>
        <v>0</v>
      </c>
    </row>
    <row r="17" spans="1:19" s="54" customFormat="1" ht="23.4" x14ac:dyDescent="0.3">
      <c r="A17" s="56" t="s">
        <v>281</v>
      </c>
      <c r="B17" s="38" t="s">
        <v>122</v>
      </c>
      <c r="C17" s="38" t="s">
        <v>3</v>
      </c>
      <c r="D17" s="38" t="s">
        <v>277</v>
      </c>
      <c r="E17" s="38" t="s">
        <v>120</v>
      </c>
      <c r="F17" s="38" t="s">
        <v>270</v>
      </c>
      <c r="G17" s="38" t="s">
        <v>29</v>
      </c>
      <c r="H17" s="58" t="s">
        <v>284</v>
      </c>
      <c r="I17" s="58">
        <v>45688</v>
      </c>
      <c r="J17" s="58">
        <v>45688</v>
      </c>
      <c r="K17" s="57">
        <v>45693</v>
      </c>
      <c r="L17" s="38">
        <v>456</v>
      </c>
      <c r="M17" s="70">
        <v>900000</v>
      </c>
      <c r="N17" s="71">
        <v>323.05</v>
      </c>
      <c r="O17" s="72">
        <f t="shared" ref="O17:O61" si="0">M17*N17</f>
        <v>290745000</v>
      </c>
      <c r="P17" s="70">
        <v>900000</v>
      </c>
      <c r="Q17" s="72">
        <f t="shared" ref="Q17:Q61" si="1">P17*N17</f>
        <v>290745000</v>
      </c>
      <c r="R17" s="70">
        <v>0</v>
      </c>
      <c r="S17" s="72">
        <f t="shared" ref="S17:S61" si="2">R17*N17</f>
        <v>0</v>
      </c>
    </row>
    <row r="18" spans="1:19" s="54" customFormat="1" ht="28.8" x14ac:dyDescent="0.3">
      <c r="A18" s="56" t="s">
        <v>282</v>
      </c>
      <c r="B18" s="38" t="s">
        <v>123</v>
      </c>
      <c r="C18" s="38" t="s">
        <v>3</v>
      </c>
      <c r="D18" s="38" t="s">
        <v>283</v>
      </c>
      <c r="E18" s="38" t="s">
        <v>120</v>
      </c>
      <c r="F18" s="38" t="s">
        <v>270</v>
      </c>
      <c r="G18" s="38" t="s">
        <v>29</v>
      </c>
      <c r="H18" s="58" t="s">
        <v>284</v>
      </c>
      <c r="I18" s="58">
        <v>45688</v>
      </c>
      <c r="J18" s="58">
        <v>45688</v>
      </c>
      <c r="K18" s="57">
        <v>45700</v>
      </c>
      <c r="L18" s="38">
        <v>789</v>
      </c>
      <c r="M18" s="70">
        <v>455000</v>
      </c>
      <c r="N18" s="71">
        <v>324.52</v>
      </c>
      <c r="O18" s="72">
        <f t="shared" si="0"/>
        <v>147656600</v>
      </c>
      <c r="P18" s="70">
        <v>455000</v>
      </c>
      <c r="Q18" s="72">
        <f t="shared" si="1"/>
        <v>147656600</v>
      </c>
      <c r="R18" s="70">
        <v>0</v>
      </c>
      <c r="S18" s="72">
        <f t="shared" si="2"/>
        <v>0</v>
      </c>
    </row>
    <row r="19" spans="1:19" s="54" customFormat="1" ht="23.4" x14ac:dyDescent="0.3">
      <c r="A19" s="59"/>
      <c r="B19" s="38"/>
      <c r="C19" s="38"/>
      <c r="D19" s="38"/>
      <c r="E19" s="38"/>
      <c r="F19" s="38"/>
      <c r="G19" s="38"/>
      <c r="H19" s="60"/>
      <c r="I19" s="61"/>
      <c r="J19" s="61"/>
      <c r="K19" s="61"/>
      <c r="L19" s="62"/>
      <c r="M19" s="70"/>
      <c r="N19" s="71">
        <v>0</v>
      </c>
      <c r="O19" s="72">
        <f t="shared" si="0"/>
        <v>0</v>
      </c>
      <c r="P19" s="70">
        <v>0</v>
      </c>
      <c r="Q19" s="72">
        <f t="shared" si="1"/>
        <v>0</v>
      </c>
      <c r="R19" s="70">
        <v>0</v>
      </c>
      <c r="S19" s="72">
        <f t="shared" si="2"/>
        <v>0</v>
      </c>
    </row>
    <row r="20" spans="1:19" s="54" customFormat="1" ht="23.4" x14ac:dyDescent="0.3">
      <c r="A20" s="59"/>
      <c r="B20" s="38"/>
      <c r="C20" s="38"/>
      <c r="D20" s="38"/>
      <c r="E20" s="38"/>
      <c r="F20" s="38"/>
      <c r="G20" s="38"/>
      <c r="H20" s="62"/>
      <c r="I20" s="61"/>
      <c r="J20" s="61"/>
      <c r="K20" s="61"/>
      <c r="L20" s="62"/>
      <c r="M20" s="70"/>
      <c r="N20" s="71">
        <v>0</v>
      </c>
      <c r="O20" s="72">
        <f t="shared" si="0"/>
        <v>0</v>
      </c>
      <c r="P20" s="70">
        <v>0</v>
      </c>
      <c r="Q20" s="72">
        <f t="shared" si="1"/>
        <v>0</v>
      </c>
      <c r="R20" s="70">
        <v>0</v>
      </c>
      <c r="S20" s="72">
        <f t="shared" si="2"/>
        <v>0</v>
      </c>
    </row>
    <row r="21" spans="1:19" s="54" customFormat="1" ht="23.4" x14ac:dyDescent="0.3">
      <c r="A21" s="59"/>
      <c r="B21" s="38"/>
      <c r="C21" s="38"/>
      <c r="D21" s="38"/>
      <c r="E21" s="38"/>
      <c r="F21" s="38"/>
      <c r="G21" s="38"/>
      <c r="H21" s="60"/>
      <c r="I21" s="61"/>
      <c r="J21" s="61"/>
      <c r="K21" s="61"/>
      <c r="L21" s="62"/>
      <c r="M21" s="70"/>
      <c r="N21" s="71">
        <v>0</v>
      </c>
      <c r="O21" s="72">
        <f t="shared" si="0"/>
        <v>0</v>
      </c>
      <c r="P21" s="70">
        <v>0</v>
      </c>
      <c r="Q21" s="72">
        <f t="shared" si="1"/>
        <v>0</v>
      </c>
      <c r="R21" s="70">
        <v>0</v>
      </c>
      <c r="S21" s="72">
        <f t="shared" si="2"/>
        <v>0</v>
      </c>
    </row>
    <row r="22" spans="1:19" s="54" customFormat="1" ht="23.4" x14ac:dyDescent="0.3">
      <c r="A22" s="59"/>
      <c r="B22" s="38"/>
      <c r="C22" s="38"/>
      <c r="D22" s="38"/>
      <c r="E22" s="38"/>
      <c r="F22" s="38"/>
      <c r="G22" s="38"/>
      <c r="H22" s="60"/>
      <c r="I22" s="61"/>
      <c r="J22" s="61"/>
      <c r="K22" s="61"/>
      <c r="L22" s="62"/>
      <c r="M22" s="70"/>
      <c r="N22" s="71">
        <v>0</v>
      </c>
      <c r="O22" s="72">
        <f t="shared" si="0"/>
        <v>0</v>
      </c>
      <c r="P22" s="70">
        <v>0</v>
      </c>
      <c r="Q22" s="72">
        <f t="shared" si="1"/>
        <v>0</v>
      </c>
      <c r="R22" s="70">
        <v>0</v>
      </c>
      <c r="S22" s="72">
        <f t="shared" si="2"/>
        <v>0</v>
      </c>
    </row>
    <row r="23" spans="1:19" s="54" customFormat="1" ht="23.4" x14ac:dyDescent="0.3">
      <c r="A23" s="59"/>
      <c r="B23" s="38"/>
      <c r="C23" s="38"/>
      <c r="D23" s="38"/>
      <c r="E23" s="38"/>
      <c r="F23" s="38"/>
      <c r="G23" s="38"/>
      <c r="H23" s="60"/>
      <c r="I23" s="61"/>
      <c r="J23" s="61"/>
      <c r="K23" s="61"/>
      <c r="L23" s="62"/>
      <c r="M23" s="70"/>
      <c r="N23" s="71">
        <v>0</v>
      </c>
      <c r="O23" s="72">
        <f t="shared" si="0"/>
        <v>0</v>
      </c>
      <c r="P23" s="70">
        <v>0</v>
      </c>
      <c r="Q23" s="72">
        <f t="shared" si="1"/>
        <v>0</v>
      </c>
      <c r="R23" s="70">
        <v>0</v>
      </c>
      <c r="S23" s="72">
        <f t="shared" si="2"/>
        <v>0</v>
      </c>
    </row>
    <row r="24" spans="1:19" s="54" customFormat="1" ht="23.4" x14ac:dyDescent="0.3">
      <c r="A24" s="59"/>
      <c r="B24" s="38"/>
      <c r="C24" s="38"/>
      <c r="D24" s="38"/>
      <c r="E24" s="38"/>
      <c r="F24" s="38"/>
      <c r="G24" s="38"/>
      <c r="H24" s="60"/>
      <c r="I24" s="61"/>
      <c r="J24" s="61"/>
      <c r="K24" s="61"/>
      <c r="L24" s="62"/>
      <c r="M24" s="70"/>
      <c r="N24" s="71">
        <v>0</v>
      </c>
      <c r="O24" s="72">
        <f t="shared" si="0"/>
        <v>0</v>
      </c>
      <c r="P24" s="70">
        <v>0</v>
      </c>
      <c r="Q24" s="72">
        <f t="shared" si="1"/>
        <v>0</v>
      </c>
      <c r="R24" s="70">
        <v>0</v>
      </c>
      <c r="S24" s="72">
        <f t="shared" si="2"/>
        <v>0</v>
      </c>
    </row>
    <row r="25" spans="1:19" s="54" customFormat="1" ht="23.4" x14ac:dyDescent="0.3">
      <c r="A25" s="59"/>
      <c r="B25" s="38"/>
      <c r="C25" s="38"/>
      <c r="D25" s="38"/>
      <c r="E25" s="38"/>
      <c r="F25" s="38"/>
      <c r="G25" s="38"/>
      <c r="H25" s="60"/>
      <c r="I25" s="61"/>
      <c r="J25" s="61"/>
      <c r="K25" s="61"/>
      <c r="L25" s="62"/>
      <c r="M25" s="70"/>
      <c r="N25" s="71">
        <v>0</v>
      </c>
      <c r="O25" s="72">
        <f t="shared" si="0"/>
        <v>0</v>
      </c>
      <c r="P25" s="70">
        <v>0</v>
      </c>
      <c r="Q25" s="72">
        <f t="shared" si="1"/>
        <v>0</v>
      </c>
      <c r="R25" s="70">
        <v>0</v>
      </c>
      <c r="S25" s="72">
        <f t="shared" si="2"/>
        <v>0</v>
      </c>
    </row>
    <row r="26" spans="1:19" s="54" customFormat="1" ht="23.4" x14ac:dyDescent="0.3">
      <c r="A26" s="59"/>
      <c r="B26" s="38"/>
      <c r="C26" s="38"/>
      <c r="D26" s="38"/>
      <c r="E26" s="38"/>
      <c r="F26" s="38"/>
      <c r="G26" s="38"/>
      <c r="H26" s="60"/>
      <c r="I26" s="61"/>
      <c r="J26" s="61"/>
      <c r="K26" s="61"/>
      <c r="L26" s="62"/>
      <c r="M26" s="70"/>
      <c r="N26" s="71">
        <v>0</v>
      </c>
      <c r="O26" s="72">
        <f t="shared" si="0"/>
        <v>0</v>
      </c>
      <c r="P26" s="70">
        <v>0</v>
      </c>
      <c r="Q26" s="72">
        <f t="shared" si="1"/>
        <v>0</v>
      </c>
      <c r="R26" s="70">
        <v>0</v>
      </c>
      <c r="S26" s="72">
        <f t="shared" si="2"/>
        <v>0</v>
      </c>
    </row>
    <row r="27" spans="1:19" s="54" customFormat="1" ht="23.4" x14ac:dyDescent="0.3">
      <c r="A27" s="59"/>
      <c r="B27" s="38"/>
      <c r="C27" s="38"/>
      <c r="D27" s="38"/>
      <c r="E27" s="38"/>
      <c r="F27" s="38"/>
      <c r="G27" s="38"/>
      <c r="H27" s="60"/>
      <c r="I27" s="61"/>
      <c r="J27" s="61"/>
      <c r="K27" s="61"/>
      <c r="L27" s="62"/>
      <c r="M27" s="70"/>
      <c r="N27" s="71">
        <v>0</v>
      </c>
      <c r="O27" s="72">
        <f t="shared" si="0"/>
        <v>0</v>
      </c>
      <c r="P27" s="70">
        <v>0</v>
      </c>
      <c r="Q27" s="72">
        <f t="shared" si="1"/>
        <v>0</v>
      </c>
      <c r="R27" s="70">
        <v>0</v>
      </c>
      <c r="S27" s="72">
        <f t="shared" si="2"/>
        <v>0</v>
      </c>
    </row>
    <row r="28" spans="1:19" s="54" customFormat="1" ht="23.4" x14ac:dyDescent="0.3">
      <c r="A28" s="59"/>
      <c r="B28" s="38"/>
      <c r="C28" s="38"/>
      <c r="D28" s="38"/>
      <c r="E28" s="38"/>
      <c r="F28" s="38"/>
      <c r="G28" s="38"/>
      <c r="H28" s="60"/>
      <c r="I28" s="61"/>
      <c r="J28" s="61"/>
      <c r="K28" s="61"/>
      <c r="L28" s="62"/>
      <c r="M28" s="70"/>
      <c r="N28" s="71">
        <v>0</v>
      </c>
      <c r="O28" s="72">
        <f t="shared" si="0"/>
        <v>0</v>
      </c>
      <c r="P28" s="70">
        <v>0</v>
      </c>
      <c r="Q28" s="72">
        <f t="shared" si="1"/>
        <v>0</v>
      </c>
      <c r="R28" s="70">
        <v>0</v>
      </c>
      <c r="S28" s="72">
        <f t="shared" si="2"/>
        <v>0</v>
      </c>
    </row>
    <row r="29" spans="1:19" s="54" customFormat="1" ht="23.4" x14ac:dyDescent="0.3">
      <c r="A29" s="59"/>
      <c r="B29" s="38"/>
      <c r="C29" s="38"/>
      <c r="D29" s="38"/>
      <c r="E29" s="38"/>
      <c r="F29" s="38"/>
      <c r="G29" s="38"/>
      <c r="H29" s="60"/>
      <c r="I29" s="61"/>
      <c r="J29" s="61"/>
      <c r="K29" s="61"/>
      <c r="L29" s="62"/>
      <c r="M29" s="70"/>
      <c r="N29" s="71">
        <v>0</v>
      </c>
      <c r="O29" s="72">
        <f t="shared" si="0"/>
        <v>0</v>
      </c>
      <c r="P29" s="70">
        <v>0</v>
      </c>
      <c r="Q29" s="72">
        <f t="shared" si="1"/>
        <v>0</v>
      </c>
      <c r="R29" s="70">
        <v>0</v>
      </c>
      <c r="S29" s="72">
        <f t="shared" si="2"/>
        <v>0</v>
      </c>
    </row>
    <row r="30" spans="1:19" s="54" customFormat="1" ht="23.4" x14ac:dyDescent="0.3">
      <c r="A30" s="59"/>
      <c r="B30" s="38"/>
      <c r="C30" s="38"/>
      <c r="D30" s="38"/>
      <c r="E30" s="38"/>
      <c r="F30" s="38"/>
      <c r="G30" s="38"/>
      <c r="H30" s="60"/>
      <c r="I30" s="61"/>
      <c r="J30" s="61"/>
      <c r="K30" s="61"/>
      <c r="L30" s="62"/>
      <c r="M30" s="70"/>
      <c r="N30" s="71">
        <v>0</v>
      </c>
      <c r="O30" s="72">
        <f t="shared" si="0"/>
        <v>0</v>
      </c>
      <c r="P30" s="70">
        <v>0</v>
      </c>
      <c r="Q30" s="72">
        <f t="shared" si="1"/>
        <v>0</v>
      </c>
      <c r="R30" s="70">
        <v>0</v>
      </c>
      <c r="S30" s="72">
        <f t="shared" si="2"/>
        <v>0</v>
      </c>
    </row>
    <row r="31" spans="1:19" s="54" customFormat="1" ht="23.4" x14ac:dyDescent="0.3">
      <c r="A31" s="59"/>
      <c r="B31" s="38"/>
      <c r="C31" s="38"/>
      <c r="D31" s="38"/>
      <c r="E31" s="38"/>
      <c r="F31" s="38"/>
      <c r="G31" s="38"/>
      <c r="H31" s="60"/>
      <c r="I31" s="61"/>
      <c r="J31" s="61"/>
      <c r="K31" s="61"/>
      <c r="L31" s="62"/>
      <c r="M31" s="70"/>
      <c r="N31" s="71">
        <v>0</v>
      </c>
      <c r="O31" s="72">
        <f t="shared" si="0"/>
        <v>0</v>
      </c>
      <c r="P31" s="70">
        <v>0</v>
      </c>
      <c r="Q31" s="72">
        <f t="shared" si="1"/>
        <v>0</v>
      </c>
      <c r="R31" s="70">
        <v>0</v>
      </c>
      <c r="S31" s="72">
        <f t="shared" si="2"/>
        <v>0</v>
      </c>
    </row>
    <row r="32" spans="1:19" s="54" customFormat="1" ht="23.4" x14ac:dyDescent="0.3">
      <c r="A32" s="59"/>
      <c r="B32" s="38"/>
      <c r="C32" s="38"/>
      <c r="D32" s="38"/>
      <c r="E32" s="38"/>
      <c r="F32" s="38"/>
      <c r="G32" s="38"/>
      <c r="H32" s="60"/>
      <c r="I32" s="61"/>
      <c r="J32" s="61"/>
      <c r="K32" s="61"/>
      <c r="L32" s="62"/>
      <c r="M32" s="70"/>
      <c r="N32" s="71">
        <v>0</v>
      </c>
      <c r="O32" s="72">
        <f t="shared" si="0"/>
        <v>0</v>
      </c>
      <c r="P32" s="70">
        <v>0</v>
      </c>
      <c r="Q32" s="72">
        <f t="shared" si="1"/>
        <v>0</v>
      </c>
      <c r="R32" s="70">
        <v>0</v>
      </c>
      <c r="S32" s="72">
        <f t="shared" si="2"/>
        <v>0</v>
      </c>
    </row>
    <row r="33" spans="1:19" s="54" customFormat="1" ht="23.4" x14ac:dyDescent="0.3">
      <c r="A33" s="59"/>
      <c r="B33" s="38"/>
      <c r="C33" s="38"/>
      <c r="D33" s="38"/>
      <c r="E33" s="38"/>
      <c r="F33" s="38"/>
      <c r="G33" s="38"/>
      <c r="H33" s="60"/>
      <c r="I33" s="61"/>
      <c r="J33" s="61"/>
      <c r="K33" s="61"/>
      <c r="L33" s="62"/>
      <c r="M33" s="70"/>
      <c r="N33" s="71">
        <v>0</v>
      </c>
      <c r="O33" s="72">
        <f t="shared" si="0"/>
        <v>0</v>
      </c>
      <c r="P33" s="70">
        <v>0</v>
      </c>
      <c r="Q33" s="72">
        <f t="shared" si="1"/>
        <v>0</v>
      </c>
      <c r="R33" s="70">
        <v>0</v>
      </c>
      <c r="S33" s="72">
        <f t="shared" si="2"/>
        <v>0</v>
      </c>
    </row>
    <row r="34" spans="1:19" s="54" customFormat="1" ht="23.4" x14ac:dyDescent="0.3">
      <c r="A34" s="59"/>
      <c r="B34" s="38"/>
      <c r="C34" s="38"/>
      <c r="D34" s="38"/>
      <c r="E34" s="38"/>
      <c r="F34" s="38"/>
      <c r="G34" s="38"/>
      <c r="H34" s="60"/>
      <c r="I34" s="61"/>
      <c r="J34" s="61"/>
      <c r="K34" s="61"/>
      <c r="L34" s="62"/>
      <c r="M34" s="70"/>
      <c r="N34" s="71">
        <v>0</v>
      </c>
      <c r="O34" s="72">
        <f t="shared" si="0"/>
        <v>0</v>
      </c>
      <c r="P34" s="70">
        <v>0</v>
      </c>
      <c r="Q34" s="72">
        <f t="shared" si="1"/>
        <v>0</v>
      </c>
      <c r="R34" s="70">
        <v>0</v>
      </c>
      <c r="S34" s="72">
        <f t="shared" si="2"/>
        <v>0</v>
      </c>
    </row>
    <row r="35" spans="1:19" s="54" customFormat="1" ht="23.4" x14ac:dyDescent="0.3">
      <c r="A35" s="59"/>
      <c r="B35" s="38"/>
      <c r="C35" s="38"/>
      <c r="D35" s="38"/>
      <c r="E35" s="38"/>
      <c r="F35" s="38"/>
      <c r="G35" s="38"/>
      <c r="H35" s="60"/>
      <c r="I35" s="61"/>
      <c r="J35" s="61"/>
      <c r="K35" s="61"/>
      <c r="L35" s="62"/>
      <c r="M35" s="70"/>
      <c r="N35" s="71">
        <v>0</v>
      </c>
      <c r="O35" s="72">
        <f t="shared" si="0"/>
        <v>0</v>
      </c>
      <c r="P35" s="70">
        <v>0</v>
      </c>
      <c r="Q35" s="72">
        <f t="shared" si="1"/>
        <v>0</v>
      </c>
      <c r="R35" s="70">
        <v>0</v>
      </c>
      <c r="S35" s="72">
        <f t="shared" si="2"/>
        <v>0</v>
      </c>
    </row>
    <row r="36" spans="1:19" s="54" customFormat="1" ht="23.4" x14ac:dyDescent="0.3">
      <c r="A36" s="59"/>
      <c r="B36" s="38"/>
      <c r="C36" s="38"/>
      <c r="D36" s="38"/>
      <c r="E36" s="38"/>
      <c r="F36" s="38"/>
      <c r="G36" s="38"/>
      <c r="H36" s="60"/>
      <c r="I36" s="61"/>
      <c r="J36" s="61"/>
      <c r="K36" s="61"/>
      <c r="L36" s="62"/>
      <c r="M36" s="70"/>
      <c r="N36" s="71">
        <v>0</v>
      </c>
      <c r="O36" s="72">
        <f t="shared" si="0"/>
        <v>0</v>
      </c>
      <c r="P36" s="70">
        <v>0</v>
      </c>
      <c r="Q36" s="72">
        <f t="shared" si="1"/>
        <v>0</v>
      </c>
      <c r="R36" s="70">
        <v>0</v>
      </c>
      <c r="S36" s="72">
        <f t="shared" si="2"/>
        <v>0</v>
      </c>
    </row>
    <row r="37" spans="1:19" s="54" customFormat="1" ht="23.4" x14ac:dyDescent="0.3">
      <c r="A37" s="59"/>
      <c r="B37" s="38"/>
      <c r="C37" s="38"/>
      <c r="D37" s="38"/>
      <c r="E37" s="38"/>
      <c r="F37" s="38"/>
      <c r="G37" s="38"/>
      <c r="H37" s="60"/>
      <c r="I37" s="61"/>
      <c r="J37" s="61"/>
      <c r="K37" s="61"/>
      <c r="L37" s="62"/>
      <c r="M37" s="70"/>
      <c r="N37" s="71">
        <v>0</v>
      </c>
      <c r="O37" s="72">
        <f t="shared" si="0"/>
        <v>0</v>
      </c>
      <c r="P37" s="70">
        <v>0</v>
      </c>
      <c r="Q37" s="72">
        <f t="shared" si="1"/>
        <v>0</v>
      </c>
      <c r="R37" s="70">
        <v>0</v>
      </c>
      <c r="S37" s="72">
        <f t="shared" si="2"/>
        <v>0</v>
      </c>
    </row>
    <row r="38" spans="1:19" s="54" customFormat="1" ht="23.4" x14ac:dyDescent="0.3">
      <c r="A38" s="59"/>
      <c r="B38" s="38"/>
      <c r="C38" s="38"/>
      <c r="D38" s="38"/>
      <c r="E38" s="38"/>
      <c r="F38" s="38"/>
      <c r="G38" s="38"/>
      <c r="H38" s="60"/>
      <c r="I38" s="61"/>
      <c r="J38" s="61"/>
      <c r="K38" s="61"/>
      <c r="L38" s="62"/>
      <c r="M38" s="70"/>
      <c r="N38" s="71">
        <v>0</v>
      </c>
      <c r="O38" s="72">
        <f t="shared" si="0"/>
        <v>0</v>
      </c>
      <c r="P38" s="70">
        <v>0</v>
      </c>
      <c r="Q38" s="72">
        <f t="shared" si="1"/>
        <v>0</v>
      </c>
      <c r="R38" s="70">
        <v>0</v>
      </c>
      <c r="S38" s="72">
        <f t="shared" si="2"/>
        <v>0</v>
      </c>
    </row>
    <row r="39" spans="1:19" s="54" customFormat="1" ht="23.4" x14ac:dyDescent="0.3">
      <c r="A39" s="59"/>
      <c r="B39" s="38"/>
      <c r="C39" s="38"/>
      <c r="D39" s="38"/>
      <c r="E39" s="38"/>
      <c r="F39" s="38"/>
      <c r="G39" s="38"/>
      <c r="H39" s="60"/>
      <c r="I39" s="61"/>
      <c r="J39" s="61"/>
      <c r="K39" s="61"/>
      <c r="L39" s="62"/>
      <c r="M39" s="70"/>
      <c r="N39" s="71">
        <v>0</v>
      </c>
      <c r="O39" s="72">
        <f t="shared" si="0"/>
        <v>0</v>
      </c>
      <c r="P39" s="70">
        <v>0</v>
      </c>
      <c r="Q39" s="72">
        <f t="shared" si="1"/>
        <v>0</v>
      </c>
      <c r="R39" s="70">
        <v>0</v>
      </c>
      <c r="S39" s="72">
        <f t="shared" si="2"/>
        <v>0</v>
      </c>
    </row>
    <row r="40" spans="1:19" s="54" customFormat="1" ht="23.4" x14ac:dyDescent="0.3">
      <c r="A40" s="59"/>
      <c r="B40" s="38"/>
      <c r="C40" s="38"/>
      <c r="D40" s="38"/>
      <c r="E40" s="38"/>
      <c r="F40" s="38"/>
      <c r="G40" s="38"/>
      <c r="H40" s="60"/>
      <c r="I40" s="61"/>
      <c r="J40" s="61"/>
      <c r="K40" s="61"/>
      <c r="L40" s="62"/>
      <c r="M40" s="70"/>
      <c r="N40" s="71">
        <v>0</v>
      </c>
      <c r="O40" s="72">
        <f t="shared" si="0"/>
        <v>0</v>
      </c>
      <c r="P40" s="70">
        <v>0</v>
      </c>
      <c r="Q40" s="72">
        <f t="shared" si="1"/>
        <v>0</v>
      </c>
      <c r="R40" s="70">
        <v>0</v>
      </c>
      <c r="S40" s="72">
        <f t="shared" si="2"/>
        <v>0</v>
      </c>
    </row>
    <row r="41" spans="1:19" s="54" customFormat="1" ht="23.4" x14ac:dyDescent="0.3">
      <c r="A41" s="59"/>
      <c r="B41" s="38"/>
      <c r="C41" s="38"/>
      <c r="D41" s="38"/>
      <c r="E41" s="38"/>
      <c r="F41" s="38"/>
      <c r="G41" s="38"/>
      <c r="H41" s="62"/>
      <c r="I41" s="61"/>
      <c r="J41" s="61"/>
      <c r="K41" s="61"/>
      <c r="L41" s="62"/>
      <c r="M41" s="70"/>
      <c r="N41" s="71">
        <v>0</v>
      </c>
      <c r="O41" s="72">
        <f t="shared" si="0"/>
        <v>0</v>
      </c>
      <c r="P41" s="70">
        <v>0</v>
      </c>
      <c r="Q41" s="72">
        <f t="shared" si="1"/>
        <v>0</v>
      </c>
      <c r="R41" s="70">
        <v>0</v>
      </c>
      <c r="S41" s="72">
        <f t="shared" si="2"/>
        <v>0</v>
      </c>
    </row>
    <row r="42" spans="1:19" s="54" customFormat="1" ht="23.4" x14ac:dyDescent="0.3">
      <c r="A42" s="59"/>
      <c r="B42" s="38"/>
      <c r="C42" s="38"/>
      <c r="D42" s="38"/>
      <c r="E42" s="38"/>
      <c r="F42" s="38"/>
      <c r="G42" s="38"/>
      <c r="H42" s="60"/>
      <c r="I42" s="61"/>
      <c r="J42" s="61"/>
      <c r="K42" s="61"/>
      <c r="L42" s="61"/>
      <c r="M42" s="70"/>
      <c r="N42" s="71">
        <v>0</v>
      </c>
      <c r="O42" s="72">
        <f t="shared" si="0"/>
        <v>0</v>
      </c>
      <c r="P42" s="70">
        <v>0</v>
      </c>
      <c r="Q42" s="72">
        <f t="shared" si="1"/>
        <v>0</v>
      </c>
      <c r="R42" s="70">
        <v>0</v>
      </c>
      <c r="S42" s="72">
        <f t="shared" si="2"/>
        <v>0</v>
      </c>
    </row>
    <row r="43" spans="1:19" s="54" customFormat="1" ht="23.4" x14ac:dyDescent="0.3">
      <c r="A43" s="59"/>
      <c r="B43" s="38"/>
      <c r="C43" s="38"/>
      <c r="D43" s="38"/>
      <c r="E43" s="38"/>
      <c r="F43" s="38"/>
      <c r="G43" s="38"/>
      <c r="H43" s="60"/>
      <c r="I43" s="61"/>
      <c r="J43" s="61"/>
      <c r="K43" s="61"/>
      <c r="L43" s="61"/>
      <c r="M43" s="70"/>
      <c r="N43" s="71">
        <v>0</v>
      </c>
      <c r="O43" s="72">
        <f t="shared" si="0"/>
        <v>0</v>
      </c>
      <c r="P43" s="70">
        <v>0</v>
      </c>
      <c r="Q43" s="72">
        <f t="shared" si="1"/>
        <v>0</v>
      </c>
      <c r="R43" s="70">
        <v>0</v>
      </c>
      <c r="S43" s="72">
        <f t="shared" si="2"/>
        <v>0</v>
      </c>
    </row>
    <row r="44" spans="1:19" s="54" customFormat="1" ht="23.4" x14ac:dyDescent="0.3">
      <c r="A44" s="59"/>
      <c r="B44" s="38"/>
      <c r="C44" s="38"/>
      <c r="D44" s="38"/>
      <c r="E44" s="38"/>
      <c r="F44" s="38"/>
      <c r="G44" s="38"/>
      <c r="H44" s="60"/>
      <c r="I44" s="61"/>
      <c r="J44" s="61"/>
      <c r="K44" s="61"/>
      <c r="L44" s="61"/>
      <c r="M44" s="70"/>
      <c r="N44" s="71">
        <v>0</v>
      </c>
      <c r="O44" s="72">
        <f t="shared" si="0"/>
        <v>0</v>
      </c>
      <c r="P44" s="70">
        <v>0</v>
      </c>
      <c r="Q44" s="72">
        <f t="shared" si="1"/>
        <v>0</v>
      </c>
      <c r="R44" s="70">
        <v>0</v>
      </c>
      <c r="S44" s="72">
        <f t="shared" si="2"/>
        <v>0</v>
      </c>
    </row>
    <row r="45" spans="1:19" s="54" customFormat="1" ht="23.4" x14ac:dyDescent="0.3">
      <c r="A45" s="59"/>
      <c r="B45" s="38"/>
      <c r="C45" s="38"/>
      <c r="D45" s="38"/>
      <c r="E45" s="38"/>
      <c r="F45" s="38"/>
      <c r="G45" s="38"/>
      <c r="H45" s="60"/>
      <c r="I45" s="61"/>
      <c r="J45" s="61"/>
      <c r="K45" s="61"/>
      <c r="L45" s="61"/>
      <c r="M45" s="70"/>
      <c r="N45" s="71">
        <v>0</v>
      </c>
      <c r="O45" s="72">
        <f t="shared" si="0"/>
        <v>0</v>
      </c>
      <c r="P45" s="70">
        <v>0</v>
      </c>
      <c r="Q45" s="72">
        <f t="shared" si="1"/>
        <v>0</v>
      </c>
      <c r="R45" s="70">
        <v>0</v>
      </c>
      <c r="S45" s="72">
        <f t="shared" si="2"/>
        <v>0</v>
      </c>
    </row>
    <row r="46" spans="1:19" s="54" customFormat="1" ht="23.4" x14ac:dyDescent="0.3">
      <c r="A46" s="59"/>
      <c r="B46" s="38"/>
      <c r="C46" s="38"/>
      <c r="D46" s="38"/>
      <c r="E46" s="38"/>
      <c r="F46" s="38"/>
      <c r="G46" s="38"/>
      <c r="H46" s="60"/>
      <c r="I46" s="61"/>
      <c r="J46" s="61"/>
      <c r="K46" s="61"/>
      <c r="L46" s="61"/>
      <c r="M46" s="70"/>
      <c r="N46" s="71">
        <v>0</v>
      </c>
      <c r="O46" s="72">
        <f t="shared" si="0"/>
        <v>0</v>
      </c>
      <c r="P46" s="70">
        <v>0</v>
      </c>
      <c r="Q46" s="72">
        <f t="shared" si="1"/>
        <v>0</v>
      </c>
      <c r="R46" s="70">
        <v>0</v>
      </c>
      <c r="S46" s="72">
        <f t="shared" si="2"/>
        <v>0</v>
      </c>
    </row>
    <row r="47" spans="1:19" s="54" customFormat="1" ht="23.4" x14ac:dyDescent="0.3">
      <c r="A47" s="59"/>
      <c r="B47" s="38"/>
      <c r="C47" s="38"/>
      <c r="D47" s="38"/>
      <c r="E47" s="38"/>
      <c r="F47" s="38"/>
      <c r="G47" s="38"/>
      <c r="H47" s="60"/>
      <c r="I47" s="61"/>
      <c r="J47" s="61"/>
      <c r="K47" s="61"/>
      <c r="L47" s="61"/>
      <c r="M47" s="70"/>
      <c r="N47" s="71">
        <v>0</v>
      </c>
      <c r="O47" s="72">
        <f t="shared" si="0"/>
        <v>0</v>
      </c>
      <c r="P47" s="70">
        <v>0</v>
      </c>
      <c r="Q47" s="72">
        <f t="shared" si="1"/>
        <v>0</v>
      </c>
      <c r="R47" s="70">
        <v>0</v>
      </c>
      <c r="S47" s="72">
        <f t="shared" si="2"/>
        <v>0</v>
      </c>
    </row>
    <row r="48" spans="1:19" s="54" customFormat="1" ht="23.4" x14ac:dyDescent="0.3">
      <c r="A48" s="59"/>
      <c r="B48" s="38"/>
      <c r="C48" s="38"/>
      <c r="D48" s="38"/>
      <c r="E48" s="38"/>
      <c r="F48" s="38"/>
      <c r="G48" s="38"/>
      <c r="H48" s="60"/>
      <c r="I48" s="61"/>
      <c r="J48" s="61"/>
      <c r="K48" s="61"/>
      <c r="L48" s="61"/>
      <c r="M48" s="70"/>
      <c r="N48" s="71">
        <v>0</v>
      </c>
      <c r="O48" s="72">
        <f t="shared" si="0"/>
        <v>0</v>
      </c>
      <c r="P48" s="70">
        <v>0</v>
      </c>
      <c r="Q48" s="72">
        <f t="shared" si="1"/>
        <v>0</v>
      </c>
      <c r="R48" s="70">
        <v>0</v>
      </c>
      <c r="S48" s="72">
        <f t="shared" si="2"/>
        <v>0</v>
      </c>
    </row>
    <row r="49" spans="1:20" s="54" customFormat="1" ht="23.4" x14ac:dyDescent="0.3">
      <c r="A49" s="59"/>
      <c r="B49" s="38"/>
      <c r="C49" s="38"/>
      <c r="D49" s="38"/>
      <c r="E49" s="38"/>
      <c r="F49" s="38"/>
      <c r="G49" s="38"/>
      <c r="H49" s="60"/>
      <c r="I49" s="61"/>
      <c r="J49" s="61"/>
      <c r="K49" s="61"/>
      <c r="L49" s="61"/>
      <c r="M49" s="70"/>
      <c r="N49" s="71">
        <v>0</v>
      </c>
      <c r="O49" s="72">
        <f t="shared" si="0"/>
        <v>0</v>
      </c>
      <c r="P49" s="70">
        <v>0</v>
      </c>
      <c r="Q49" s="72">
        <f t="shared" si="1"/>
        <v>0</v>
      </c>
      <c r="R49" s="70">
        <v>0</v>
      </c>
      <c r="S49" s="72">
        <f t="shared" si="2"/>
        <v>0</v>
      </c>
    </row>
    <row r="50" spans="1:20" s="54" customFormat="1" ht="23.4" x14ac:dyDescent="0.3">
      <c r="A50" s="59"/>
      <c r="B50" s="38"/>
      <c r="C50" s="38"/>
      <c r="D50" s="38"/>
      <c r="E50" s="38"/>
      <c r="F50" s="38"/>
      <c r="G50" s="38"/>
      <c r="H50" s="60"/>
      <c r="I50" s="61"/>
      <c r="J50" s="61"/>
      <c r="K50" s="61"/>
      <c r="L50" s="61"/>
      <c r="M50" s="70"/>
      <c r="N50" s="71">
        <v>0</v>
      </c>
      <c r="O50" s="72">
        <f t="shared" si="0"/>
        <v>0</v>
      </c>
      <c r="P50" s="70">
        <v>0</v>
      </c>
      <c r="Q50" s="72">
        <f t="shared" si="1"/>
        <v>0</v>
      </c>
      <c r="R50" s="70">
        <v>0</v>
      </c>
      <c r="S50" s="72">
        <f t="shared" si="2"/>
        <v>0</v>
      </c>
    </row>
    <row r="51" spans="1:20" s="54" customFormat="1" ht="23.4" x14ac:dyDescent="0.3">
      <c r="A51" s="59"/>
      <c r="B51" s="38"/>
      <c r="C51" s="38"/>
      <c r="D51" s="38"/>
      <c r="E51" s="38"/>
      <c r="F51" s="38"/>
      <c r="G51" s="38"/>
      <c r="H51" s="60"/>
      <c r="I51" s="61"/>
      <c r="J51" s="61"/>
      <c r="K51" s="61"/>
      <c r="L51" s="61"/>
      <c r="M51" s="70"/>
      <c r="N51" s="71">
        <v>0</v>
      </c>
      <c r="O51" s="72">
        <f t="shared" si="0"/>
        <v>0</v>
      </c>
      <c r="P51" s="70">
        <v>0</v>
      </c>
      <c r="Q51" s="72">
        <f t="shared" si="1"/>
        <v>0</v>
      </c>
      <c r="R51" s="70">
        <v>0</v>
      </c>
      <c r="S51" s="72">
        <f t="shared" si="2"/>
        <v>0</v>
      </c>
    </row>
    <row r="52" spans="1:20" s="54" customFormat="1" ht="23.4" x14ac:dyDescent="0.3">
      <c r="A52" s="59"/>
      <c r="B52" s="38"/>
      <c r="C52" s="38"/>
      <c r="D52" s="38"/>
      <c r="E52" s="38"/>
      <c r="F52" s="38"/>
      <c r="G52" s="38"/>
      <c r="H52" s="60"/>
      <c r="I52" s="61"/>
      <c r="J52" s="61"/>
      <c r="K52" s="61"/>
      <c r="L52" s="61"/>
      <c r="M52" s="70"/>
      <c r="N52" s="71">
        <v>0</v>
      </c>
      <c r="O52" s="72">
        <f t="shared" si="0"/>
        <v>0</v>
      </c>
      <c r="P52" s="70">
        <v>0</v>
      </c>
      <c r="Q52" s="72">
        <f t="shared" si="1"/>
        <v>0</v>
      </c>
      <c r="R52" s="70">
        <v>0</v>
      </c>
      <c r="S52" s="72">
        <f t="shared" si="2"/>
        <v>0</v>
      </c>
    </row>
    <row r="53" spans="1:20" s="54" customFormat="1" ht="23.4" x14ac:dyDescent="0.3">
      <c r="A53" s="59"/>
      <c r="B53" s="38"/>
      <c r="C53" s="38"/>
      <c r="D53" s="38"/>
      <c r="E53" s="38"/>
      <c r="F53" s="38"/>
      <c r="G53" s="38"/>
      <c r="H53" s="60"/>
      <c r="I53" s="61"/>
      <c r="J53" s="61"/>
      <c r="K53" s="61"/>
      <c r="L53" s="61"/>
      <c r="M53" s="70"/>
      <c r="N53" s="71">
        <v>0</v>
      </c>
      <c r="O53" s="72">
        <f t="shared" si="0"/>
        <v>0</v>
      </c>
      <c r="P53" s="70">
        <v>0</v>
      </c>
      <c r="Q53" s="72">
        <f t="shared" si="1"/>
        <v>0</v>
      </c>
      <c r="R53" s="70">
        <v>0</v>
      </c>
      <c r="S53" s="72">
        <f t="shared" si="2"/>
        <v>0</v>
      </c>
    </row>
    <row r="54" spans="1:20" s="54" customFormat="1" ht="23.4" x14ac:dyDescent="0.3">
      <c r="A54" s="59"/>
      <c r="B54" s="38"/>
      <c r="C54" s="38"/>
      <c r="D54" s="38"/>
      <c r="E54" s="38"/>
      <c r="F54" s="38"/>
      <c r="G54" s="38"/>
      <c r="H54" s="60"/>
      <c r="I54" s="61"/>
      <c r="J54" s="61"/>
      <c r="K54" s="61"/>
      <c r="L54" s="61"/>
      <c r="M54" s="70"/>
      <c r="N54" s="71">
        <v>0</v>
      </c>
      <c r="O54" s="72">
        <f t="shared" si="0"/>
        <v>0</v>
      </c>
      <c r="P54" s="70">
        <v>0</v>
      </c>
      <c r="Q54" s="72">
        <f t="shared" si="1"/>
        <v>0</v>
      </c>
      <c r="R54" s="70">
        <v>0</v>
      </c>
      <c r="S54" s="72">
        <f t="shared" si="2"/>
        <v>0</v>
      </c>
    </row>
    <row r="55" spans="1:20" s="54" customFormat="1" ht="23.4" x14ac:dyDescent="0.3">
      <c r="A55" s="59"/>
      <c r="B55" s="38"/>
      <c r="C55" s="38"/>
      <c r="D55" s="38"/>
      <c r="E55" s="38"/>
      <c r="F55" s="38"/>
      <c r="G55" s="38"/>
      <c r="H55" s="60"/>
      <c r="I55" s="61"/>
      <c r="J55" s="61"/>
      <c r="K55" s="61"/>
      <c r="L55" s="61"/>
      <c r="M55" s="70"/>
      <c r="N55" s="71">
        <v>0</v>
      </c>
      <c r="O55" s="72">
        <f t="shared" si="0"/>
        <v>0</v>
      </c>
      <c r="P55" s="70">
        <v>0</v>
      </c>
      <c r="Q55" s="72">
        <f t="shared" si="1"/>
        <v>0</v>
      </c>
      <c r="R55" s="70">
        <v>0</v>
      </c>
      <c r="S55" s="72">
        <f t="shared" si="2"/>
        <v>0</v>
      </c>
    </row>
    <row r="56" spans="1:20" s="54" customFormat="1" ht="23.4" x14ac:dyDescent="0.3">
      <c r="A56" s="59"/>
      <c r="B56" s="38"/>
      <c r="C56" s="38"/>
      <c r="D56" s="38"/>
      <c r="E56" s="38"/>
      <c r="F56" s="38"/>
      <c r="G56" s="38"/>
      <c r="H56" s="60"/>
      <c r="I56" s="61"/>
      <c r="J56" s="61"/>
      <c r="K56" s="61"/>
      <c r="L56" s="61"/>
      <c r="M56" s="70"/>
      <c r="N56" s="71">
        <v>0</v>
      </c>
      <c r="O56" s="72">
        <f t="shared" si="0"/>
        <v>0</v>
      </c>
      <c r="P56" s="70">
        <v>0</v>
      </c>
      <c r="Q56" s="72">
        <f t="shared" si="1"/>
        <v>0</v>
      </c>
      <c r="R56" s="70">
        <v>0</v>
      </c>
      <c r="S56" s="72">
        <f t="shared" si="2"/>
        <v>0</v>
      </c>
    </row>
    <row r="57" spans="1:20" s="54" customFormat="1" ht="23.4" x14ac:dyDescent="0.3">
      <c r="A57" s="59"/>
      <c r="B57" s="38"/>
      <c r="C57" s="38"/>
      <c r="D57" s="38"/>
      <c r="E57" s="38"/>
      <c r="F57" s="38"/>
      <c r="G57" s="38"/>
      <c r="H57" s="60"/>
      <c r="I57" s="61"/>
      <c r="J57" s="61"/>
      <c r="K57" s="61"/>
      <c r="L57" s="61"/>
      <c r="M57" s="70"/>
      <c r="N57" s="71">
        <v>0</v>
      </c>
      <c r="O57" s="72">
        <f t="shared" si="0"/>
        <v>0</v>
      </c>
      <c r="P57" s="70">
        <v>0</v>
      </c>
      <c r="Q57" s="72">
        <f t="shared" si="1"/>
        <v>0</v>
      </c>
      <c r="R57" s="70">
        <v>0</v>
      </c>
      <c r="S57" s="72">
        <f t="shared" si="2"/>
        <v>0</v>
      </c>
    </row>
    <row r="58" spans="1:20" s="54" customFormat="1" ht="23.4" x14ac:dyDescent="0.3">
      <c r="A58" s="59"/>
      <c r="B58" s="38"/>
      <c r="C58" s="38"/>
      <c r="D58" s="38"/>
      <c r="E58" s="38"/>
      <c r="F58" s="38"/>
      <c r="G58" s="38"/>
      <c r="H58" s="62"/>
      <c r="I58" s="61"/>
      <c r="J58" s="61"/>
      <c r="K58" s="61"/>
      <c r="L58" s="62"/>
      <c r="M58" s="70"/>
      <c r="N58" s="71">
        <v>0</v>
      </c>
      <c r="O58" s="72">
        <f t="shared" si="0"/>
        <v>0</v>
      </c>
      <c r="P58" s="70">
        <v>0</v>
      </c>
      <c r="Q58" s="72">
        <f t="shared" si="1"/>
        <v>0</v>
      </c>
      <c r="R58" s="70">
        <v>0</v>
      </c>
      <c r="S58" s="72">
        <f t="shared" si="2"/>
        <v>0</v>
      </c>
    </row>
    <row r="59" spans="1:20" s="54" customFormat="1" ht="23.4" x14ac:dyDescent="0.3">
      <c r="A59" s="59"/>
      <c r="B59" s="38"/>
      <c r="C59" s="38"/>
      <c r="D59" s="38"/>
      <c r="E59" s="38"/>
      <c r="F59" s="38"/>
      <c r="G59" s="38"/>
      <c r="H59" s="62"/>
      <c r="I59" s="61"/>
      <c r="J59" s="61"/>
      <c r="K59" s="61"/>
      <c r="L59" s="62"/>
      <c r="M59" s="70"/>
      <c r="N59" s="71">
        <v>0</v>
      </c>
      <c r="O59" s="72">
        <f t="shared" si="0"/>
        <v>0</v>
      </c>
      <c r="P59" s="70">
        <v>0</v>
      </c>
      <c r="Q59" s="72">
        <f t="shared" si="1"/>
        <v>0</v>
      </c>
      <c r="R59" s="70">
        <v>0</v>
      </c>
      <c r="S59" s="72">
        <f t="shared" si="2"/>
        <v>0</v>
      </c>
    </row>
    <row r="60" spans="1:20" s="54" customFormat="1" ht="23.4" x14ac:dyDescent="0.3">
      <c r="A60" s="63"/>
      <c r="B60" s="38"/>
      <c r="C60" s="38"/>
      <c r="D60" s="38"/>
      <c r="E60" s="38"/>
      <c r="F60" s="38"/>
      <c r="G60" s="38"/>
      <c r="H60" s="60"/>
      <c r="I60" s="61"/>
      <c r="J60" s="61"/>
      <c r="K60" s="61"/>
      <c r="L60" s="62"/>
      <c r="M60" s="70"/>
      <c r="N60" s="71">
        <v>0</v>
      </c>
      <c r="O60" s="72">
        <f t="shared" si="0"/>
        <v>0</v>
      </c>
      <c r="P60" s="70">
        <v>0</v>
      </c>
      <c r="Q60" s="72">
        <f t="shared" si="1"/>
        <v>0</v>
      </c>
      <c r="R60" s="70">
        <v>0</v>
      </c>
      <c r="S60" s="72">
        <f t="shared" si="2"/>
        <v>0</v>
      </c>
    </row>
    <row r="61" spans="1:20" s="54" customFormat="1" ht="24" thickBot="1" x14ac:dyDescent="0.35">
      <c r="A61" s="64"/>
      <c r="B61" s="38"/>
      <c r="C61" s="38"/>
      <c r="D61" s="143"/>
      <c r="E61" s="143"/>
      <c r="F61" s="143"/>
      <c r="G61" s="143"/>
      <c r="H61" s="65"/>
      <c r="I61" s="66"/>
      <c r="J61" s="66"/>
      <c r="K61" s="66"/>
      <c r="L61" s="67"/>
      <c r="M61" s="107"/>
      <c r="N61" s="71">
        <v>0</v>
      </c>
      <c r="O61" s="72">
        <f t="shared" si="0"/>
        <v>0</v>
      </c>
      <c r="P61" s="70">
        <v>0</v>
      </c>
      <c r="Q61" s="72">
        <f t="shared" si="1"/>
        <v>0</v>
      </c>
      <c r="R61" s="70">
        <v>0</v>
      </c>
      <c r="S61" s="72">
        <f t="shared" si="2"/>
        <v>0</v>
      </c>
    </row>
    <row r="62" spans="1:20" s="43" customFormat="1" ht="19.5" customHeight="1" thickBot="1" x14ac:dyDescent="0.35">
      <c r="A62" s="219" t="s">
        <v>109</v>
      </c>
      <c r="B62" s="220"/>
      <c r="C62" s="220"/>
      <c r="D62" s="220"/>
      <c r="E62" s="220"/>
      <c r="F62" s="220"/>
      <c r="G62" s="220"/>
      <c r="H62" s="220"/>
      <c r="I62" s="220"/>
      <c r="J62" s="220"/>
      <c r="K62" s="220"/>
      <c r="L62" s="221"/>
      <c r="M62" s="109">
        <f>SUM(M16:M61)</f>
        <v>1515000</v>
      </c>
      <c r="N62" s="147"/>
      <c r="O62" s="109">
        <f>SUM(O16:O61)</f>
        <v>490491200</v>
      </c>
      <c r="P62" s="109">
        <f>SUM(P16:P61)</f>
        <v>1515000</v>
      </c>
      <c r="Q62" s="110">
        <f>SUM(Q16:Q61)</f>
        <v>490491200</v>
      </c>
      <c r="R62" s="111">
        <f>SUM(R16:R61)</f>
        <v>0</v>
      </c>
      <c r="S62" s="112">
        <f>SUM(S16:S61)</f>
        <v>0</v>
      </c>
      <c r="T62" s="146"/>
    </row>
    <row r="63" spans="1:20" s="51" customFormat="1" ht="18" x14ac:dyDescent="0.3">
      <c r="A63" s="212"/>
      <c r="B63" s="212"/>
      <c r="C63" s="212"/>
      <c r="D63" s="212"/>
      <c r="E63" s="212"/>
      <c r="F63" s="212"/>
      <c r="G63" s="212"/>
      <c r="H63" s="212"/>
      <c r="I63" s="212"/>
      <c r="J63" s="212"/>
      <c r="K63" s="212"/>
      <c r="L63" s="212"/>
      <c r="M63" s="212"/>
      <c r="N63" s="212"/>
      <c r="O63" s="212"/>
      <c r="P63" s="212"/>
      <c r="Q63" s="212"/>
      <c r="R63" s="212"/>
      <c r="S63" s="212"/>
      <c r="T63" s="213"/>
    </row>
    <row r="64" spans="1:20" s="51" customFormat="1" ht="18" x14ac:dyDescent="0.3">
      <c r="A64" s="140"/>
      <c r="B64" s="140"/>
      <c r="C64" s="140"/>
      <c r="D64" s="140"/>
      <c r="E64" s="140"/>
      <c r="F64" s="140"/>
      <c r="G64" s="140"/>
      <c r="H64" s="140"/>
      <c r="I64" s="140"/>
      <c r="J64" s="140"/>
      <c r="K64" s="140"/>
      <c r="L64" s="140"/>
      <c r="M64" s="140"/>
      <c r="N64" s="140"/>
      <c r="O64" s="140"/>
    </row>
    <row r="65" spans="1:22" s="51" customFormat="1" ht="18" x14ac:dyDescent="0.3">
      <c r="A65" s="218" t="s">
        <v>131</v>
      </c>
      <c r="B65" s="218"/>
      <c r="C65" s="140"/>
      <c r="D65" s="140"/>
      <c r="E65" s="140"/>
      <c r="F65" s="140"/>
      <c r="G65" s="140"/>
      <c r="H65" s="140"/>
      <c r="I65" s="140"/>
      <c r="J65" s="140"/>
      <c r="K65" s="140"/>
      <c r="L65" s="140"/>
      <c r="M65" s="140"/>
      <c r="N65" s="140"/>
      <c r="O65" s="140"/>
    </row>
    <row r="66" spans="1:22" s="51" customFormat="1" ht="18" x14ac:dyDescent="0.3">
      <c r="A66" s="218" t="s">
        <v>132</v>
      </c>
      <c r="B66" s="218"/>
      <c r="H66" s="53" t="s">
        <v>271</v>
      </c>
      <c r="I66" s="53"/>
      <c r="U66" s="138"/>
      <c r="V66" s="138"/>
    </row>
    <row r="67" spans="1:22" s="51" customFormat="1" ht="18" x14ac:dyDescent="0.3">
      <c r="H67" s="53"/>
      <c r="I67" s="53"/>
      <c r="U67" s="138"/>
      <c r="V67" s="138"/>
    </row>
    <row r="68" spans="1:22" s="51" customFormat="1" ht="18" x14ac:dyDescent="0.3">
      <c r="A68" s="51" t="s">
        <v>22</v>
      </c>
      <c r="B68" s="68"/>
      <c r="H68" s="69"/>
      <c r="I68" s="69"/>
      <c r="J68" s="138"/>
      <c r="K68" s="208" t="s">
        <v>24</v>
      </c>
      <c r="L68" s="208"/>
    </row>
    <row r="69" spans="1:22" s="51" customFormat="1" ht="18" x14ac:dyDescent="0.3">
      <c r="H69" s="53"/>
      <c r="I69" s="53"/>
      <c r="K69" s="208" t="s">
        <v>23</v>
      </c>
      <c r="L69" s="208"/>
    </row>
    <row r="70" spans="1:22" s="51" customFormat="1" ht="18" x14ac:dyDescent="0.3">
      <c r="H70" s="53"/>
      <c r="I70" s="53"/>
    </row>
    <row r="71" spans="1:22" s="51" customFormat="1" ht="18" x14ac:dyDescent="0.3">
      <c r="H71" s="53"/>
      <c r="I71" s="53"/>
    </row>
    <row r="72" spans="1:22" ht="23.4" x14ac:dyDescent="0.3">
      <c r="N72" s="207"/>
      <c r="O72" s="207"/>
      <c r="P72" s="207"/>
    </row>
    <row r="73" spans="1:22" ht="23.4" x14ac:dyDescent="0.3">
      <c r="N73" s="54"/>
      <c r="O73" s="54"/>
      <c r="P73" s="54"/>
    </row>
    <row r="74" spans="1:22" ht="23.4" x14ac:dyDescent="0.3">
      <c r="N74" s="54"/>
      <c r="O74" s="54"/>
      <c r="P74" s="54"/>
    </row>
    <row r="77" spans="1:22" ht="23.4" x14ac:dyDescent="0.3">
      <c r="N77" s="54"/>
      <c r="O77" s="54"/>
      <c r="P77" s="54"/>
    </row>
  </sheetData>
  <mergeCells count="34">
    <mergeCell ref="A66:B66"/>
    <mergeCell ref="A65:B65"/>
    <mergeCell ref="A14:A15"/>
    <mergeCell ref="B14:C14"/>
    <mergeCell ref="H14:H15"/>
    <mergeCell ref="A62:L62"/>
    <mergeCell ref="J14:J15"/>
    <mergeCell ref="A11:B11"/>
    <mergeCell ref="K2:L2"/>
    <mergeCell ref="L6:M6"/>
    <mergeCell ref="L7:M7"/>
    <mergeCell ref="I5:J5"/>
    <mergeCell ref="A4:T4"/>
    <mergeCell ref="A6:B6"/>
    <mergeCell ref="A7:B7"/>
    <mergeCell ref="A9:B9"/>
    <mergeCell ref="A8:B8"/>
    <mergeCell ref="A10:B10"/>
    <mergeCell ref="N72:P72"/>
    <mergeCell ref="K68:L68"/>
    <mergeCell ref="K69:L69"/>
    <mergeCell ref="N14:N15"/>
    <mergeCell ref="D14:D15"/>
    <mergeCell ref="E14:E15"/>
    <mergeCell ref="F14:F15"/>
    <mergeCell ref="G14:G15"/>
    <mergeCell ref="M14:M15"/>
    <mergeCell ref="O14:O15"/>
    <mergeCell ref="A63:T63"/>
    <mergeCell ref="R14:S14"/>
    <mergeCell ref="P14:Q14"/>
    <mergeCell ref="K14:K15"/>
    <mergeCell ref="L14:L15"/>
    <mergeCell ref="I14:I15"/>
  </mergeCells>
  <pageMargins left="0.70866141732283472" right="0.70866141732283472" top="0.74803149606299213" bottom="0.74803149606299213" header="0.31496062992125984" footer="0.31496062992125984"/>
  <pageSetup paperSize="8" scale="85" orientation="landscape" r:id="rId1"/>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Háttér!$B$7:$B$11</xm:f>
          </x14:formula1>
          <xm:sqref>C16:C61 D19:G61</xm:sqref>
        </x14:dataValidation>
        <x14:dataValidation type="list" allowBlank="1" showInputMessage="1" showErrorMessage="1">
          <x14:formula1>
            <xm:f>Háttér!$B$1:$B$5</xm:f>
          </x14:formula1>
          <xm:sqref>G16:G18</xm:sqref>
        </x14:dataValidation>
        <x14:dataValidation type="list" allowBlank="1" showInputMessage="1" showErrorMessage="1">
          <x14:formula1>
            <xm:f>Háttér!$B$13:$B$17</xm:f>
          </x14:formula1>
          <xm:sqref>B16:B61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6"/>
  <sheetViews>
    <sheetView topLeftCell="A37" zoomScale="110" zoomScaleNormal="110" workbookViewId="0">
      <selection activeCell="B11" sqref="B11"/>
    </sheetView>
  </sheetViews>
  <sheetFormatPr defaultColWidth="9.109375" defaultRowHeight="14.4" x14ac:dyDescent="0.3"/>
  <cols>
    <col min="1" max="1" width="44.33203125" style="1" customWidth="1"/>
    <col min="2" max="2" width="133.5546875" style="1" customWidth="1"/>
    <col min="3" max="3" width="24.6640625" style="1" customWidth="1"/>
    <col min="4" max="4" width="8.6640625" style="32" customWidth="1"/>
    <col min="5" max="16384" width="9.109375" style="1"/>
  </cols>
  <sheetData>
    <row r="1" spans="1:4" x14ac:dyDescent="0.3">
      <c r="A1" s="199" t="s">
        <v>302</v>
      </c>
      <c r="B1" s="199"/>
      <c r="C1" s="118"/>
    </row>
    <row r="2" spans="1:4" ht="15" customHeight="1" x14ac:dyDescent="0.3">
      <c r="A2" s="222" t="s">
        <v>251</v>
      </c>
      <c r="B2" s="222"/>
      <c r="C2" s="118"/>
    </row>
    <row r="3" spans="1:4" x14ac:dyDescent="0.3">
      <c r="A3" s="223" t="s">
        <v>98</v>
      </c>
      <c r="B3" s="223"/>
      <c r="D3" s="34"/>
    </row>
    <row r="4" spans="1:4" x14ac:dyDescent="0.3">
      <c r="A4" s="31" t="s">
        <v>303</v>
      </c>
      <c r="B4" s="30" t="s">
        <v>222</v>
      </c>
    </row>
    <row r="5" spans="1:4" x14ac:dyDescent="0.3">
      <c r="A5" s="31" t="s">
        <v>61</v>
      </c>
      <c r="B5" s="30" t="s">
        <v>222</v>
      </c>
    </row>
    <row r="6" spans="1:4" x14ac:dyDescent="0.3">
      <c r="A6" s="31" t="s">
        <v>221</v>
      </c>
      <c r="B6" s="30" t="s">
        <v>209</v>
      </c>
    </row>
    <row r="7" spans="1:4" x14ac:dyDescent="0.3">
      <c r="A7" s="31" t="s">
        <v>296</v>
      </c>
      <c r="B7" s="30" t="s">
        <v>99</v>
      </c>
    </row>
    <row r="8" spans="1:4" x14ac:dyDescent="0.3">
      <c r="A8" s="31" t="s">
        <v>238</v>
      </c>
      <c r="B8" s="30" t="s">
        <v>222</v>
      </c>
    </row>
    <row r="9" spans="1:4" x14ac:dyDescent="0.3">
      <c r="A9" s="31" t="s">
        <v>239</v>
      </c>
      <c r="B9" s="30" t="s">
        <v>220</v>
      </c>
    </row>
    <row r="10" spans="1:4" x14ac:dyDescent="0.3">
      <c r="A10" s="31" t="s">
        <v>240</v>
      </c>
      <c r="B10" s="30" t="s">
        <v>220</v>
      </c>
    </row>
    <row r="11" spans="1:4" ht="28.8" x14ac:dyDescent="0.3">
      <c r="A11" s="31" t="s">
        <v>58</v>
      </c>
      <c r="B11" s="31" t="s">
        <v>250</v>
      </c>
    </row>
    <row r="12" spans="1:4" ht="28.8" x14ac:dyDescent="0.3">
      <c r="A12" s="31" t="s">
        <v>65</v>
      </c>
      <c r="B12" s="31" t="s">
        <v>223</v>
      </c>
    </row>
    <row r="13" spans="1:4" x14ac:dyDescent="0.3">
      <c r="A13" s="31" t="s">
        <v>33</v>
      </c>
      <c r="B13" s="31" t="s">
        <v>219</v>
      </c>
    </row>
    <row r="14" spans="1:4" x14ac:dyDescent="0.3">
      <c r="A14" s="31" t="s">
        <v>6</v>
      </c>
      <c r="B14" s="31" t="s">
        <v>254</v>
      </c>
    </row>
    <row r="15" spans="1:4" x14ac:dyDescent="0.3">
      <c r="A15" s="31" t="s">
        <v>0</v>
      </c>
      <c r="B15" s="31" t="s">
        <v>255</v>
      </c>
    </row>
    <row r="16" spans="1:4" ht="158.4" x14ac:dyDescent="0.3">
      <c r="A16" s="31" t="s">
        <v>100</v>
      </c>
      <c r="B16" s="31" t="s">
        <v>268</v>
      </c>
    </row>
    <row r="17" spans="1:2" ht="129.6" x14ac:dyDescent="0.3">
      <c r="A17" s="31" t="s">
        <v>10</v>
      </c>
      <c r="B17" s="31" t="s">
        <v>218</v>
      </c>
    </row>
    <row r="18" spans="1:2" x14ac:dyDescent="0.3">
      <c r="A18" s="31" t="s">
        <v>11</v>
      </c>
      <c r="B18" s="30" t="s">
        <v>101</v>
      </c>
    </row>
    <row r="19" spans="1:2" ht="57.6" x14ac:dyDescent="0.3">
      <c r="A19" s="31" t="s">
        <v>12</v>
      </c>
      <c r="B19" s="31" t="s">
        <v>102</v>
      </c>
    </row>
    <row r="20" spans="1:2" ht="28.8" x14ac:dyDescent="0.3">
      <c r="A20" s="31" t="s">
        <v>13</v>
      </c>
      <c r="B20" s="30" t="s">
        <v>103</v>
      </c>
    </row>
    <row r="21" spans="1:2" ht="28.8" x14ac:dyDescent="0.3">
      <c r="A21" s="31" t="s">
        <v>14</v>
      </c>
      <c r="B21" s="31" t="s">
        <v>104</v>
      </c>
    </row>
    <row r="22" spans="1:2" ht="28.8" x14ac:dyDescent="0.3">
      <c r="A22" s="31" t="s">
        <v>15</v>
      </c>
      <c r="B22" s="31" t="s">
        <v>256</v>
      </c>
    </row>
    <row r="23" spans="1:2" x14ac:dyDescent="0.3">
      <c r="A23" s="31" t="s">
        <v>16</v>
      </c>
      <c r="B23" s="30" t="s">
        <v>105</v>
      </c>
    </row>
    <row r="24" spans="1:2" x14ac:dyDescent="0.3">
      <c r="A24" s="31" t="s">
        <v>17</v>
      </c>
      <c r="B24" s="30" t="s">
        <v>106</v>
      </c>
    </row>
    <row r="25" spans="1:2" x14ac:dyDescent="0.3">
      <c r="A25" s="31" t="s">
        <v>210</v>
      </c>
      <c r="B25" s="30" t="s">
        <v>107</v>
      </c>
    </row>
    <row r="26" spans="1:2" ht="43.2" x14ac:dyDescent="0.3">
      <c r="A26" s="31" t="s">
        <v>137</v>
      </c>
      <c r="B26" s="158" t="s">
        <v>290</v>
      </c>
    </row>
    <row r="27" spans="1:2" x14ac:dyDescent="0.3">
      <c r="A27" s="31" t="s">
        <v>211</v>
      </c>
      <c r="B27" s="31" t="s">
        <v>212</v>
      </c>
    </row>
    <row r="28" spans="1:2" ht="28.8" x14ac:dyDescent="0.3">
      <c r="A28" s="31" t="s">
        <v>244</v>
      </c>
      <c r="B28" s="30" t="s">
        <v>213</v>
      </c>
    </row>
    <row r="29" spans="1:2" ht="28.8" x14ac:dyDescent="0.3">
      <c r="A29" s="31" t="s">
        <v>245</v>
      </c>
      <c r="B29" s="31" t="s">
        <v>214</v>
      </c>
    </row>
    <row r="30" spans="1:2" ht="28.8" x14ac:dyDescent="0.3">
      <c r="A30" s="31" t="s">
        <v>247</v>
      </c>
      <c r="B30" s="31" t="s">
        <v>108</v>
      </c>
    </row>
    <row r="31" spans="1:2" ht="28.8" x14ac:dyDescent="0.3">
      <c r="A31" s="31" t="s">
        <v>248</v>
      </c>
      <c r="B31" s="31" t="s">
        <v>215</v>
      </c>
    </row>
    <row r="32" spans="1:2" ht="28.8" x14ac:dyDescent="0.3">
      <c r="A32" s="31" t="s">
        <v>109</v>
      </c>
      <c r="B32" s="31" t="s">
        <v>110</v>
      </c>
    </row>
    <row r="33" spans="1:2" ht="83.25" customHeight="1" x14ac:dyDescent="0.3">
      <c r="A33" s="203" t="s">
        <v>289</v>
      </c>
      <c r="B33" s="224"/>
    </row>
    <row r="34" spans="1:2" ht="60.75" customHeight="1" x14ac:dyDescent="0.3">
      <c r="A34" s="203" t="s">
        <v>216</v>
      </c>
      <c r="B34" s="224"/>
    </row>
    <row r="35" spans="1:2" ht="88.5" customHeight="1" x14ac:dyDescent="0.3">
      <c r="A35" s="203" t="s">
        <v>297</v>
      </c>
      <c r="B35" s="224"/>
    </row>
    <row r="36" spans="1:2" ht="15" customHeight="1" x14ac:dyDescent="0.3">
      <c r="A36" s="192" t="s">
        <v>257</v>
      </c>
      <c r="B36" s="192"/>
    </row>
  </sheetData>
  <mergeCells count="7">
    <mergeCell ref="A1:B1"/>
    <mergeCell ref="A2:B2"/>
    <mergeCell ref="A36:B36"/>
    <mergeCell ref="A3:B3"/>
    <mergeCell ref="A33:B33"/>
    <mergeCell ref="A34:B34"/>
    <mergeCell ref="A35:B35"/>
  </mergeCells>
  <pageMargins left="0.70866141732283472" right="0.70866141732283472" top="0.74803149606299213" bottom="0.74803149606299213" header="0.31496062992125984" footer="0.31496062992125984"/>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0"/>
  <sheetViews>
    <sheetView workbookViewId="0">
      <selection activeCell="B11" sqref="B11"/>
    </sheetView>
  </sheetViews>
  <sheetFormatPr defaultRowHeight="14.4" x14ac:dyDescent="0.3"/>
  <cols>
    <col min="1" max="1" width="55" customWidth="1"/>
    <col min="2" max="2" width="24.109375" bestFit="1" customWidth="1"/>
    <col min="3" max="3" width="49.5546875" customWidth="1"/>
    <col min="4" max="4" width="34.44140625" customWidth="1"/>
    <col min="5" max="5" width="29.88671875" customWidth="1"/>
    <col min="6" max="6" width="3.5546875" customWidth="1"/>
    <col min="7" max="7" width="41.44140625" customWidth="1"/>
    <col min="8" max="8" width="15.6640625" customWidth="1"/>
    <col min="9" max="9" width="3.5546875" customWidth="1"/>
    <col min="10" max="10" width="29.33203125" bestFit="1" customWidth="1"/>
    <col min="11" max="11" width="35.44140625" customWidth="1"/>
    <col min="12" max="12" width="16.5546875" bestFit="1" customWidth="1"/>
    <col min="13" max="13" width="43.88671875" bestFit="1" customWidth="1"/>
    <col min="14" max="15" width="15.6640625" customWidth="1"/>
    <col min="16" max="17" width="10.33203125" bestFit="1" customWidth="1"/>
  </cols>
  <sheetData>
    <row r="1" spans="1:25" ht="18" x14ac:dyDescent="0.3">
      <c r="A1" s="161" t="s">
        <v>54</v>
      </c>
      <c r="B1" s="161"/>
      <c r="C1" s="161"/>
      <c r="D1" s="161"/>
      <c r="E1" s="161"/>
      <c r="F1" s="2"/>
      <c r="G1" s="2"/>
      <c r="H1" s="2"/>
      <c r="I1" s="2"/>
      <c r="J1" s="2"/>
      <c r="K1" s="2"/>
      <c r="L1" s="2"/>
      <c r="M1" s="2"/>
      <c r="N1" s="2"/>
      <c r="O1" s="2"/>
      <c r="P1" s="2"/>
      <c r="Q1" s="2"/>
      <c r="R1" s="2"/>
      <c r="S1" s="2"/>
      <c r="T1" s="2"/>
      <c r="U1" s="2"/>
      <c r="V1" s="2"/>
      <c r="W1" s="2"/>
      <c r="X1" s="2"/>
      <c r="Y1" s="2"/>
    </row>
    <row r="3" spans="1:25" s="154" customFormat="1" ht="18" x14ac:dyDescent="0.3">
      <c r="A3" s="2" t="s">
        <v>300</v>
      </c>
      <c r="B3" s="2" t="str">
        <f>+IF(ISBLANK(Költségterv!D2),"",Költségterv!D2)</f>
        <v/>
      </c>
      <c r="C3" s="2"/>
      <c r="D3" s="7"/>
      <c r="E3" s="7"/>
      <c r="F3" s="104"/>
      <c r="G3" s="104"/>
      <c r="H3" s="104"/>
      <c r="I3" s="104"/>
      <c r="O3" s="155"/>
    </row>
    <row r="4" spans="1:25" s="154" customFormat="1" ht="18" x14ac:dyDescent="0.3">
      <c r="A4" s="2" t="s">
        <v>301</v>
      </c>
      <c r="B4" s="2" t="str">
        <f>+IF(ISBLANK(Költségterv!D3),"",Költségterv!D3)</f>
        <v/>
      </c>
      <c r="C4" s="2"/>
      <c r="D4" s="7"/>
      <c r="E4" s="7"/>
      <c r="F4" s="104"/>
      <c r="G4" s="104"/>
      <c r="H4" s="104"/>
      <c r="I4" s="104"/>
      <c r="K4" s="156"/>
      <c r="O4" s="155"/>
    </row>
    <row r="5" spans="1:25" s="154" customFormat="1" ht="18" x14ac:dyDescent="0.3">
      <c r="A5" s="2" t="s">
        <v>8</v>
      </c>
      <c r="B5" s="2" t="str">
        <f>+IF(ISBLANK(Költségterv!D4),"",Költségterv!D4)</f>
        <v/>
      </c>
      <c r="C5" s="2"/>
      <c r="D5" s="7"/>
      <c r="E5" s="7"/>
      <c r="F5" s="104"/>
      <c r="G5" s="104"/>
      <c r="H5" s="104"/>
      <c r="I5" s="104"/>
      <c r="O5" s="155"/>
    </row>
    <row r="6" spans="1:25" s="154" customFormat="1" ht="18" x14ac:dyDescent="0.3">
      <c r="A6" s="2" t="s">
        <v>258</v>
      </c>
      <c r="B6" s="2" t="str">
        <f>+IF(ISBLANK(Költségterv!D5),"",Költségterv!D5)</f>
        <v>nap/hó/év - nap/hó/év</v>
      </c>
      <c r="C6" s="2"/>
      <c r="D6" s="157" t="s">
        <v>287</v>
      </c>
      <c r="E6" s="2" t="str">
        <f>Költségterv!N5</f>
        <v>Pxxx</v>
      </c>
      <c r="F6" s="104"/>
      <c r="G6" s="104"/>
      <c r="H6" s="104"/>
      <c r="I6" s="104"/>
      <c r="O6" s="155"/>
    </row>
    <row r="7" spans="1:25" x14ac:dyDescent="0.3">
      <c r="O7" s="16"/>
    </row>
    <row r="8" spans="1:25" ht="19.5" customHeight="1" thickBot="1" x14ac:dyDescent="0.35">
      <c r="C8" s="153"/>
      <c r="D8" s="153"/>
      <c r="O8" s="16"/>
    </row>
    <row r="9" spans="1:25" ht="60.75" customHeight="1" thickBot="1" x14ac:dyDescent="0.35">
      <c r="A9" s="236" t="s">
        <v>259</v>
      </c>
      <c r="B9" s="237"/>
      <c r="C9" s="244" t="s">
        <v>299</v>
      </c>
      <c r="D9" s="245"/>
      <c r="E9" s="238" t="s">
        <v>260</v>
      </c>
    </row>
    <row r="10" spans="1:25" ht="18" x14ac:dyDescent="0.3">
      <c r="A10" s="17" t="s">
        <v>56</v>
      </c>
      <c r="B10" s="20" t="s">
        <v>20</v>
      </c>
      <c r="C10" s="152" t="s">
        <v>56</v>
      </c>
      <c r="D10" s="151" t="s">
        <v>20</v>
      </c>
      <c r="E10" s="239"/>
      <c r="N10" s="1"/>
      <c r="O10" s="1"/>
    </row>
    <row r="11" spans="1:25" x14ac:dyDescent="0.3">
      <c r="A11" s="119" t="s">
        <v>122</v>
      </c>
      <c r="B11" s="150">
        <f>SUMIF(Költségterv!$F$9:$F$27,"Személyi juttatások", Költségterv!$P$9:$P$27)</f>
        <v>1280000000</v>
      </c>
      <c r="C11" s="120" t="s">
        <v>122</v>
      </c>
      <c r="D11" s="148">
        <f>SUMIF(Számlaösszesítő!$B$16:$B$61, "Személyi juttatások", Számlaösszesítő!$Q$16:$Q$61)</f>
        <v>290745000</v>
      </c>
      <c r="E11" s="121">
        <f>(D11-B11)/$B$16</f>
        <v>-0.4043717298888162</v>
      </c>
      <c r="J11" s="1"/>
      <c r="K11" s="1"/>
      <c r="L11" s="1"/>
      <c r="M11" s="1"/>
      <c r="N11" s="1"/>
      <c r="O11" s="1"/>
    </row>
    <row r="12" spans="1:25" ht="28.8" x14ac:dyDescent="0.3">
      <c r="A12" s="103" t="s">
        <v>123</v>
      </c>
      <c r="B12" s="150">
        <f>SUMIF(Költségterv!$F$9:$F$27, "Munkaadókat terhelő járulékok és szociális hozzájárulási adó", Költségterv!$P$9:$P$27)</f>
        <v>166400000</v>
      </c>
      <c r="C12" s="120" t="s">
        <v>123</v>
      </c>
      <c r="D12" s="148">
        <f>SUMIF(Számlaösszesítő!$B$16:$B$61, "Munkaadókat terhelő járulékok és szociális hozzájárulási adó", Számlaösszesítő!$Q$16:$Q$61)</f>
        <v>147656600</v>
      </c>
      <c r="E12" s="121">
        <f t="shared" ref="E12:E16" si="0">(D12-B12)/$B$16</f>
        <v>-7.6616252452583388E-3</v>
      </c>
    </row>
    <row r="13" spans="1:25" x14ac:dyDescent="0.3">
      <c r="A13" s="119" t="s">
        <v>124</v>
      </c>
      <c r="B13" s="150">
        <f>SUMIF(Költségterv!$F$9:$F$27, "Dologi kiadások", Költségterv!$P$9:$P$27)</f>
        <v>1000000000</v>
      </c>
      <c r="C13" s="120" t="s">
        <v>124</v>
      </c>
      <c r="D13" s="148">
        <f>SUMIF(Számlaösszesítő!$B$16:$B$61, "Dologi kiadások", Számlaösszesítő!$Q$16:$Q$61)</f>
        <v>52089600</v>
      </c>
      <c r="E13" s="121">
        <f t="shared" si="0"/>
        <v>-0.38747155003270112</v>
      </c>
    </row>
    <row r="14" spans="1:25" x14ac:dyDescent="0.3">
      <c r="A14" s="119" t="s">
        <v>125</v>
      </c>
      <c r="B14" s="150">
        <f>SUMIF(Költségterv!$F$9:$F$27, "Felhalmozási kiadások", Költségterv!$P$9:$P$27)</f>
        <v>0</v>
      </c>
      <c r="C14" s="120" t="s">
        <v>125</v>
      </c>
      <c r="D14" s="148">
        <f>SUMIF(Számlaösszesítő!$B$16:$B$61, "Felhalmozási kiadások", Számlaösszesítő!$N$16:$N$61)</f>
        <v>0</v>
      </c>
      <c r="E14" s="121">
        <f t="shared" si="0"/>
        <v>0</v>
      </c>
    </row>
    <row r="15" spans="1:25" ht="15" thickBot="1" x14ac:dyDescent="0.35">
      <c r="A15" s="119" t="s">
        <v>7</v>
      </c>
      <c r="B15" s="150">
        <f>SUMIF(Költségterv!$F$9:$F$27, "Egyéb ráfordítások", Költségterv!$P$9:$P$27)</f>
        <v>0</v>
      </c>
      <c r="C15" s="122" t="s">
        <v>7</v>
      </c>
      <c r="D15" s="149">
        <f>SUMIF(Számlaösszesítő!$B$16:$B$61, "Egyéb ráfordítások", Számlaösszesítő!$N$16:$N$61)</f>
        <v>0</v>
      </c>
      <c r="E15" s="123">
        <f t="shared" si="0"/>
        <v>0</v>
      </c>
    </row>
    <row r="16" spans="1:25" ht="18.600000000000001" thickBot="1" x14ac:dyDescent="0.35">
      <c r="A16" s="124" t="s">
        <v>57</v>
      </c>
      <c r="B16" s="125">
        <f>SUM(B11:B15)</f>
        <v>2446400000</v>
      </c>
      <c r="C16" s="124" t="s">
        <v>57</v>
      </c>
      <c r="D16" s="126">
        <f>SUM(D11:D15)</f>
        <v>490491200</v>
      </c>
      <c r="E16" s="127">
        <f t="shared" si="0"/>
        <v>-0.79950490516677564</v>
      </c>
    </row>
    <row r="17" spans="1:5" ht="15" thickBot="1" x14ac:dyDescent="0.35">
      <c r="A17" s="1"/>
      <c r="B17" s="1"/>
      <c r="C17" s="1"/>
      <c r="D17" s="1"/>
      <c r="E17" s="1"/>
    </row>
    <row r="18" spans="1:5" ht="18" x14ac:dyDescent="0.3">
      <c r="A18" s="240" t="s">
        <v>298</v>
      </c>
      <c r="B18" s="242" t="s">
        <v>55</v>
      </c>
      <c r="C18" s="2"/>
      <c r="D18" s="2"/>
      <c r="E18" s="2"/>
    </row>
    <row r="19" spans="1:5" ht="18" x14ac:dyDescent="0.3">
      <c r="A19" s="241"/>
      <c r="B19" s="243"/>
      <c r="C19" s="128"/>
      <c r="D19" s="129"/>
      <c r="E19" s="128"/>
    </row>
    <row r="20" spans="1:5" x14ac:dyDescent="0.3">
      <c r="A20" s="18" t="s">
        <v>1</v>
      </c>
      <c r="B20" s="130">
        <f>SUMIF(Költségterv!$G$9:$G$27, "Előkészítés", Költségterv!$P$9:$P$27)/$B$16</f>
        <v>0</v>
      </c>
      <c r="C20" s="225"/>
      <c r="D20" s="225"/>
      <c r="E20" s="225"/>
    </row>
    <row r="21" spans="1:5" x14ac:dyDescent="0.3">
      <c r="A21" s="18" t="s">
        <v>2</v>
      </c>
      <c r="B21" s="131">
        <f>SUMIF(Költségterv!$G$9:$G$27, "Szakmai megvalósítás", Költségterv!$P$9:$P$27)/$B$16</f>
        <v>0.40876389797253104</v>
      </c>
      <c r="C21" s="225"/>
      <c r="D21" s="225"/>
      <c r="E21" s="225"/>
    </row>
    <row r="22" spans="1:5" x14ac:dyDescent="0.3">
      <c r="A22" s="18" t="s">
        <v>3</v>
      </c>
      <c r="B22" s="131">
        <f>SUMIF(Költségterv!$G$9:$G$27, "Projektmenedzsment", Költségterv!$P$9:$P$27)/$B$16</f>
        <v>0.5912361020274689</v>
      </c>
      <c r="C22" s="225"/>
      <c r="D22" s="225"/>
      <c r="E22" s="225"/>
    </row>
    <row r="23" spans="1:5" x14ac:dyDescent="0.3">
      <c r="A23" s="18" t="s">
        <v>4</v>
      </c>
      <c r="B23" s="131">
        <f>SUMIF(Költségterv!$G$9:$G$27, "A célcsoport számára biztosított támogatások", Költségterv!$P$9:$P$27)/$B$16</f>
        <v>0</v>
      </c>
      <c r="C23" s="225"/>
      <c r="D23" s="225"/>
      <c r="E23" s="225"/>
    </row>
    <row r="24" spans="1:5" x14ac:dyDescent="0.3">
      <c r="A24" s="18" t="s">
        <v>97</v>
      </c>
      <c r="B24" s="131">
        <f>SUMIF(Költségterv!$G$9:$G$27, "Egyéb, kiegészítő szolgáltatások", Költségterv!$P$9:$P$27)/$B$16</f>
        <v>0</v>
      </c>
      <c r="C24" s="225"/>
      <c r="D24" s="225"/>
      <c r="E24" s="225"/>
    </row>
    <row r="25" spans="1:5" ht="18.600000000000001" thickBot="1" x14ac:dyDescent="0.35">
      <c r="A25" s="132"/>
      <c r="B25" s="133">
        <f>SUM(B20:B24)</f>
        <v>1</v>
      </c>
      <c r="C25" s="225"/>
      <c r="D25" s="225"/>
      <c r="E25" s="225"/>
    </row>
    <row r="26" spans="1:5" ht="15" thickBot="1" x14ac:dyDescent="0.35">
      <c r="A26" s="1"/>
      <c r="B26" s="1"/>
      <c r="C26" s="1"/>
      <c r="D26" s="1"/>
      <c r="E26" s="1"/>
    </row>
    <row r="27" spans="1:5" ht="18" x14ac:dyDescent="0.3">
      <c r="A27" s="227" t="s">
        <v>261</v>
      </c>
      <c r="B27" s="228"/>
      <c r="C27" s="228"/>
      <c r="D27" s="228"/>
      <c r="E27" s="229"/>
    </row>
    <row r="28" spans="1:5" ht="36" x14ac:dyDescent="0.3">
      <c r="A28" s="17" t="s">
        <v>262</v>
      </c>
      <c r="B28" s="45" t="s">
        <v>263</v>
      </c>
      <c r="C28" s="45" t="s">
        <v>264</v>
      </c>
      <c r="D28" s="45" t="s">
        <v>265</v>
      </c>
      <c r="E28" s="134" t="s">
        <v>266</v>
      </c>
    </row>
    <row r="29" spans="1:5" x14ac:dyDescent="0.3">
      <c r="A29" s="230">
        <f>Költségterv!L28</f>
        <v>2646400000</v>
      </c>
      <c r="B29" s="232">
        <f>Költségterv!N28</f>
        <v>200000000</v>
      </c>
      <c r="C29" s="232">
        <f>Költségterv!P28</f>
        <v>2446400000</v>
      </c>
      <c r="D29" s="232">
        <f>Számlaösszesítő!O62</f>
        <v>490491200</v>
      </c>
      <c r="E29" s="234">
        <f>Számlaösszesítő!C8-Számlaösszesítő!O62</f>
        <v>1955908800</v>
      </c>
    </row>
    <row r="30" spans="1:5" x14ac:dyDescent="0.3">
      <c r="A30" s="230"/>
      <c r="B30" s="232"/>
      <c r="C30" s="232"/>
      <c r="D30" s="232"/>
      <c r="E30" s="234"/>
    </row>
    <row r="31" spans="1:5" x14ac:dyDescent="0.3">
      <c r="A31" s="230"/>
      <c r="B31" s="232"/>
      <c r="C31" s="232"/>
      <c r="D31" s="232"/>
      <c r="E31" s="234"/>
    </row>
    <row r="32" spans="1:5" x14ac:dyDescent="0.3">
      <c r="A32" s="230"/>
      <c r="B32" s="232"/>
      <c r="C32" s="232"/>
      <c r="D32" s="232"/>
      <c r="E32" s="234"/>
    </row>
    <row r="33" spans="1:5" x14ac:dyDescent="0.3">
      <c r="A33" s="230"/>
      <c r="B33" s="232"/>
      <c r="C33" s="232"/>
      <c r="D33" s="232"/>
      <c r="E33" s="234"/>
    </row>
    <row r="34" spans="1:5" ht="15" thickBot="1" x14ac:dyDescent="0.35">
      <c r="A34" s="231"/>
      <c r="B34" s="233"/>
      <c r="C34" s="233"/>
      <c r="D34" s="233"/>
      <c r="E34" s="235"/>
    </row>
    <row r="35" spans="1:5" x14ac:dyDescent="0.3">
      <c r="A35" s="1"/>
      <c r="B35" s="1"/>
      <c r="C35" s="1"/>
      <c r="D35" s="1"/>
      <c r="E35" s="1"/>
    </row>
    <row r="36" spans="1:5" x14ac:dyDescent="0.3">
      <c r="A36" s="1"/>
      <c r="B36" s="1"/>
      <c r="C36" s="1"/>
      <c r="D36" s="1"/>
      <c r="E36" s="1"/>
    </row>
    <row r="37" spans="1:5" x14ac:dyDescent="0.3">
      <c r="A37" s="1"/>
      <c r="B37" s="1"/>
      <c r="C37" s="1"/>
      <c r="D37" s="1"/>
      <c r="E37" s="1"/>
    </row>
    <row r="38" spans="1:5" x14ac:dyDescent="0.3">
      <c r="A38" s="1" t="s">
        <v>267</v>
      </c>
      <c r="B38" s="1"/>
      <c r="C38" s="1"/>
      <c r="D38" s="1"/>
      <c r="E38" s="1"/>
    </row>
    <row r="39" spans="1:5" x14ac:dyDescent="0.3">
      <c r="A39" s="1"/>
      <c r="B39" s="1"/>
      <c r="C39" s="1"/>
      <c r="D39" s="226" t="s">
        <v>23</v>
      </c>
      <c r="E39" s="226"/>
    </row>
    <row r="40" spans="1:5" x14ac:dyDescent="0.3">
      <c r="A40" s="1"/>
      <c r="B40" s="1"/>
      <c r="C40" s="1"/>
      <c r="D40" s="1"/>
      <c r="E40" s="1"/>
    </row>
  </sheetData>
  <sheetProtection algorithmName="SHA-512" hashValue="7jikfXsuMGQOF5wms8EjKCF6DUAy7FTmiAN45DTluVkM3jcPLHqa6EYeBVF8xTWsFILuUp7/VLwxQ3yCV7eD7w==" saltValue="Bf735HtVXN8DSzmDHcRL1g==" spinCount="100000" sheet="1" objects="1" scenarios="1"/>
  <mergeCells count="16">
    <mergeCell ref="A9:B9"/>
    <mergeCell ref="E9:E10"/>
    <mergeCell ref="A1:E1"/>
    <mergeCell ref="A18:A19"/>
    <mergeCell ref="B18:B19"/>
    <mergeCell ref="C9:D9"/>
    <mergeCell ref="C20:C25"/>
    <mergeCell ref="D20:D25"/>
    <mergeCell ref="E20:E25"/>
    <mergeCell ref="D39:E39"/>
    <mergeCell ref="A27:E27"/>
    <mergeCell ref="A29:A34"/>
    <mergeCell ref="B29:B34"/>
    <mergeCell ref="C29:C34"/>
    <mergeCell ref="D29:D34"/>
    <mergeCell ref="E29:E34"/>
  </mergeCells>
  <conditionalFormatting sqref="B20">
    <cfRule type="expression" dxfId="7" priority="5">
      <formula>$H$11&gt;0.05</formula>
    </cfRule>
    <cfRule type="expression" dxfId="6" priority="7">
      <formula>$H$11 &gt; 0.05</formula>
    </cfRule>
  </conditionalFormatting>
  <conditionalFormatting sqref="B21">
    <cfRule type="expression" dxfId="5" priority="4">
      <formula>$H$12&gt;0.05</formula>
    </cfRule>
  </conditionalFormatting>
  <conditionalFormatting sqref="B22">
    <cfRule type="expression" dxfId="4" priority="3">
      <formula>$H$13&gt;0.05</formula>
    </cfRule>
    <cfRule type="expression" dxfId="3" priority="8">
      <formula>$H$13 &gt; 0.1</formula>
    </cfRule>
  </conditionalFormatting>
  <conditionalFormatting sqref="B23">
    <cfRule type="expression" dxfId="2" priority="2">
      <formula>$H$14&gt;0.05</formula>
    </cfRule>
  </conditionalFormatting>
  <conditionalFormatting sqref="B24">
    <cfRule type="expression" dxfId="1" priority="1">
      <formula>$H$15&gt;0.05</formula>
    </cfRule>
    <cfRule type="expression" dxfId="0" priority="6">
      <formula>$H$15 &gt; 0.05</formula>
    </cfRule>
  </conditionalFormatting>
  <pageMargins left="0.70866141732283472" right="0.70866141732283472" top="0.74803149606299213" bottom="0.74803149606299213" header="0.31496062992125984" footer="0.31496062992125984"/>
  <pageSetup paperSize="9" scale="67"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A5" sqref="A5:I6"/>
    </sheetView>
  </sheetViews>
  <sheetFormatPr defaultRowHeight="14.4" x14ac:dyDescent="0.3"/>
  <sheetData>
    <row r="1" spans="1:11" ht="23.4" x14ac:dyDescent="0.3">
      <c r="A1" s="246" t="s">
        <v>111</v>
      </c>
      <c r="B1" s="246"/>
      <c r="C1" s="246"/>
      <c r="D1" s="246"/>
      <c r="E1" s="246"/>
      <c r="F1" s="246"/>
      <c r="G1" s="246"/>
      <c r="H1" s="246"/>
      <c r="I1" s="246"/>
    </row>
    <row r="2" spans="1:11" ht="23.4" x14ac:dyDescent="0.3">
      <c r="A2" s="246" t="s">
        <v>112</v>
      </c>
      <c r="B2" s="246"/>
      <c r="C2" s="246"/>
      <c r="D2" s="246"/>
      <c r="E2" s="246"/>
      <c r="F2" s="246"/>
      <c r="G2" s="246"/>
      <c r="H2" s="246"/>
      <c r="I2" s="246"/>
    </row>
    <row r="4" spans="1:11" ht="69" customHeight="1" x14ac:dyDescent="0.3">
      <c r="A4" s="247" t="s">
        <v>293</v>
      </c>
      <c r="B4" s="247"/>
      <c r="C4" s="247"/>
      <c r="D4" s="247"/>
      <c r="E4" s="247"/>
      <c r="F4" s="247"/>
      <c r="G4" s="247"/>
      <c r="H4" s="247"/>
      <c r="I4" s="247"/>
    </row>
    <row r="5" spans="1:11" ht="50.25" customHeight="1" x14ac:dyDescent="0.3">
      <c r="A5" s="247" t="s">
        <v>291</v>
      </c>
      <c r="B5" s="247"/>
      <c r="C5" s="247"/>
      <c r="D5" s="247"/>
      <c r="E5" s="247"/>
      <c r="F5" s="247"/>
      <c r="G5" s="247"/>
      <c r="H5" s="247"/>
      <c r="I5" s="247"/>
      <c r="K5" s="160"/>
    </row>
    <row r="6" spans="1:11" ht="50.25" customHeight="1" x14ac:dyDescent="0.3">
      <c r="A6" s="247" t="s">
        <v>292</v>
      </c>
      <c r="B6" s="247"/>
      <c r="C6" s="247"/>
      <c r="D6" s="247"/>
      <c r="E6" s="247"/>
      <c r="F6" s="247"/>
      <c r="G6" s="247"/>
      <c r="H6" s="247"/>
      <c r="I6" s="247"/>
      <c r="K6" s="160"/>
    </row>
    <row r="7" spans="1:11" ht="15.6" x14ac:dyDescent="0.3">
      <c r="A7" s="159"/>
      <c r="B7" s="159"/>
      <c r="C7" s="159"/>
      <c r="D7" s="159"/>
      <c r="E7" s="159"/>
      <c r="F7" s="159"/>
      <c r="G7" s="159"/>
      <c r="H7" s="159"/>
      <c r="I7" s="159"/>
      <c r="K7" s="160"/>
    </row>
    <row r="9" spans="1:11" x14ac:dyDescent="0.3">
      <c r="A9" t="s">
        <v>113</v>
      </c>
    </row>
    <row r="11" spans="1:11" ht="15.6" x14ac:dyDescent="0.3">
      <c r="E11" s="35"/>
      <c r="F11" s="36" t="s">
        <v>114</v>
      </c>
      <c r="G11" s="37"/>
      <c r="H11" s="37"/>
    </row>
    <row r="13" spans="1:11" x14ac:dyDescent="0.3">
      <c r="G13" s="12" t="s">
        <v>115</v>
      </c>
    </row>
  </sheetData>
  <mergeCells count="5">
    <mergeCell ref="A1:I1"/>
    <mergeCell ref="A2:I2"/>
    <mergeCell ref="A4:I4"/>
    <mergeCell ref="A5:I5"/>
    <mergeCell ref="A6:I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B7" sqref="B7"/>
    </sheetView>
  </sheetViews>
  <sheetFormatPr defaultRowHeight="14.4" x14ac:dyDescent="0.3"/>
  <cols>
    <col min="1" max="1" width="25.33203125" bestFit="1" customWidth="1"/>
    <col min="2" max="2" width="56.33203125" bestFit="1" customWidth="1"/>
  </cols>
  <sheetData>
    <row r="1" spans="1:2" x14ac:dyDescent="0.3">
      <c r="A1" t="s">
        <v>27</v>
      </c>
      <c r="B1" t="s">
        <v>28</v>
      </c>
    </row>
    <row r="2" spans="1:2" x14ac:dyDescent="0.3">
      <c r="B2" t="s">
        <v>29</v>
      </c>
    </row>
    <row r="3" spans="1:2" x14ac:dyDescent="0.3">
      <c r="B3" t="s">
        <v>30</v>
      </c>
    </row>
    <row r="4" spans="1:2" x14ac:dyDescent="0.3">
      <c r="B4" s="39" t="s">
        <v>126</v>
      </c>
    </row>
    <row r="5" spans="1:2" x14ac:dyDescent="0.3">
      <c r="B5" s="39" t="s">
        <v>127</v>
      </c>
    </row>
    <row r="7" spans="1:2" x14ac:dyDescent="0.3">
      <c r="A7" t="s">
        <v>0</v>
      </c>
      <c r="B7" s="1" t="s">
        <v>1</v>
      </c>
    </row>
    <row r="8" spans="1:2" x14ac:dyDescent="0.3">
      <c r="B8" s="1" t="s">
        <v>2</v>
      </c>
    </row>
    <row r="9" spans="1:2" x14ac:dyDescent="0.3">
      <c r="B9" s="1" t="s">
        <v>3</v>
      </c>
    </row>
    <row r="10" spans="1:2" x14ac:dyDescent="0.3">
      <c r="B10" s="1" t="s">
        <v>4</v>
      </c>
    </row>
    <row r="11" spans="1:2" x14ac:dyDescent="0.3">
      <c r="B11" s="1" t="s">
        <v>5</v>
      </c>
    </row>
    <row r="13" spans="1:2" x14ac:dyDescent="0.3">
      <c r="A13" t="s">
        <v>6</v>
      </c>
      <c r="B13" t="s">
        <v>122</v>
      </c>
    </row>
    <row r="14" spans="1:2" x14ac:dyDescent="0.3">
      <c r="B14" t="s">
        <v>123</v>
      </c>
    </row>
    <row r="15" spans="1:2" x14ac:dyDescent="0.3">
      <c r="B15" t="s">
        <v>124</v>
      </c>
    </row>
    <row r="16" spans="1:2" x14ac:dyDescent="0.3">
      <c r="B16" t="s">
        <v>125</v>
      </c>
    </row>
    <row r="17" spans="2:2" x14ac:dyDescent="0.3">
      <c r="B17" t="s">
        <v>7</v>
      </c>
    </row>
    <row r="18" spans="2:2" x14ac:dyDescent="0.3">
      <c r="B18"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7</vt:i4>
      </vt:variant>
      <vt:variant>
        <vt:lpstr>Névvel ellátott tartományok</vt:lpstr>
      </vt:variant>
      <vt:variant>
        <vt:i4>6</vt:i4>
      </vt:variant>
    </vt:vector>
  </HeadingPairs>
  <TitlesOfParts>
    <vt:vector size="13" baseType="lpstr">
      <vt:lpstr>Költségterv</vt:lpstr>
      <vt:lpstr>Költségterv-útmutató</vt:lpstr>
      <vt:lpstr>Számlaösszesítő</vt:lpstr>
      <vt:lpstr>Számlaösszesítő-útmutató</vt:lpstr>
      <vt:lpstr>Összesítő</vt:lpstr>
      <vt:lpstr>Nyilatkozat külföldi bizonylat</vt:lpstr>
      <vt:lpstr>Háttér</vt:lpstr>
      <vt:lpstr>'Költségterv-útmutató'!Nyomtatási_cím</vt:lpstr>
      <vt:lpstr>Költségterv!Nyomtatási_terület</vt:lpstr>
      <vt:lpstr>'Költségterv-útmutató'!Nyomtatási_terület</vt:lpstr>
      <vt:lpstr>'Nyilatkozat külföldi bizonylat'!Nyomtatási_terület</vt:lpstr>
      <vt:lpstr>Összesítő!Nyomtatási_terület</vt:lpstr>
      <vt:lpstr>'Számlaösszesítő-útmutató'!Nyomtatási_terület</vt:lpstr>
    </vt:vector>
  </TitlesOfParts>
  <Company>NISZ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Lukács Evelin</dc:creator>
  <cp:lastModifiedBy>Palóczné Kovács Beáta</cp:lastModifiedBy>
  <cp:lastPrinted>2024-10-15T16:23:33Z</cp:lastPrinted>
  <dcterms:created xsi:type="dcterms:W3CDTF">2024-04-30T06:20:50Z</dcterms:created>
  <dcterms:modified xsi:type="dcterms:W3CDTF">2025-11-13T08:52:00Z</dcterms:modified>
</cp:coreProperties>
</file>