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vvrcommon10\gvvrcommon10\lun18\HH_HHA\PMI\001_Folyamatban lévő adományozások\P999_MINTA\TSZ\EN\"/>
    </mc:Choice>
  </mc:AlternateContent>
  <bookViews>
    <workbookView xWindow="0" yWindow="1200" windowWidth="28800" windowHeight="12300" tabRatio="795" activeTab="3"/>
  </bookViews>
  <sheets>
    <sheet name="Budgetplan" sheetId="1" r:id="rId1"/>
    <sheet name="Budget Plan Guide" sheetId="6" r:id="rId2"/>
    <sheet name="Financial_Report" sheetId="2" r:id="rId3"/>
    <sheet name="Financial Report Guide" sheetId="7" r:id="rId4"/>
    <sheet name="Summary" sheetId="3" r:id="rId5"/>
    <sheet name="Declaration of foreign receipt" sheetId="9" r:id="rId6"/>
    <sheet name="Background" sheetId="4" state="hidden" r:id="rId7"/>
  </sheets>
  <externalReferences>
    <externalReference r:id="rId8"/>
    <externalReference r:id="rId9"/>
  </externalReferences>
  <definedNames>
    <definedName name="Költség_típusa">'[1]Háttér adattartalom'!$B$1:$B$5</definedName>
    <definedName name="_xlnm.Print_Titles" localSheetId="1">'Budget Plan Guide'!$29:$30</definedName>
    <definedName name="_xlnm.Print_Area" localSheetId="1">'Budget Plan Guide'!$A$1:$E$70</definedName>
    <definedName name="_xlnm.Print_Area" localSheetId="0">Budgetplan!$A$1:$Q$38</definedName>
    <definedName name="_xlnm.Print_Area" localSheetId="5">'[2]Nyilatkozat külföldi bizonylat'!$A$1:$I$11</definedName>
    <definedName name="_xlnm.Print_Area" localSheetId="3">'Financial Report Guide'!$A$1:$B$36</definedName>
    <definedName name="_xlnm.Print_Area" localSheetId="4">Summary!$A$1:$E$39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3" l="1"/>
  <c r="O11" i="2"/>
  <c r="D15" i="3" l="1"/>
  <c r="D14" i="3"/>
  <c r="D13" i="3"/>
  <c r="D12" i="3"/>
  <c r="D11" i="3"/>
  <c r="B15" i="3"/>
  <c r="B14" i="3"/>
  <c r="B13" i="3"/>
  <c r="B6" i="3" l="1"/>
  <c r="D29" i="3" l="1"/>
  <c r="B5" i="3" l="1"/>
  <c r="B4" i="3"/>
  <c r="B3" i="3"/>
  <c r="M10" i="1"/>
  <c r="Q10" i="1" s="1"/>
  <c r="P10" i="1" s="1"/>
  <c r="M11" i="1"/>
  <c r="Q11" i="1" s="1"/>
  <c r="P11" i="1" s="1"/>
  <c r="B12" i="3" s="1"/>
  <c r="M12" i="1"/>
  <c r="M13" i="1"/>
  <c r="Q13" i="1" s="1"/>
  <c r="P13" i="1" s="1"/>
  <c r="M14" i="1"/>
  <c r="M15" i="1"/>
  <c r="M16" i="1"/>
  <c r="M17" i="1"/>
  <c r="Q17" i="1" s="1"/>
  <c r="P17" i="1" s="1"/>
  <c r="M18" i="1"/>
  <c r="M19" i="1"/>
  <c r="M20" i="1"/>
  <c r="M21" i="1"/>
  <c r="Q21" i="1" s="1"/>
  <c r="P21" i="1" s="1"/>
  <c r="M22" i="1"/>
  <c r="M23" i="1"/>
  <c r="M24" i="1"/>
  <c r="M25" i="1"/>
  <c r="Q25" i="1" s="1"/>
  <c r="P25" i="1" s="1"/>
  <c r="M26" i="1"/>
  <c r="M27" i="1"/>
  <c r="M9" i="1"/>
  <c r="L9" i="1" s="1"/>
  <c r="Q12" i="1"/>
  <c r="P12" i="1" s="1"/>
  <c r="Q14" i="1"/>
  <c r="P14" i="1" s="1"/>
  <c r="Q15" i="1"/>
  <c r="P15" i="1" s="1"/>
  <c r="Q16" i="1"/>
  <c r="Q18" i="1"/>
  <c r="P18" i="1" s="1"/>
  <c r="Q19" i="1"/>
  <c r="P19" i="1" s="1"/>
  <c r="Q20" i="1"/>
  <c r="P20" i="1" s="1"/>
  <c r="Q22" i="1"/>
  <c r="P22" i="1" s="1"/>
  <c r="Q23" i="1"/>
  <c r="P23" i="1" s="1"/>
  <c r="Q24" i="1"/>
  <c r="Q26" i="1"/>
  <c r="P26" i="1" s="1"/>
  <c r="Q27" i="1"/>
  <c r="P27" i="1" s="1"/>
  <c r="E7" i="2"/>
  <c r="E6" i="2"/>
  <c r="M62"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1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26" i="2"/>
  <c r="O25" i="2"/>
  <c r="O24" i="2"/>
  <c r="O23" i="2"/>
  <c r="O22" i="2"/>
  <c r="O21" i="2"/>
  <c r="O20" i="2"/>
  <c r="O19" i="2"/>
  <c r="O18" i="2"/>
  <c r="O17" i="2"/>
  <c r="O16" i="2"/>
  <c r="P24" i="1"/>
  <c r="P16" i="1"/>
  <c r="O28" i="1"/>
  <c r="N27" i="1"/>
  <c r="N26" i="1"/>
  <c r="N25" i="1"/>
  <c r="N24" i="1"/>
  <c r="N23" i="1"/>
  <c r="N22" i="1"/>
  <c r="N21" i="1"/>
  <c r="N20" i="1"/>
  <c r="N19" i="1"/>
  <c r="N18" i="1"/>
  <c r="N17" i="1"/>
  <c r="N16" i="1"/>
  <c r="N15" i="1"/>
  <c r="N14" i="1"/>
  <c r="N13" i="1"/>
  <c r="N12" i="1"/>
  <c r="N11" i="1"/>
  <c r="N10" i="1"/>
  <c r="N28" i="1" s="1"/>
  <c r="B29" i="3" s="1"/>
  <c r="N9" i="1"/>
  <c r="L27" i="1"/>
  <c r="L26" i="1"/>
  <c r="L24" i="1"/>
  <c r="L23" i="1"/>
  <c r="L22" i="1"/>
  <c r="L20" i="1"/>
  <c r="L19" i="1"/>
  <c r="L18" i="1"/>
  <c r="L16" i="1"/>
  <c r="L15" i="1"/>
  <c r="L14" i="1"/>
  <c r="L12" i="1"/>
  <c r="L11" i="1"/>
  <c r="L10" i="1"/>
  <c r="H27" i="1"/>
  <c r="H26" i="1"/>
  <c r="H25" i="1"/>
  <c r="H24" i="1"/>
  <c r="H23" i="1"/>
  <c r="H22" i="1"/>
  <c r="H21" i="1"/>
  <c r="H20" i="1"/>
  <c r="H19" i="1"/>
  <c r="H18" i="1"/>
  <c r="H17" i="1"/>
  <c r="H16" i="1"/>
  <c r="H15" i="1"/>
  <c r="H14" i="1"/>
  <c r="H13" i="1"/>
  <c r="H12" i="1"/>
  <c r="H11" i="1"/>
  <c r="H10" i="1"/>
  <c r="B11" i="3" l="1"/>
  <c r="L13" i="1"/>
  <c r="L28" i="1" s="1"/>
  <c r="A29" i="3" s="1"/>
  <c r="L17" i="1"/>
  <c r="L21" i="1"/>
  <c r="L25" i="1"/>
  <c r="M28" i="1"/>
  <c r="Q9" i="1"/>
  <c r="P9" i="1" s="1"/>
  <c r="P28" i="1" s="1"/>
  <c r="Q28" i="1"/>
  <c r="R62" i="2"/>
  <c r="P62" i="2"/>
  <c r="O62" i="2"/>
  <c r="Q62" i="2"/>
  <c r="E9" i="2" s="1"/>
  <c r="S62" i="2"/>
  <c r="E8" i="2" l="1"/>
  <c r="E29" i="3" s="1"/>
  <c r="C29" i="3"/>
  <c r="H9" i="1"/>
  <c r="E10" i="2" l="1"/>
  <c r="D16" i="3"/>
  <c r="B16" i="3"/>
  <c r="B24" i="3" l="1"/>
  <c r="B20" i="3"/>
  <c r="B23" i="3"/>
  <c r="B21" i="3"/>
  <c r="B22" i="3"/>
  <c r="E12" i="3"/>
  <c r="E14" i="3"/>
  <c r="E16" i="3"/>
  <c r="E15" i="3"/>
  <c r="E13" i="3"/>
  <c r="E11" i="3"/>
  <c r="B25" i="3" l="1"/>
</calcChain>
</file>

<file path=xl/sharedStrings.xml><?xml version="1.0" encoding="utf-8"?>
<sst xmlns="http://schemas.openxmlformats.org/spreadsheetml/2006/main" count="412" uniqueCount="315">
  <si>
    <t>Type of cost</t>
  </si>
  <si>
    <t>Preparation</t>
  </si>
  <si>
    <t>Professional implementation</t>
  </si>
  <si>
    <t>Project Management</t>
  </si>
  <si>
    <t>Other, additional services (e.g. overheads)</t>
  </si>
  <si>
    <t>Cost category</t>
  </si>
  <si>
    <t>Other expenses</t>
  </si>
  <si>
    <t>Name of applicant:</t>
  </si>
  <si>
    <t>Project title:</t>
  </si>
  <si>
    <t xml:space="preserve"> </t>
  </si>
  <si>
    <t>Cost</t>
  </si>
  <si>
    <t>Type of accounting document</t>
  </si>
  <si>
    <t>Date of issue of the accounting document</t>
  </si>
  <si>
    <t>Name of the seller of the goods/provider of the service (issuer of the accounting document)</t>
  </si>
  <si>
    <t>Tax number of the supplier of the goods/service (issuer of the accounting document)</t>
  </si>
  <si>
    <t>Product/service delivery time</t>
  </si>
  <si>
    <t>Time of financial execution</t>
  </si>
  <si>
    <t>Bank account or house cash voucher serial number</t>
  </si>
  <si>
    <t>category</t>
  </si>
  <si>
    <t>Type</t>
  </si>
  <si>
    <t>HUF</t>
  </si>
  <si>
    <t>P.H.</t>
  </si>
  <si>
    <t xml:space="preserve">   </t>
  </si>
  <si>
    <t>(name of currency)</t>
  </si>
  <si>
    <t>=</t>
  </si>
  <si>
    <t xml:space="preserve">Type of accounting document </t>
  </si>
  <si>
    <t>payroll summary</t>
  </si>
  <si>
    <t>THE ESTIMATED BUDGET FOR THE PROJECT</t>
  </si>
  <si>
    <t>Applicant's registered office:</t>
  </si>
  <si>
    <t>Duration of the planned activity:</t>
  </si>
  <si>
    <t>Serial number</t>
  </si>
  <si>
    <t>Period</t>
  </si>
  <si>
    <t>Name of the relevant activity</t>
  </si>
  <si>
    <t>Description of item</t>
  </si>
  <si>
    <t xml:space="preserve">Cost </t>
  </si>
  <si>
    <t>Unit price</t>
  </si>
  <si>
    <t>Unit</t>
  </si>
  <si>
    <t>Name</t>
  </si>
  <si>
    <t>quantity</t>
  </si>
  <si>
    <t>Training for disadvantaged groups</t>
  </si>
  <si>
    <t>person/month</t>
  </si>
  <si>
    <t>Project Assistant, gross salary</t>
  </si>
  <si>
    <t>Project assistant, gross salary contribution</t>
  </si>
  <si>
    <t>PH.</t>
  </si>
  <si>
    <t>BUDGET SUMMARY OF THE PROJECT</t>
  </si>
  <si>
    <t>%</t>
  </si>
  <si>
    <t>Main category</t>
  </si>
  <si>
    <t>Total</t>
  </si>
  <si>
    <t>Accrued period</t>
  </si>
  <si>
    <t>Dear Applicant!</t>
  </si>
  <si>
    <t>Name of applicant</t>
  </si>
  <si>
    <t>Please enter the full and correct name of the organisation submitting the application and receiving the proposed grant (hereinafter "the Organisation") as it appears on the official legal documents accompanying your application.</t>
  </si>
  <si>
    <t>Applicant's registered office</t>
  </si>
  <si>
    <t>Enter the exact and full address of the primary place of business of the Organisation, as indicated in the official legal documents accompanying the application as either this address or the registered office.</t>
  </si>
  <si>
    <t>Project title</t>
  </si>
  <si>
    <t>Please write the same name and title of your project proposal as in the application.</t>
  </si>
  <si>
    <t>Duration of the planned activity</t>
  </si>
  <si>
    <t>Enter the planned start and end dates of the project here.</t>
  </si>
  <si>
    <t>Exact description of the activity</t>
  </si>
  <si>
    <t>Cost breakdown</t>
  </si>
  <si>
    <t>Give the exact method of calculating the total cost. For example:
200.000 "foreign currency"/month
3 persons/month
10 months/year</t>
  </si>
  <si>
    <t>Unit name</t>
  </si>
  <si>
    <t>The name of the unit on which the total cost is calculated, e.g. person/month, session/week, hour, etc., as entered in the Cost breakdown column</t>
  </si>
  <si>
    <t>Quantity of a unit</t>
  </si>
  <si>
    <t>Quantity of the unit on which the total cost is calculated, as entered in the Cost breakdown column</t>
  </si>
  <si>
    <t>Explanation of the cost category</t>
  </si>
  <si>
    <t>Other conditions</t>
  </si>
  <si>
    <t>Purchase of intellectual products</t>
  </si>
  <si>
    <t>Acquisition of rights of pecuniary value</t>
  </si>
  <si>
    <t>Acquisition, construction and renovation of real estate</t>
  </si>
  <si>
    <t>Purchase of other materials and supplies</t>
  </si>
  <si>
    <t>Fees for technical inspector and other construction experts</t>
  </si>
  <si>
    <t>Building maintenance costs</t>
  </si>
  <si>
    <t>Education, training and further training costs</t>
  </si>
  <si>
    <t>Legal services costs</t>
  </si>
  <si>
    <t>The costs of providing publicity</t>
  </si>
  <si>
    <t>Audit fees</t>
  </si>
  <si>
    <t>Fees and charges for official procedural and administrative services</t>
  </si>
  <si>
    <t>Cost of other services used (estimated cost of all other services not mentioned above)</t>
  </si>
  <si>
    <t>Contributions payable on payments of a personal nature</t>
  </si>
  <si>
    <t>The exact name of the payment must be given</t>
  </si>
  <si>
    <t>Explanation of type of cost</t>
  </si>
  <si>
    <t xml:space="preserve">Proper preparation of projects is necessary to identify and accurately determine the costs and impacts of project implementation and to ensure that they are properly prepared. </t>
  </si>
  <si>
    <t>The total eligible cost of preparation must not exceed 5% of the total cost of the project as set out in the budget plan</t>
  </si>
  <si>
    <t>Costs related to the achievement of the project objectives</t>
  </si>
  <si>
    <t>The total project management costs may not exceed 10% of the total eligible costs of the project</t>
  </si>
  <si>
    <t>Costs related to the employment and/or training of the target group and other services provided to the target group may be charged</t>
  </si>
  <si>
    <t>Other, additional services</t>
  </si>
  <si>
    <t>Enter the project number from the Grant Agreement.</t>
  </si>
  <si>
    <t>Accounting document serial number</t>
  </si>
  <si>
    <t>Enter the correct date.</t>
  </si>
  <si>
    <t>Please note the following when filling in the form:
- in the case of an invoice, the supplier indicated on the invoice;
- the name of the employer in the case of payments of a personal nature;
- in the case of bank charges, enter the name of the financial institution holding the account.</t>
  </si>
  <si>
    <t>Please enter the tax number here. If the issuer of the accounting voucher does not have a tax number, enter nr = not relevant in this cell.</t>
  </si>
  <si>
    <t>Please write the corresponding serial number here.</t>
  </si>
  <si>
    <t>Enter the total amount of the expenditure in foreign currency in the invoice.</t>
  </si>
  <si>
    <t>I, the undersigned [name of official representative], representative of [organisation], hereby declare that the supporting documents submitted to Hungary Helps Agency for the [amount in HUF] grant in [country] under the [registration number] Grant Agreement have been drawn up in accordance with local legislation.</t>
  </si>
  <si>
    <t>Place, date</t>
  </si>
  <si>
    <t>Signature of official representative</t>
  </si>
  <si>
    <t>seal location</t>
  </si>
  <si>
    <t>DRF-2024-01</t>
  </si>
  <si>
    <t>Fanni Drabóczy</t>
  </si>
  <si>
    <t>12345678-2-42</t>
  </si>
  <si>
    <t>Education</t>
  </si>
  <si>
    <t>Name of employer</t>
  </si>
  <si>
    <t>Personal allowances</t>
  </si>
  <si>
    <t>Employer contributions and social contribution tax</t>
  </si>
  <si>
    <t>posting order</t>
  </si>
  <si>
    <t>The date, year and month (from to) on which the expenditure is planned to be incurred under this budget line. Please prepare the Budget in chronological order according to this column.</t>
  </si>
  <si>
    <t>Accrued period:</t>
  </si>
  <si>
    <t>Other information</t>
  </si>
  <si>
    <t>Annex:</t>
  </si>
  <si>
    <t>Summary - signed, stamped</t>
  </si>
  <si>
    <t>Exchange rate applied</t>
  </si>
  <si>
    <t>Unit price / HUF</t>
  </si>
  <si>
    <t>Unit price / Foreign currency</t>
  </si>
  <si>
    <t>Date of conversion:</t>
  </si>
  <si>
    <t>Supporting documents</t>
  </si>
  <si>
    <t>Gross wages paid to employees (employment relationship)</t>
  </si>
  <si>
    <t>Individual, monthly pay slip (pay slip) OR pay slip, employment contract (contract amendment)</t>
  </si>
  <si>
    <t>Wages and salaries paid in the framework of simplified employment</t>
  </si>
  <si>
    <t>Simplified employment contract, attendance sheet, payroll document</t>
  </si>
  <si>
    <t>Gross fees payable to non-employees on the basis of an agency contract (agency/other contract with a private individual)</t>
  </si>
  <si>
    <t>Pay slip (payment slip) or invoice, contract, proof of invoicing</t>
  </si>
  <si>
    <t>Expenses for fringe benefits (fringe benefits paid to the employee on the basis of employment regulations, such as: season ticket reimbursement, cafeteria, etc.)</t>
  </si>
  <si>
    <t>Fringe benefits (cafeteria, travel expenses of the employee (rent, use of car), which are charged to the beneficiary pro rata according to the time spent on the project.</t>
  </si>
  <si>
    <t>Other payments of a personal nature: daily allowances, representation expenses, etc.</t>
  </si>
  <si>
    <t>Posting order, payroll slip or pay slip certifying the calculation of per diem OR pay slip, invoice</t>
  </si>
  <si>
    <t>Payroll summaries certifying the taxes payable by the employer and bank statements certifying the payment of taxes</t>
  </si>
  <si>
    <t>This line is basically to plan for supplies such as: office supplies, computer consumables (mouse, keyboard, pendrive, etc.), medicine, bandages, dog food for dog paramedics, fuel (for own vehicle), fuel for non-vehicles (e.g. lawn mower, aggregator), etc.</t>
  </si>
  <si>
    <t>A copy of the invoice, the vehicle registration certificate, the rental (operating) contract and a copy of the invoice justifying the costs incurred.
The invoice for the cost of fuel for a vehicle owned or hired (operated) by the organisation must be accompanied by a journey form (available from a forms shop) to prove the use of fuel. Only vehicles owned or hired (operated) by the organisation or transferred free of charge may be charged, so in all cases a copy of the registration certificate or a copy of the rental contract or agreement must be attached. The amount of the fuel invoice may be charged to the amount of the fuel consumption for the use of the vehicle as certified by the road register.</t>
  </si>
  <si>
    <t>Utility charges</t>
  </si>
  <si>
    <t>utility bills (electricity, water, heating, etc.), ad hoc energy purchases (coal, heating oil, firewood)</t>
  </si>
  <si>
    <r>
      <rPr>
        <sz val="11"/>
        <color theme="1"/>
        <rFont val="Calibri"/>
        <family val="2"/>
        <charset val="238"/>
      </rPr>
      <t xml:space="preserve"> Invoice</t>
    </r>
    <r>
      <rPr>
        <sz val="11"/>
        <color theme="1"/>
        <rFont val="Calibri"/>
        <family val="2"/>
        <charset val="238"/>
        <scheme val="minor"/>
      </rPr>
      <t>justifying the cost incurred</t>
    </r>
    <r>
      <rPr>
        <sz val="11"/>
        <color theme="1"/>
        <rFont val="Calibri"/>
        <family val="2"/>
        <charset val="238"/>
      </rPr>
      <t>, proof of financial execution (payment),
accounting documents or bank statements certifying the financial execution (payment).
The invoice must be made out in the name and address of the beneficiary organisation and the beneficiary's tax number and</t>
    </r>
    <r>
      <rPr>
        <sz val="11"/>
        <rFont val="Calibri"/>
        <family val="2"/>
        <charset val="238"/>
      </rPr>
      <t xml:space="preserve"> the place of consumption must be the same as the beneficiary's head office, place of business or branch.</t>
    </r>
  </si>
  <si>
    <t>(Owned or leased by the organisation)
Costs of operating property, vehicles, other assets</t>
  </si>
  <si>
    <t>This item may be used to account for costs relating to property owned or rented by the organisation:
common charges,
maintenance and repair costs of property which are NOT renovation costs;
property rental (rent of premises, offices, warehouses, etc.)</t>
  </si>
  <si>
    <t>A copy of the vehicle's registration certificate, rental (operating) contract (the organisation is listed as the owner or operator of the vehicle in the vehicle registration certificate).
Only vehicles owned or leased (operated) by the organisation or transferred free of charge are eligible, so in all cases a copy of the registration certificate or lease contract or agreement must be attached. 
In the case of a leased vehicle, a copy of the receipted invoice, proof of financial execution (payment) and the lease contract must be provided. The rental of a motor vehicle is an eligible cost only if the purpose of the long-term lease is not the ownership of the vehicle.
In the case of subcontracted, intermediated services, a copy of the subcontracting agreement must be submitted together with the invoice and proof of payment.
Invoices for parking and tolls for vehicles owned by private individuals are not eligible costs. Parking and toll charges related to a posting order are eligible on presentation of a copy of the receipt endorsed in the name of the organisation.</t>
  </si>
  <si>
    <t>This item is intended to record the costs of equipment owned or rented by the organisation (e.g. projector, table, aggregator, etc.):
rent, hire charges, maintenance, repair costs (including the cost of materials for the service)</t>
  </si>
  <si>
    <t>A copy of the invoice and proof of financial execution (payment), or, where applicable, a copy of the contract, justifying the costs incurred. Only the running costs of assets owned or held by the organisation are eligible.
In the case of subcontracted services, a copy of the subcontracting agreement must be submitted in addition to the invoice and the receipt certifying financial execution (payment).</t>
  </si>
  <si>
    <t>Procurement documentation, confirmed customers, contracts, performance confirmations, invoices and proof of financial performance (payment)</t>
  </si>
  <si>
    <t>Travel and mission expenses (excluding per diem)</t>
  </si>
  <si>
    <t>Expenses for missions that can be charged on a form</t>
  </si>
  <si>
    <t>This item is used to cover advertising and publicity costs (media advertising), PR and marketing publications (publications, leaflets, posters), image elements ("signboard", letterhead, folder, business card, flag, molinos, membership card), PR and marketing services (exhibition costs, image, posters, posters, etc.), and
design, market research, expert services, consultancy), other purchases and services related to PR or marketing. It does NOT include materials produced for representational purposes, e.g. logoed pens.</t>
  </si>
  <si>
    <t>Procurement documents, statements justifying the incurrence of the cost, proof of performance, invoice (invoice for advance payment) and proof of financial performance (payment)</t>
  </si>
  <si>
    <t>E.g.: medical care fees</t>
  </si>
  <si>
    <t>Document justifying the incurrence of the cost (memo, proof of payment) Invoice and proof of financial execution (payment)</t>
  </si>
  <si>
    <t>Insurance premiums</t>
  </si>
  <si>
    <t>insurance premiums (property insurance, compulsory third party liability insurance, casco, motor third party liability insurance),</t>
  </si>
  <si>
    <t>Policies, invoices or other financial proof of insurance taken out and documents supporting the financial settlement of the insurance</t>
  </si>
  <si>
    <t>Official fees and charges: official fees, procedural charges.</t>
  </si>
  <si>
    <t>Invoice and supporting documents for payments</t>
  </si>
  <si>
    <t>Bank charges</t>
  </si>
  <si>
    <t>Intangible assets are those intangible (intangible) things or rights (assets) that are marketable to the organisation and are expected to be of lasting value (more than 1 year) to the organisation's operations. For example: website (creation, development)</t>
  </si>
  <si>
    <t>Procurement documents, contract/contractor, proof of performance (e.g. website contact details), invoice and proof of financial performance (payment), stocktaking (activation) report or registration document</t>
  </si>
  <si>
    <t>Software, connection fees, copyright</t>
  </si>
  <si>
    <t>Procurement documents, contract/purchase order, invoice and proof of financial execution (payment), inventory (capitalisation) report or registration document</t>
  </si>
  <si>
    <t>It must be supported by plans, documentation, official permits and quotations.
(In the case of purchase of easements or other rights relating to land, please tick the category Intangible assets (rights of property value).)
In the same line, enter the estimated cost of construction materials and supplies of any kind used for the works of alteration, extension and/or renovation carried out in-house, wages and public charges and any fees payable to technical inspectors and other construction experts, e.g. fees for technical inspection services on the works (if a condition of commissioning).</t>
  </si>
  <si>
    <t>Procurement documentation, ordering party/contract, transfer report (land registry entry), invoice and proof of financial performance (payment), construction logbook (if required), inventory (capitalisation) report or asset registration document</t>
  </si>
  <si>
    <t>Purchase of machinery, technological equipment</t>
  </si>
  <si>
    <t>Costs of machinery and equipment directly linked to the implementation of the programme</t>
  </si>
  <si>
    <t>Purchase of small value (less than HUF 200.000) fixed assets</t>
  </si>
  <si>
    <t xml:space="preserve">Inventoried assets with a book value of less than HUF 200,000 </t>
  </si>
  <si>
    <t>Aid passed on to the target group (e.g. hygiene kits for refugees)</t>
  </si>
  <si>
    <t>In the case of sub-grants or grants in kind, a copy of the Grant Agreement with the secondary beneficiary. In the case of grants in cash, a copy of the secondary beneficiary's accounts and acceptance of the accounts.</t>
  </si>
  <si>
    <t>VAT on intra-Community and third-country acquisitions</t>
  </si>
  <si>
    <t>Publicity, legal advice, audit</t>
  </si>
  <si>
    <t>The share of other additional services may not exceed 10% of the eligible costs of the project</t>
  </si>
  <si>
    <t>* The original, endorsed documents of the supporting documents named in the supporting documents must be kept by the beneficiary and certified copies of these endorsed documents must be attached to the accounts.</t>
  </si>
  <si>
    <t>If there is no such cost in the country of destination, please enter this as an explanation in the column Description of item in the lines for personal allowances</t>
  </si>
  <si>
    <t>This item is used to record purchases and services related to motor vehicles owned or hired (operated) by the organisation:
rental charges, repair and maintenance costs (e.g. service charges, car wash), parking charges, road tolls (parking fees, storage charges, motorway stickers)</t>
  </si>
  <si>
    <t>Only if it is not an essential part of the investment or a condition for putting into service. Otherwise it is included in capital expenditure.</t>
  </si>
  <si>
    <t>Bank account statements
Only bank charges to the bank account(s) declared by the organisation to the Sponsor and debited with the collection amount may be charged. Please note that all bank account numbers of the beneficiary must be declared to the Sponsor.</t>
  </si>
  <si>
    <t xml:space="preserve">                                                                                                                                                                                                                                                                                                                                                                                                                                                                                                                                                                                                                                                                                                                                                                                                                                                                                                                                                                                                                                                                                </t>
  </si>
  <si>
    <t>Other gross resources</t>
  </si>
  <si>
    <t>A detailed explanation of exactly what they intend to account for on the budget line. E.g. trainer's fee.</t>
  </si>
  <si>
    <t>Copy of the travel order and supporting documents for the expenses incurred</t>
  </si>
  <si>
    <t>To the NAV, the VAT tv. VAT paid on the basis of</t>
  </si>
  <si>
    <t>Relevant VAT return and proof of financial execution (payment)</t>
  </si>
  <si>
    <t>Contract registration number:</t>
  </si>
  <si>
    <t>Enter the file number of the PMI beginning in the grant agreement.</t>
  </si>
  <si>
    <t>Enter the amount you wish to deduct from the grant. Please specify the currency in the column name, e.g. USD</t>
  </si>
  <si>
    <t>In the case of invoices issued in Hungary, it is a requirement that the invoices and accounting documents submitted comply with Hungarian legal requirements.
A foreign document is considered to be in order if it is issued in accordance with the relevant (foreign, if applicable) legislation, both in form and content. A foreign invoice not issued in accordance with Hungarian legislation may be submitted for clearance only if the Beneficiary declares that the supporting documents included in the accounts have been issued in accordance with local legislation. See the worksheet "Declaration of foreign supporting documents".</t>
  </si>
  <si>
    <t>Please also indicate the relevant serial number on all accounting documents for easy identification.</t>
  </si>
  <si>
    <t>This cell is automatically filled based on the data entered. You do not need to enter any data here.</t>
  </si>
  <si>
    <t>Contract registration number</t>
  </si>
  <si>
    <t>To make it easier for you to fill in the template, we have included sample rows, if you have not deleted them, please do so, as these amounts will also appear in the Summary Worksheet.</t>
  </si>
  <si>
    <t>Total gross cost / HUF</t>
  </si>
  <si>
    <t>Total gross cost / Foreign currency</t>
  </si>
  <si>
    <t>Other gross resources / HUF</t>
  </si>
  <si>
    <t>Gross cost to be charged to other resource / Foreign currency</t>
  </si>
  <si>
    <t>Gross cost to be charged to other resource / HUF</t>
  </si>
  <si>
    <t>If the accounting document contains this date, enter it.
If the accounting document only shows the date of issue, please enter it here.</t>
  </si>
  <si>
    <t>Project period:</t>
  </si>
  <si>
    <t>Max. 10% deviation per main category compared to total</t>
  </si>
  <si>
    <t>Summary at project level</t>
  </si>
  <si>
    <t>Total cost</t>
  </si>
  <si>
    <t>Other sources</t>
  </si>
  <si>
    <t>Date:</t>
  </si>
  <si>
    <t>Kiss Virág's contribution</t>
  </si>
  <si>
    <t>Kiss Virág's wages</t>
  </si>
  <si>
    <t>day/month/year - day/month/year</t>
  </si>
  <si>
    <t>Trainer's fee</t>
  </si>
  <si>
    <t>BUDGET plan - guide</t>
  </si>
  <si>
    <t>Support for the target group</t>
  </si>
  <si>
    <t>Material expenses</t>
  </si>
  <si>
    <t>FOR A RECEIPT ISSUED ABROAD</t>
  </si>
  <si>
    <t>Financial Report</t>
  </si>
  <si>
    <t>Foreign currency
(name required)</t>
  </si>
  <si>
    <t>1 - sample, delete</t>
  </si>
  <si>
    <t>2- sample, delete</t>
  </si>
  <si>
    <t>3 - sample, delete</t>
  </si>
  <si>
    <t>Financial report - guide</t>
  </si>
  <si>
    <t xml:space="preserve">Accumulated expenses </t>
  </si>
  <si>
    <t>Accumulated expenses</t>
  </si>
  <si>
    <t xml:space="preserve">Name of applicant: </t>
  </si>
  <si>
    <t>other receipt</t>
  </si>
  <si>
    <t>contract</t>
  </si>
  <si>
    <t>Please note that in the table, the coloured cells are formulated, they are automatically filled after the white cells are filled.
Please save this template file as a different file and start working in it, deleting the sample rows from both the Budget Plan and the Invoice Financial Report tabs. The data from the sample rows will automatically be moved to the Summary tab, so please make sure beforehand that the Summary tab is data free after deleting the sample rows.
When you have completed your Budget plan and Financial Report, please print out the Summary worksheet and sign and stamp it. Otherwise, please prepare your Budget plan taking into account the following.</t>
  </si>
  <si>
    <t>Give a line number to each budget line. In the case of payroll wages and commission fee, please indicate the gross wages and the relevant contribution (social contribution tax) on a separate line.</t>
  </si>
  <si>
    <t>Select the appropriate category from the drop-down menu. These are explained below, on lines 29-59.</t>
  </si>
  <si>
    <t>Select the appropriate category from the drop-down menu. These are explained below, on lines 61-66.</t>
  </si>
  <si>
    <t>Column H of the Budget Plan is formulated and is filled in automatically.</t>
  </si>
  <si>
    <r>
      <t xml:space="preserve">When you plan, specify the currency you want to spend in. The unit price is the amount used to calculate the total cost, as entered in the Cost breakdown column.
It is important </t>
    </r>
    <r>
      <rPr>
        <sz val="11"/>
        <rFont val="Calibri"/>
        <family val="2"/>
        <charset val="238"/>
        <scheme val="minor"/>
      </rPr>
      <t>that you complete columns H to N on line 30 and indicate the currency (e.g. USD) in the Currency column name.</t>
    </r>
  </si>
  <si>
    <t>The column N of the Budget Plan is formulated and is filled in automatically.</t>
  </si>
  <si>
    <t>Indicating other sources is not required. If the Organisation does not intend to use its own and/or other resources for the implementation of the project, enter 0 in the cells of this column.
If the Applicant Organisation will use its own and/or other resources to carry out the project, please indicate this here. Proof of own or other resources is mandatory. Please note that own or other resources must also be accounted for by the Applicant at invoice level.
If only part of the costs incurred are to be charged to the application (e.g. partial salary), you must always fill in the column for other resources.</t>
  </si>
  <si>
    <t>Other gross resources / Foreign currency</t>
  </si>
  <si>
    <t>The multiplication of the unit price and the quantity of the Unit. The total cost includes the grant requested and the other resource (if any). The column L of the Budget plan is formulated and is filled in automatically.</t>
  </si>
  <si>
    <t>The multiplication of the Unit Price / Foreign currency and the Unit Quantity. The total cost includes the grant requested and the other resource (if any).</t>
  </si>
  <si>
    <t>Total gross grant requested for the project period  / HUF</t>
  </si>
  <si>
    <t>The total cost minus other resources (if any). Column P of the Cost Plan is formulated and is filled in automatically.</t>
  </si>
  <si>
    <t>Total gross grant requested for the project period  / Foreign currency</t>
  </si>
  <si>
    <t xml:space="preserve">Total cost minus other resources (if any). </t>
  </si>
  <si>
    <t>To facilitate the design, we have included sample lines.
Please save this template file as a different file and start working in it, deleting the sample lines from both the Budget Plan and the Financial Report tabs. The data from the sample lines will automatically be moved to the Summary tab, so please make sure beforehand that the Summary tab is data free after deleting the sample lines.</t>
  </si>
  <si>
    <t>Please print and sign the "Summary" worksheet together with the Budget Plan. Here you only need to enter the date, the data will be automatically updated as you enter it. The Budget Plan and the Summary should be submitted together.</t>
  </si>
  <si>
    <t>In all cases, a receipted invoice or voucher and proof of financial execution (payment) are required. Additional supporting documents for each expenditure are listed below.
The purchase of goods or services with a value exceeding the gross threshold of HUF 200,000.00 can only be made on the basis of a written contract and a purchase order sent and confirmed.</t>
  </si>
  <si>
    <t>Grant passed on</t>
  </si>
  <si>
    <t>For a good quality project implementation, it is essential to have a well-prepared project manager, management, who will carry out the coordination and administrative tasks necessary for the implementation of the project.
The purchase of equipment, rental costs, travel and mission expenses, daily allowance, wages, salaries, personnel payments and related allowances necessary for the performance of the project management activity can only be charged if the project manager is employed.
If the project management activity is carried out under a contract or assignment, only the contract/assignment fee may be accounted for.
The gross salary and related contributions must be entered on two lines.</t>
  </si>
  <si>
    <t>Please note that in the table, the colour cells are formulated, they are automatically filled after the white cells are filled.</t>
  </si>
  <si>
    <t>This cell is automatically filled based on the data entered in the Budget Plan. You do not need to enter any data here.</t>
  </si>
  <si>
    <t>Total grant calculated / HUF</t>
  </si>
  <si>
    <t>Total grant still to be recovered / HUF</t>
  </si>
  <si>
    <t>Enter the period of the (partial) settlement in day/month/year format. If you are settling in several instalments, continue with the Financial Report you have started and complete the table, updating the end of the period to be settled.</t>
  </si>
  <si>
    <t>SAMPLE lines</t>
  </si>
  <si>
    <t>Select the appropriate category from the drop-down menu. For details and explanations, see lines 29-59 of the Budget Plan Guide.</t>
  </si>
  <si>
    <t>Select the appropriate type from the drop-down menu. For details and explanations, see lines 61-66 of the Budget Plan Guide.</t>
  </si>
  <si>
    <t>Enter the serial number that identifies the invoice, contracts and other accounting or financial documents.
Further explanations:
- In cases where there is both an invoice and a contract, only the invoice serial number is required.
- In cases where the payment is evidenced by a contract only and no invoice is produced (typically in the case of a sale of real estate), the contract will be the supporting document. In such cases, give the contract a serial number, or if it has a file number, that is also appropriate.
- By other supporting documents we mean e.g.:
- a so-called house cash voucher certifying the payment of cash, or
- in the case of a bank statement, a bank account statement, or
- receipts for payments of a personal nature. (For these, please indicate the identification of the payroll summary as described in the example: John Black For the payroll summary for the month 2024.01, enter JB202401 on the payroll summary.)
- By other financial document we mean e.g. serial number.</t>
  </si>
  <si>
    <t xml:space="preserve">Select the appropriate type from the drop-down menu.
- In the case of invoices issued in Hungary, it is required that the invoices and accounting documents submitted comply with Hungarian legal requirements (in particular Act C of 2000 on Accounting, Act CXXVII of 2007 on General Sales Tax).
- A foreign document is considered to be in order if it is issued in accordance with the relevant (foreign, if applicable) legislation, both in form and content. A foreign invoice not issued in accordance with Hungarian legislation may be submitted for clearing only if the Beneficiary declares that the supporting documents included in the report have been issued in accordance with local legislation.
The Beneficiary may only invoice costs incurred during the period of the supported activity and related to the implementation of the supported activity. </t>
  </si>
  <si>
    <t>Write the name of what you paid for and what was written on the accounting voucher, or name the service (e.g. bank charges, gross wages). If there are several items, give a summary name.</t>
  </si>
  <si>
    <t>Enter the date on which the payment was made and you can back it up with a bank receipt.</t>
  </si>
  <si>
    <t>Gross amount of receipt in foreign currency</t>
  </si>
  <si>
    <t>Gross amount of receipt in HUF</t>
  </si>
  <si>
    <t>Gross cost chargeable to the grant / Foreign currency</t>
  </si>
  <si>
    <t>Gross costs to be charged to the grant / HUF</t>
  </si>
  <si>
    <t>Column O of the Account Summary is formulated and will be filled in automatically.</t>
  </si>
  <si>
    <t>Column Q of the Account Summary is formulated and will be filled in automatically.</t>
  </si>
  <si>
    <t>If other (own) resources are indicated in the approved Budget Plan, please indicate them here. You must also fully account for this cost to the Donor.</t>
  </si>
  <si>
    <t>Column S of the Account Summary is formulated and will be filled in automatically.</t>
  </si>
  <si>
    <t>The final amount in this column is the total amount to be accounted for, which will be equal to the amount of the grant in the case of full use. If less than the amount of the grant has been used, the difference must be returned to the Donor!</t>
  </si>
  <si>
    <t>The Beneficiary is obliged to send to the Donor one original copy of the Financial Report and the Summary, signed and stamped (if any), and also a digital copy.</t>
  </si>
  <si>
    <t>Total of grant granted / HUF</t>
  </si>
  <si>
    <t>Total grant granted / HUF:</t>
  </si>
  <si>
    <t>Total grant still to be deducted / HUF:</t>
  </si>
  <si>
    <t>Name of product/service</t>
  </si>
  <si>
    <t xml:space="preserve">Name of product/service </t>
  </si>
  <si>
    <t>TOTAL</t>
  </si>
  <si>
    <t>DECLARATION</t>
  </si>
  <si>
    <t>Period
day/month/year</t>
  </si>
  <si>
    <t>01.03.2024-31.12.2024</t>
  </si>
  <si>
    <t xml:space="preserve">Total grant accounted / HUF: </t>
  </si>
  <si>
    <t>type</t>
  </si>
  <si>
    <t>invoice</t>
  </si>
  <si>
    <t>Gross amount of receipt
in HUF</t>
  </si>
  <si>
    <t>Number of the accounting document (which identifies the invoice beyond doubt)</t>
  </si>
  <si>
    <t>Date of the accounting document</t>
  </si>
  <si>
    <t>876543211-41</t>
  </si>
  <si>
    <t>Serial number of the certificate of the payment or patty cash receipt</t>
  </si>
  <si>
    <t>Gross amount accounted to the grant</t>
  </si>
  <si>
    <t>Gross amount of receipt
in [foreign currency*]</t>
  </si>
  <si>
    <t>[foreign currency*]</t>
  </si>
  <si>
    <t>* Please, specify the foreign currency, eg. USD</t>
  </si>
  <si>
    <t>Gross amount accounted to other resource</t>
  </si>
  <si>
    <t>Name of the supplier of the goods/provider of the service</t>
  </si>
  <si>
    <t>Tax/VAT number of the supplier of the goods/service</t>
  </si>
  <si>
    <t>PMI/…-…/2024</t>
  </si>
  <si>
    <t>Total gross amount</t>
  </si>
  <si>
    <t xml:space="preserve">Total gross support requested for the project period </t>
  </si>
  <si>
    <t>Employer contributions and social contribution</t>
  </si>
  <si>
    <t>Total support requested for the project period</t>
  </si>
  <si>
    <t>Support accounted</t>
  </si>
  <si>
    <t>Support still to be recovered</t>
  </si>
  <si>
    <t>01.01.2025-31.05.2025</t>
  </si>
  <si>
    <t>Applicant's signature</t>
  </si>
  <si>
    <t>John Black's gross salary</t>
  </si>
  <si>
    <t>John Black's gross salary contribution</t>
  </si>
  <si>
    <t>JB202501</t>
  </si>
  <si>
    <t>1</t>
  </si>
  <si>
    <t>2</t>
  </si>
  <si>
    <t>3</t>
  </si>
  <si>
    <t>*  Mandatory content of the clause and the certification: the General Terms and Conditions are available on our website, for a detailed description of the clause, see section 5.5.2.</t>
  </si>
  <si>
    <t>Project number:</t>
  </si>
  <si>
    <t>The average exchange rate published by www.mnb.hu, for rare currencies, should be entered based on https://www.mnb.hu/statisztika/statisztikai-adatok-informaciok/adatok-idosorok/arfolyamok-lekerdezese/az-mnb-hivatalos-devizalapjan-nem-szereplo-egyeb-arfolyamok, and the table will recalculate the values entered based on this.</t>
  </si>
  <si>
    <t>300.000 "foreign currency"/trainer/month
3 persons/month
10 months/year</t>
  </si>
  <si>
    <t>Category</t>
  </si>
  <si>
    <t>Details</t>
  </si>
  <si>
    <t>Costs included in the Financial Report
by category</t>
  </si>
  <si>
    <t>Costs included in the Budgetplan of the requested support
by category</t>
  </si>
  <si>
    <t>Percentage of the total cost of the project as defined in the Budgetplan</t>
  </si>
  <si>
    <t>40.000 "foreign currency" gross wage/person/month
1 person/month
16 months/project</t>
  </si>
  <si>
    <t>4.000 "foreign currency" social contr./person/month
1 person/month
16 months/project</t>
  </si>
  <si>
    <r>
      <t xml:space="preserve">In addition to the Financial Report and the Summary, the financial statement shall be accompanied by certified copies of all the accounting documents (invoice, contract, agreement, certificate of performance, statement, credit institution voucher, legal provision, other document that can be qualified as such, bank statement certifying financial performance, cash disbursement voucher) supporting the accounts of the economic event and fully complying with the original.
Translation: the Beneficiary must provide an English translation of the contents and essential data of all documents that are not in Hungarian or English (it is not required to have an official translation prepared by a translation agency). The translation must be submitted in a legible format, on a separate sheet of paper, attached to the concerned document or a certified copy thereof (see section 5.2.3). The Beneficiary is responsible for the accuracy of the translation.
Enclosure: the Beneficiary shall fulfill its enclosure obligation by entering the registration number of the grant award document / support contract in the documents submitted for settlement of the grant. The enclosure shall be made in HUF in accordance with the conversion rule set out in section 5.1. All invoices and/or equivalent accounting documents must be claused, whether or not they are sent to the Agency (e.g. rental contract, payroll slip, secondment order). A bank statement must be endorsed when a bank charge is accounted for. The endorsement can be made in two ways: in case of settlement of the full amount of the accounting document, the Beneficiary must write the following endorsement on the ORIGINAL copy of the invoice and/or equivalent accounting document supporting the settlement: “Accounted for grant award document / support contract No. PMI/...-.../20....". In the case of a partial settlement, the Beneficiary shall indicate the amount of the grant used and the registration number of the grant award document / support contract on the ORIGINAL copy of the supporting document, with the following text: “An amount of ...... was used and accounted for grant award document / support contract No. PMI/...-.../20....”. In the text of the endorsement, the amount indicated must be expressed in the national currency of the country where the Beneficiary has its registered headquarters. If the Beneficiary wishes to settle an electronic invoice, the obligation to endorse the invoice can be fulfilled in one of the following ways:
the invoice is not endorsed by the Beneficiary, but instead, before e-signing, the supplier writes on the invoice the registration number of the project for which the invoice is submitted,
if the supplier does not endorse, and the Beneficiary has an e-signature, the Beneficiary must endorse the invoice, and sign the invoice and the endorsement at the same time,
if the supplier does not endorse, and the Beneficiary does not have an e-signature, the Beneficiary must fill in a declaration, which, after signing, must be scanned and attached to the electronic invoice; if the invoice includes also non-eligible costs, only the part of total amount of the invoice that is eligible for the grant can be endorsed.
Authentication: after endorsement of the original copy of the supporting documents to be submitted for settlement, the Beneficiary must make a copy that must be authenticated by the Beneficiary’s representative. The copy must be marked with the following text in English: "Certified true copy of the original", or in Hungarian: ”Az eredetivel mindenben megegyező hiteles másolat”. The authentication obligation applies to supporting documents submitted for settlement. The scanned and authenticated copies of the supporting documents sent electronically to the Agency must be available at the Beneficiary’s headquarters or branch offices, together with the original documents. At the Agency's request, the Beneficiary shall at any time send the Agency an authenticated paper copy of the documents submitted electronically.
</t>
    </r>
    <r>
      <rPr>
        <b/>
        <sz val="11"/>
        <color theme="1"/>
        <rFont val="Calibri"/>
        <family val="2"/>
        <charset val="238"/>
        <scheme val="minor"/>
      </rPr>
      <t xml:space="preserve">For more information, see:
https://storage.googleapis.com/hungary-helps-cdn/Altalanos-Szerzodesi-Feltetelek-a-palyazati-uton-megvalosulo-tamogatasokhoz.pdf </t>
    </r>
  </si>
  <si>
    <t>day.month.year - day.month.year</t>
  </si>
  <si>
    <t>I further declare that for all personal payments - where the cost is subject to tax - have reported and our organization paid the taxes and contributions in accordance with local regulations.</t>
  </si>
  <si>
    <t>I further declare that if any additional tax obligations arose under local regulations regarding items accounted for under the grant, the organization has fulfilled these obligations.</t>
  </si>
  <si>
    <t>Project number</t>
  </si>
  <si>
    <t>Pxxx</t>
  </si>
  <si>
    <t>By signing the Financial Report, the Beneficiary also declares that.
(a) the expenditure declared as chargeable to the grant received has been effected on the dates indicated in the attached financial supporting documents;
b) only the costs incurred during the period of the subsidised activity and related to the realisation of the subsidised activity have been declared, as they are the only ones that can be charged;
(c) they have ensured that the expenditure incurred has been allocated in their accounting records;
(d) the costs to be charged to this grant may not be charged to any other donor or grant/programme.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</si>
</sst>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0\ [$HUF];\-#,##0\ [$HUF]"/>
    <numFmt numFmtId="166" formatCode="#,##0\ [$HUF]"/>
    <numFmt numFmtId="167" formatCode="0.0%"/>
  </numFmts>
  <fonts count="22" x14ac:knownFonts="1">
    <font>
      <sz val="11"/>
      <color theme="1"/>
      <name val="Calibri"/>
      <family val="2"/>
      <charset val="238"/>
      <scheme val="minor"/>
    </font>
    <font>
      <sz val="11"/>
      <color rgb="FFFF0000"/>
      <name val="Times New Roman"/>
      <family val="1"/>
      <charset val="238"/>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4"/>
      <color theme="1"/>
      <name val="Calibri"/>
      <family val="2"/>
      <charset val="238"/>
      <scheme val="minor"/>
    </font>
    <font>
      <sz val="11"/>
      <name val="Calibri"/>
      <family val="2"/>
      <charset val="238"/>
      <scheme val="minor"/>
    </font>
    <font>
      <b/>
      <sz val="12"/>
      <color theme="1"/>
      <name val="Calibri"/>
      <family val="2"/>
      <charset val="238"/>
      <scheme val="minor"/>
    </font>
    <font>
      <u/>
      <sz val="11"/>
      <color theme="10"/>
      <name val="Calibri"/>
      <family val="2"/>
      <charset val="238"/>
      <scheme val="minor"/>
    </font>
    <font>
      <sz val="12"/>
      <color theme="1"/>
      <name val="Calibri"/>
      <family val="2"/>
      <charset val="238"/>
      <scheme val="minor"/>
    </font>
    <font>
      <b/>
      <sz val="11"/>
      <color rgb="FFFF0000"/>
      <name val="Calibri"/>
      <family val="2"/>
      <charset val="238"/>
      <scheme val="minor"/>
    </font>
    <font>
      <b/>
      <sz val="18"/>
      <color theme="1"/>
      <name val="Calibri"/>
      <family val="2"/>
      <charset val="238"/>
      <scheme val="minor"/>
    </font>
    <font>
      <i/>
      <sz val="12"/>
      <color theme="1"/>
      <name val="Times New Roman"/>
      <family val="1"/>
      <charset val="238"/>
    </font>
    <font>
      <sz val="18"/>
      <name val="Calibri"/>
      <family val="2"/>
      <charset val="238"/>
      <scheme val="minor"/>
    </font>
    <font>
      <b/>
      <sz val="14"/>
      <name val="Calibri"/>
      <family val="2"/>
      <charset val="238"/>
      <scheme val="minor"/>
    </font>
    <font>
      <sz val="14"/>
      <name val="Calibri"/>
      <family val="2"/>
      <charset val="238"/>
      <scheme val="minor"/>
    </font>
    <font>
      <sz val="11"/>
      <color theme="1"/>
      <name val="Calibri"/>
      <family val="2"/>
      <charset val="238"/>
    </font>
    <font>
      <b/>
      <sz val="14"/>
      <color theme="1"/>
      <name val="Calibri"/>
      <family val="2"/>
      <charset val="238"/>
    </font>
    <font>
      <sz val="11"/>
      <name val="Calibri"/>
      <family val="2"/>
      <charset val="238"/>
    </font>
    <font>
      <b/>
      <sz val="14"/>
      <name val="Calibri"/>
      <family val="2"/>
      <charset val="238"/>
    </font>
    <font>
      <sz val="13"/>
      <name val="Calibri"/>
      <family val="2"/>
      <charset val="238"/>
      <scheme val="minor"/>
    </font>
    <font>
      <b/>
      <sz val="12"/>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rgb="FFFFFF00"/>
      </patternFill>
    </fill>
    <fill>
      <patternFill patternType="solid">
        <fgColor theme="0"/>
        <bgColor theme="0"/>
      </patternFill>
    </fill>
    <fill>
      <patternFill patternType="solid">
        <fgColor rgb="FFFFFF00"/>
        <bgColor rgb="FFFFFF00"/>
      </patternFill>
    </fill>
  </fills>
  <borders count="4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2" fillId="0" borderId="0" applyFont="0" applyFill="0" applyBorder="0" applyAlignment="0" applyProtection="0"/>
    <xf numFmtId="0" fontId="8" fillId="0" borderId="0" applyNumberFormat="0" applyFill="0" applyBorder="0" applyAlignment="0" applyProtection="0"/>
    <xf numFmtId="9" fontId="2" fillId="0" borderId="0" applyFont="0" applyFill="0" applyBorder="0" applyAlignment="0" applyProtection="0"/>
  </cellStyleXfs>
  <cellXfs count="240">
    <xf numFmtId="0" fontId="0" fillId="0" borderId="0" xfId="0"/>
    <xf numFmtId="0" fontId="0" fillId="0" borderId="0" xfId="0" applyAlignment="1">
      <alignment vertical="center"/>
    </xf>
    <xf numFmtId="0" fontId="5" fillId="0" borderId="0" xfId="0" applyFont="1" applyAlignment="1">
      <alignment vertical="center"/>
    </xf>
    <xf numFmtId="0" fontId="4" fillId="0" borderId="6" xfId="0" applyFont="1" applyBorder="1" applyAlignment="1">
      <alignment horizontal="center" vertical="center" wrapText="1"/>
    </xf>
    <xf numFmtId="0" fontId="7" fillId="0" borderId="0" xfId="0" applyFont="1" applyAlignment="1">
      <alignment vertical="center"/>
    </xf>
    <xf numFmtId="0" fontId="0" fillId="0" borderId="0" xfId="0" applyAlignment="1">
      <alignment horizontal="center" vertical="center"/>
    </xf>
    <xf numFmtId="0" fontId="0" fillId="0" borderId="1" xfId="0" applyBorder="1" applyAlignment="1">
      <alignment vertical="center"/>
    </xf>
    <xf numFmtId="0" fontId="3" fillId="0" borderId="0" xfId="0" applyFont="1"/>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2" xfId="0" applyBorder="1" applyAlignment="1">
      <alignment vertical="center"/>
    </xf>
    <xf numFmtId="0" fontId="5" fillId="0" borderId="2" xfId="0" applyFont="1" applyBorder="1" applyAlignment="1">
      <alignment horizontal="center" vertical="center"/>
    </xf>
    <xf numFmtId="0" fontId="6" fillId="0" borderId="4" xfId="0" applyFont="1" applyBorder="1" applyAlignment="1" applyProtection="1">
      <alignment vertical="center" wrapText="1"/>
      <protection locked="0"/>
    </xf>
    <xf numFmtId="0" fontId="0" fillId="0" borderId="4" xfId="0" applyBorder="1" applyAlignment="1">
      <alignment vertical="center"/>
    </xf>
    <xf numFmtId="0" fontId="0" fillId="0" borderId="4" xfId="0" applyBorder="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10" fillId="0" borderId="0" xfId="0" applyFont="1" applyAlignment="1">
      <alignment vertical="center" wrapText="1"/>
    </xf>
    <xf numFmtId="0" fontId="12" fillId="0" borderId="0" xfId="0" applyFont="1"/>
    <xf numFmtId="0" fontId="9" fillId="0" borderId="16" xfId="0" applyFont="1" applyBorder="1"/>
    <xf numFmtId="0" fontId="0" fillId="0" borderId="16" xfId="0" applyBorder="1"/>
    <xf numFmtId="0" fontId="6" fillId="0" borderId="4" xfId="0" applyFont="1" applyBorder="1" applyAlignment="1">
      <alignment vertical="center" wrapText="1"/>
    </xf>
    <xf numFmtId="0" fontId="6" fillId="0" borderId="0" xfId="0" applyFont="1"/>
    <xf numFmtId="0" fontId="16" fillId="0" borderId="4" xfId="0" applyFont="1" applyBorder="1" applyAlignment="1">
      <alignment vertical="center"/>
    </xf>
    <xf numFmtId="0" fontId="16" fillId="0" borderId="4" xfId="0" applyFont="1" applyBorder="1" applyAlignment="1">
      <alignment vertical="center" wrapText="1"/>
    </xf>
    <xf numFmtId="0" fontId="14" fillId="0" borderId="0" xfId="0" applyFont="1" applyAlignment="1">
      <alignment vertical="center" wrapText="1"/>
    </xf>
    <xf numFmtId="0" fontId="5" fillId="0" borderId="4" xfId="0" applyFont="1" applyBorder="1" applyAlignment="1">
      <alignment horizontal="center" vertical="center" wrapText="1"/>
    </xf>
    <xf numFmtId="0" fontId="14" fillId="0" borderId="0" xfId="0" applyFont="1" applyAlignment="1">
      <alignment horizontal="left" vertical="center" wrapText="1"/>
    </xf>
    <xf numFmtId="0" fontId="6" fillId="4" borderId="4" xfId="0" applyFont="1" applyFill="1" applyBorder="1" applyAlignment="1" applyProtection="1">
      <alignment vertical="center" wrapText="1"/>
      <protection locked="0"/>
    </xf>
    <xf numFmtId="0" fontId="15" fillId="0" borderId="0" xfId="0" applyFont="1" applyAlignment="1">
      <alignment vertical="center" wrapText="1"/>
    </xf>
    <xf numFmtId="0" fontId="15" fillId="0" borderId="0" xfId="0" applyFont="1" applyAlignment="1">
      <alignment horizontal="right" vertical="center" wrapText="1"/>
    </xf>
    <xf numFmtId="0" fontId="13" fillId="0" borderId="0" xfId="0" applyFont="1" applyAlignment="1">
      <alignment vertical="center" wrapText="1"/>
    </xf>
    <xf numFmtId="0" fontId="13" fillId="0" borderId="0" xfId="0" applyFont="1" applyAlignment="1">
      <alignment horizontal="right" vertical="center" wrapText="1"/>
    </xf>
    <xf numFmtId="49" fontId="6" fillId="0" borderId="4" xfId="0" applyNumberFormat="1" applyFont="1" applyBorder="1" applyAlignment="1">
      <alignment horizontal="left" vertical="center" wrapText="1"/>
    </xf>
    <xf numFmtId="14" fontId="6" fillId="0" borderId="4" xfId="0" applyNumberFormat="1" applyFont="1" applyBorder="1" applyAlignment="1">
      <alignment vertical="center" wrapText="1"/>
    </xf>
    <xf numFmtId="14" fontId="6" fillId="0" borderId="4" xfId="0" applyNumberFormat="1" applyFont="1" applyBorder="1" applyAlignment="1">
      <alignment horizontal="right" vertical="center" wrapText="1"/>
    </xf>
    <xf numFmtId="0" fontId="13" fillId="0" borderId="4" xfId="0" applyFont="1" applyBorder="1" applyAlignment="1">
      <alignment horizontal="left" vertical="center" wrapText="1"/>
    </xf>
    <xf numFmtId="0" fontId="13" fillId="0" borderId="4" xfId="0" applyFont="1" applyBorder="1" applyAlignment="1">
      <alignment horizontal="right" vertical="center" wrapText="1"/>
    </xf>
    <xf numFmtId="14" fontId="13" fillId="0" borderId="4" xfId="0" applyNumberFormat="1" applyFont="1" applyBorder="1" applyAlignment="1">
      <alignment vertical="center" wrapText="1"/>
    </xf>
    <xf numFmtId="0" fontId="13" fillId="0" borderId="4" xfId="0" applyFont="1" applyBorder="1" applyAlignment="1">
      <alignment vertical="center" wrapText="1"/>
    </xf>
    <xf numFmtId="14" fontId="13" fillId="0" borderId="4" xfId="0" applyNumberFormat="1" applyFont="1" applyBorder="1" applyAlignment="1">
      <alignment horizontal="left" vertical="center" wrapText="1"/>
    </xf>
    <xf numFmtId="0" fontId="13" fillId="0" borderId="5" xfId="0" applyFont="1" applyBorder="1" applyAlignment="1">
      <alignment horizontal="left" vertical="center" wrapText="1"/>
    </xf>
    <xf numFmtId="0" fontId="13" fillId="0" borderId="5" xfId="0" applyFont="1" applyBorder="1" applyAlignment="1">
      <alignment horizontal="right" vertical="center" wrapText="1"/>
    </xf>
    <xf numFmtId="14" fontId="13" fillId="0" borderId="5" xfId="0" applyNumberFormat="1" applyFont="1" applyBorder="1" applyAlignment="1">
      <alignment vertical="center" wrapText="1"/>
    </xf>
    <xf numFmtId="0" fontId="13" fillId="0" borderId="5" xfId="0" applyFont="1" applyBorder="1" applyAlignment="1">
      <alignment vertical="center" wrapText="1"/>
    </xf>
    <xf numFmtId="14" fontId="15" fillId="0" borderId="0" xfId="0" applyNumberFormat="1" applyFont="1" applyAlignment="1">
      <alignment vertical="center" wrapText="1"/>
    </xf>
    <xf numFmtId="0" fontId="15" fillId="0" borderId="0" xfId="0" applyFont="1" applyAlignment="1">
      <alignment horizontal="left" vertical="center" wrapText="1"/>
    </xf>
    <xf numFmtId="3" fontId="6" fillId="0" borderId="4" xfId="0" applyNumberFormat="1" applyFont="1" applyBorder="1" applyAlignment="1">
      <alignment vertical="center" wrapText="1"/>
    </xf>
    <xf numFmtId="4" fontId="6" fillId="0" borderId="4" xfId="0" applyNumberFormat="1" applyFont="1" applyBorder="1" applyAlignment="1">
      <alignment vertical="center" wrapText="1"/>
    </xf>
    <xf numFmtId="3" fontId="6" fillId="3" borderId="4" xfId="0" applyNumberFormat="1" applyFont="1" applyFill="1" applyBorder="1" applyAlignment="1">
      <alignment vertical="center" wrapText="1"/>
    </xf>
    <xf numFmtId="0" fontId="16" fillId="0" borderId="0" xfId="0" applyFont="1" applyAlignment="1">
      <alignment vertical="center"/>
    </xf>
    <xf numFmtId="0" fontId="16" fillId="0" borderId="0" xfId="0" applyFont="1" applyAlignment="1">
      <alignment vertical="center" wrapText="1"/>
    </xf>
    <xf numFmtId="0" fontId="16" fillId="6" borderId="0" xfId="0" applyFont="1" applyFill="1" applyAlignment="1">
      <alignment vertical="center"/>
    </xf>
    <xf numFmtId="0" fontId="16" fillId="7" borderId="31" xfId="0" applyFont="1" applyFill="1" applyBorder="1" applyAlignment="1">
      <alignment vertical="center" wrapText="1"/>
    </xf>
    <xf numFmtId="0" fontId="16" fillId="0" borderId="31" xfId="0" applyFont="1" applyBorder="1" applyAlignment="1">
      <alignment vertical="center"/>
    </xf>
    <xf numFmtId="0" fontId="16" fillId="0" borderId="32" xfId="0" applyFont="1" applyBorder="1" applyAlignment="1">
      <alignment vertical="center" wrapText="1"/>
    </xf>
    <xf numFmtId="0" fontId="16" fillId="7" borderId="4" xfId="0" applyFont="1" applyFill="1" applyBorder="1" applyAlignment="1">
      <alignment vertical="center" wrapText="1"/>
    </xf>
    <xf numFmtId="0" fontId="16" fillId="0" borderId="13" xfId="0" applyFont="1" applyBorder="1" applyAlignment="1">
      <alignment vertical="center" wrapText="1"/>
    </xf>
    <xf numFmtId="0" fontId="16" fillId="0" borderId="29" xfId="0" applyFont="1" applyBorder="1" applyAlignment="1">
      <alignment vertical="center" wrapText="1"/>
    </xf>
    <xf numFmtId="0" fontId="16" fillId="4" borderId="29" xfId="0" applyFont="1" applyFill="1" applyBorder="1" applyAlignment="1">
      <alignment vertical="center"/>
    </xf>
    <xf numFmtId="0" fontId="16" fillId="0" borderId="19" xfId="0" applyFont="1" applyBorder="1" applyAlignment="1">
      <alignment vertical="center" wrapText="1"/>
    </xf>
    <xf numFmtId="0" fontId="0" fillId="0" borderId="24" xfId="0" applyBorder="1" applyAlignment="1">
      <alignment horizontal="lef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31" xfId="0" applyFont="1" applyBorder="1" applyAlignment="1">
      <alignment vertical="center" wrapText="1"/>
    </xf>
    <xf numFmtId="0" fontId="16" fillId="0" borderId="32" xfId="0" applyFont="1" applyBorder="1" applyAlignment="1">
      <alignment horizontal="left" vertical="center" wrapText="1"/>
    </xf>
    <xf numFmtId="0" fontId="18" fillId="0" borderId="4" xfId="0" applyFont="1" applyBorder="1" applyAlignment="1">
      <alignment vertical="center" wrapText="1"/>
    </xf>
    <xf numFmtId="0" fontId="16" fillId="0" borderId="4" xfId="0" applyFont="1" applyBorder="1" applyAlignment="1">
      <alignment horizontal="left" vertical="center" wrapText="1"/>
    </xf>
    <xf numFmtId="0" fontId="16" fillId="7" borderId="29" xfId="0" applyFont="1" applyFill="1" applyBorder="1" applyAlignment="1">
      <alignment vertical="center" wrapText="1"/>
    </xf>
    <xf numFmtId="0" fontId="16" fillId="8" borderId="0" xfId="0" applyFont="1" applyFill="1" applyAlignment="1">
      <alignment vertical="center"/>
    </xf>
    <xf numFmtId="0" fontId="17" fillId="0" borderId="37" xfId="0" applyFont="1" applyBorder="1" applyAlignment="1">
      <alignment horizontal="center" vertical="center"/>
    </xf>
    <xf numFmtId="0" fontId="16" fillId="0" borderId="38" xfId="0" applyFont="1" applyBorder="1" applyAlignment="1">
      <alignment vertical="center"/>
    </xf>
    <xf numFmtId="0" fontId="16" fillId="0" borderId="39" xfId="0" applyFont="1" applyBorder="1" applyAlignment="1">
      <alignment vertical="center" wrapText="1"/>
    </xf>
    <xf numFmtId="0" fontId="16" fillId="0" borderId="37" xfId="0" applyFont="1" applyBorder="1" applyAlignment="1">
      <alignment vertical="center" wrapText="1"/>
    </xf>
    <xf numFmtId="0" fontId="16" fillId="0" borderId="39" xfId="0" applyFont="1" applyBorder="1" applyAlignment="1">
      <alignment vertical="center"/>
    </xf>
    <xf numFmtId="0" fontId="16" fillId="0" borderId="37" xfId="0" applyFont="1" applyBorder="1" applyAlignment="1">
      <alignment vertical="center"/>
    </xf>
    <xf numFmtId="0" fontId="16" fillId="0" borderId="38" xfId="0" applyFont="1" applyBorder="1" applyAlignment="1">
      <alignment vertical="center" wrapText="1"/>
    </xf>
    <xf numFmtId="0" fontId="6" fillId="0" borderId="12" xfId="0" applyFont="1" applyBorder="1" applyAlignment="1">
      <alignment vertical="center" wrapText="1"/>
    </xf>
    <xf numFmtId="0" fontId="16" fillId="0" borderId="18" xfId="0" applyFont="1" applyBorder="1" applyAlignment="1">
      <alignment vertical="center"/>
    </xf>
    <xf numFmtId="0" fontId="0" fillId="0" borderId="4" xfId="0" applyBorder="1" applyAlignment="1">
      <alignment horizontal="left" vertical="center" wrapText="1"/>
    </xf>
    <xf numFmtId="0" fontId="4" fillId="0" borderId="0" xfId="0" applyFont="1" applyAlignment="1">
      <alignment vertical="center"/>
    </xf>
    <xf numFmtId="0" fontId="20" fillId="0" borderId="0" xfId="0" applyFont="1" applyAlignment="1">
      <alignment vertical="center" wrapText="1"/>
    </xf>
    <xf numFmtId="3" fontId="6" fillId="0" borderId="5" xfId="0" applyNumberFormat="1" applyFont="1" applyBorder="1" applyAlignment="1">
      <alignment vertical="center" wrapText="1"/>
    </xf>
    <xf numFmtId="0" fontId="6" fillId="0" borderId="0" xfId="0" applyFont="1" applyAlignment="1">
      <alignment vertical="center" wrapText="1"/>
    </xf>
    <xf numFmtId="3" fontId="14" fillId="0" borderId="28" xfId="0" applyNumberFormat="1" applyFont="1" applyBorder="1" applyAlignment="1">
      <alignment horizontal="center" vertical="center" wrapText="1"/>
    </xf>
    <xf numFmtId="3" fontId="14" fillId="3" borderId="28" xfId="0" applyNumberFormat="1" applyFont="1" applyFill="1" applyBorder="1" applyAlignment="1">
      <alignment vertical="center" wrapText="1"/>
    </xf>
    <xf numFmtId="3" fontId="14" fillId="0" borderId="28" xfId="0" applyNumberFormat="1" applyFont="1" applyBorder="1" applyAlignment="1">
      <alignment vertical="center" wrapText="1"/>
    </xf>
    <xf numFmtId="3" fontId="14" fillId="3" borderId="25" xfId="0" applyNumberFormat="1" applyFont="1" applyFill="1" applyBorder="1" applyAlignment="1">
      <alignment vertical="center" wrapText="1"/>
    </xf>
    <xf numFmtId="0" fontId="5" fillId="0" borderId="0" xfId="0" applyFont="1" applyAlignment="1">
      <alignment vertical="center" wrapText="1"/>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wrapText="1"/>
    </xf>
    <xf numFmtId="0" fontId="0" fillId="0" borderId="20" xfId="0" applyBorder="1" applyAlignment="1">
      <alignment vertical="center" wrapText="1"/>
    </xf>
    <xf numFmtId="0" fontId="0" fillId="0" borderId="12" xfId="0" applyBorder="1" applyAlignment="1">
      <alignment vertical="center" wrapText="1"/>
    </xf>
    <xf numFmtId="0" fontId="4" fillId="0" borderId="0" xfId="0" applyFont="1" applyAlignment="1">
      <alignment vertical="center" wrapText="1"/>
    </xf>
    <xf numFmtId="0" fontId="0" fillId="0" borderId="4" xfId="0" applyBorder="1" applyAlignment="1">
      <alignment horizontal="left" vertical="center"/>
    </xf>
    <xf numFmtId="166" fontId="0" fillId="4" borderId="2" xfId="0" applyNumberFormat="1" applyFill="1" applyBorder="1" applyAlignment="1">
      <alignment vertical="center" wrapText="1"/>
    </xf>
    <xf numFmtId="0" fontId="0" fillId="4" borderId="12" xfId="0" applyFill="1" applyBorder="1" applyAlignment="1">
      <alignment horizontal="left" vertical="center" wrapText="1"/>
    </xf>
    <xf numFmtId="166" fontId="0" fillId="4" borderId="13" xfId="0" applyNumberFormat="1" applyFill="1" applyBorder="1" applyAlignment="1">
      <alignment vertical="center" wrapText="1"/>
    </xf>
    <xf numFmtId="167" fontId="6" fillId="0" borderId="27" xfId="3" applyNumberFormat="1" applyFont="1" applyBorder="1" applyAlignment="1">
      <alignment vertical="center"/>
    </xf>
    <xf numFmtId="0" fontId="0" fillId="4" borderId="17" xfId="0" applyFill="1" applyBorder="1" applyAlignment="1">
      <alignment horizontal="left" vertical="center" wrapText="1"/>
    </xf>
    <xf numFmtId="166" fontId="0" fillId="4" borderId="15" xfId="0" applyNumberFormat="1" applyFill="1" applyBorder="1" applyAlignment="1">
      <alignment vertical="center" wrapText="1"/>
    </xf>
    <xf numFmtId="167" fontId="6" fillId="0" borderId="45" xfId="3" applyNumberFormat="1" applyFont="1" applyBorder="1" applyAlignment="1">
      <alignment vertical="center"/>
    </xf>
    <xf numFmtId="0" fontId="5" fillId="0" borderId="24" xfId="0" applyFont="1" applyBorder="1" applyAlignment="1">
      <alignment vertical="center"/>
    </xf>
    <xf numFmtId="166" fontId="5" fillId="0" borderId="46" xfId="0" applyNumberFormat="1" applyFont="1" applyBorder="1" applyAlignment="1">
      <alignment vertical="center"/>
    </xf>
    <xf numFmtId="166" fontId="5" fillId="0" borderId="25" xfId="0" applyNumberFormat="1" applyFont="1" applyBorder="1" applyAlignment="1">
      <alignment vertical="center"/>
    </xf>
    <xf numFmtId="167" fontId="6" fillId="0" borderId="47" xfId="3" applyNumberFormat="1" applyFont="1"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5" borderId="18" xfId="0" applyFill="1" applyBorder="1" applyAlignment="1">
      <alignment vertical="center"/>
    </xf>
    <xf numFmtId="167" fontId="5" fillId="5" borderId="19" xfId="0" applyNumberFormat="1" applyFont="1" applyFill="1" applyBorder="1" applyAlignment="1">
      <alignment vertical="center" wrapText="1"/>
    </xf>
    <xf numFmtId="0" fontId="5" fillId="0" borderId="13" xfId="0" applyFont="1" applyBorder="1" applyAlignment="1">
      <alignment horizontal="center" vertical="center" wrapText="1"/>
    </xf>
    <xf numFmtId="165" fontId="5" fillId="0" borderId="18"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wrapText="1"/>
    </xf>
    <xf numFmtId="165" fontId="5" fillId="0" borderId="19" xfId="1" applyNumberFormat="1" applyFont="1" applyFill="1" applyBorder="1" applyAlignment="1">
      <alignment horizontal="center" vertical="center" wrapText="1"/>
    </xf>
    <xf numFmtId="0" fontId="6" fillId="0" borderId="4" xfId="0" applyFont="1" applyBorder="1" applyAlignment="1">
      <alignment horizontal="right" vertical="center" wrapText="1"/>
    </xf>
    <xf numFmtId="0" fontId="4" fillId="0" borderId="4" xfId="0" applyFont="1" applyBorder="1" applyAlignment="1">
      <alignment horizontal="center" vertical="center" wrapText="1"/>
    </xf>
    <xf numFmtId="0" fontId="14" fillId="0" borderId="0" xfId="0" applyFont="1" applyAlignment="1">
      <alignment horizontal="right" vertical="center" wrapText="1"/>
    </xf>
    <xf numFmtId="0" fontId="15" fillId="0" borderId="0" xfId="0" applyFont="1" applyAlignment="1">
      <alignment horizontal="center" vertical="center" wrapText="1"/>
    </xf>
    <xf numFmtId="165" fontId="14" fillId="0" borderId="0" xfId="1" applyNumberFormat="1" applyFont="1" applyFill="1" applyBorder="1" applyAlignment="1">
      <alignment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4" fillId="0" borderId="0" xfId="0" applyFont="1"/>
    <xf numFmtId="0" fontId="10" fillId="0" borderId="0" xfId="0" applyFont="1"/>
    <xf numFmtId="164" fontId="4" fillId="0" borderId="0" xfId="0" applyNumberFormat="1" applyFont="1"/>
    <xf numFmtId="165" fontId="5" fillId="0" borderId="12" xfId="1" applyNumberFormat="1" applyFont="1" applyFill="1" applyBorder="1" applyAlignment="1">
      <alignment vertical="center" wrapText="1"/>
    </xf>
    <xf numFmtId="165" fontId="5" fillId="0" borderId="18" xfId="1" applyNumberFormat="1" applyFont="1" applyFill="1" applyBorder="1" applyAlignment="1">
      <alignment vertical="center" wrapText="1"/>
    </xf>
    <xf numFmtId="165" fontId="5" fillId="0" borderId="4" xfId="1" applyNumberFormat="1" applyFont="1" applyFill="1" applyBorder="1" applyAlignment="1">
      <alignment vertical="center" wrapText="1"/>
    </xf>
    <xf numFmtId="165" fontId="5" fillId="0" borderId="29" xfId="1" applyNumberFormat="1" applyFont="1" applyFill="1" applyBorder="1" applyAlignment="1">
      <alignment vertical="center" wrapText="1"/>
    </xf>
    <xf numFmtId="165" fontId="5" fillId="0" borderId="13" xfId="1" applyNumberFormat="1" applyFont="1" applyFill="1" applyBorder="1" applyAlignment="1">
      <alignment vertical="center" wrapText="1"/>
    </xf>
    <xf numFmtId="165" fontId="5" fillId="0" borderId="19" xfId="1" applyNumberFormat="1" applyFont="1" applyFill="1" applyBorder="1" applyAlignment="1">
      <alignment vertical="center" wrapText="1"/>
    </xf>
    <xf numFmtId="0" fontId="0" fillId="0" borderId="0" xfId="0" applyFont="1" applyAlignment="1">
      <alignment wrapText="1"/>
    </xf>
    <xf numFmtId="0" fontId="0" fillId="0" borderId="0" xfId="0" applyFont="1" applyAlignment="1">
      <alignment horizontal="left" wrapText="1"/>
    </xf>
    <xf numFmtId="0" fontId="0" fillId="0" borderId="0" xfId="0" applyFont="1" applyAlignment="1">
      <alignment vertical="center" wrapText="1"/>
    </xf>
    <xf numFmtId="0" fontId="6" fillId="0" borderId="4" xfId="0" applyFont="1" applyBorder="1" applyAlignment="1" applyProtection="1">
      <alignment horizontal="left" vertical="center" wrapText="1"/>
      <protection locked="0"/>
    </xf>
    <xf numFmtId="3" fontId="6" fillId="3" borderId="4" xfId="1" applyNumberFormat="1" applyFont="1" applyFill="1" applyBorder="1" applyAlignment="1" applyProtection="1">
      <alignment vertical="center" wrapText="1"/>
    </xf>
    <xf numFmtId="3" fontId="6" fillId="4" borderId="4" xfId="1" applyNumberFormat="1" applyFont="1" applyFill="1" applyBorder="1" applyAlignment="1" applyProtection="1">
      <alignment vertical="center" wrapText="1"/>
      <protection locked="0"/>
    </xf>
    <xf numFmtId="164" fontId="6" fillId="0" borderId="4" xfId="1" applyNumberFormat="1" applyFont="1" applyBorder="1" applyAlignment="1" applyProtection="1">
      <alignment vertical="center" wrapText="1"/>
      <protection locked="0"/>
    </xf>
    <xf numFmtId="3" fontId="6" fillId="0" borderId="4" xfId="0" applyNumberFormat="1" applyFont="1" applyBorder="1" applyAlignment="1" applyProtection="1">
      <alignment vertical="center" wrapText="1"/>
      <protection locked="0"/>
    </xf>
    <xf numFmtId="14" fontId="6" fillId="0" borderId="4" xfId="0" applyNumberFormat="1" applyFont="1" applyBorder="1" applyAlignment="1" applyProtection="1">
      <alignment vertical="center" wrapText="1"/>
      <protection locked="0"/>
    </xf>
    <xf numFmtId="3" fontId="7" fillId="4" borderId="4" xfId="1" applyNumberFormat="1" applyFont="1" applyFill="1" applyBorder="1" applyAlignment="1" applyProtection="1">
      <alignment vertical="center" wrapText="1"/>
    </xf>
    <xf numFmtId="0" fontId="7" fillId="0" borderId="0" xfId="0" applyFont="1" applyAlignment="1">
      <alignment vertical="center" wrapText="1"/>
    </xf>
    <xf numFmtId="0" fontId="0" fillId="0" borderId="0" xfId="0" applyFont="1" applyAlignment="1">
      <alignment horizontal="right" vertical="center" wrapText="1"/>
    </xf>
    <xf numFmtId="4" fontId="0" fillId="0" borderId="4" xfId="0" applyNumberFormat="1" applyFont="1" applyBorder="1" applyAlignment="1">
      <alignment horizontal="center" vertical="center" wrapText="1"/>
    </xf>
    <xf numFmtId="0" fontId="0" fillId="0" borderId="4" xfId="0" applyFont="1" applyBorder="1" applyAlignment="1">
      <alignment horizontal="center" vertical="center" wrapText="1"/>
    </xf>
    <xf numFmtId="4" fontId="0" fillId="2" borderId="4" xfId="0" applyNumberFormat="1" applyFont="1" applyFill="1" applyBorder="1" applyAlignment="1" applyProtection="1">
      <alignment horizontal="center" vertical="center" wrapText="1"/>
      <protection locked="0"/>
    </xf>
    <xf numFmtId="0" fontId="8" fillId="0" borderId="0" xfId="2" applyFont="1" applyAlignment="1">
      <alignment wrapText="1"/>
    </xf>
    <xf numFmtId="3" fontId="1" fillId="0" borderId="0" xfId="0" applyNumberFormat="1" applyFont="1" applyAlignment="1" applyProtection="1">
      <alignment horizontal="right" vertical="center" wrapText="1"/>
      <protection locked="0"/>
    </xf>
    <xf numFmtId="2" fontId="0" fillId="0" borderId="0" xfId="0" applyNumberFormat="1" applyFont="1" applyAlignment="1">
      <alignment vertical="center" wrapText="1"/>
    </xf>
    <xf numFmtId="0" fontId="0" fillId="0" borderId="0" xfId="0" applyFont="1" applyAlignment="1">
      <alignment horizontal="left" vertical="center" wrapText="1"/>
    </xf>
    <xf numFmtId="0" fontId="0" fillId="0" borderId="0" xfId="0" applyFont="1" applyAlignment="1" applyProtection="1">
      <alignment vertical="center" wrapText="1"/>
      <protection locked="0"/>
    </xf>
    <xf numFmtId="14" fontId="0" fillId="0" borderId="0" xfId="0" applyNumberFormat="1" applyFont="1" applyAlignment="1" applyProtection="1">
      <alignment vertical="center" wrapText="1"/>
      <protection locked="0"/>
    </xf>
    <xf numFmtId="0" fontId="0" fillId="0" borderId="0" xfId="0" applyFont="1" applyAlignment="1">
      <alignment horizontal="center" vertical="center" wrapText="1"/>
    </xf>
    <xf numFmtId="0" fontId="0" fillId="0" borderId="1" xfId="0" applyFont="1" applyBorder="1" applyAlignment="1">
      <alignment vertical="center" wrapText="1"/>
    </xf>
    <xf numFmtId="0" fontId="15" fillId="0" borderId="0" xfId="0" quotePrefix="1" applyFont="1" applyAlignment="1">
      <alignment vertical="center" wrapText="1"/>
    </xf>
    <xf numFmtId="0" fontId="14" fillId="0" borderId="0" xfId="0" applyFont="1" applyAlignment="1" applyProtection="1">
      <alignment horizontal="left" vertical="center" wrapText="1"/>
      <protection locked="0"/>
    </xf>
    <xf numFmtId="0" fontId="6" fillId="0" borderId="0" xfId="0" applyFont="1" applyAlignment="1">
      <alignment horizontal="right" vertical="center" wrapText="1"/>
    </xf>
    <xf numFmtId="3" fontId="21" fillId="3" borderId="4" xfId="1" applyNumberFormat="1" applyFont="1" applyFill="1" applyBorder="1" applyAlignment="1" applyProtection="1">
      <alignment vertical="center" wrapText="1"/>
    </xf>
    <xf numFmtId="0" fontId="5" fillId="0" borderId="0" xfId="0" applyFont="1" applyAlignment="1">
      <alignment horizontal="right" vertical="center"/>
    </xf>
    <xf numFmtId="0" fontId="0" fillId="4" borderId="4" xfId="0" applyFill="1" applyBorder="1" applyAlignment="1">
      <alignment vertical="center" wrapText="1"/>
    </xf>
    <xf numFmtId="167" fontId="0" fillId="4" borderId="13" xfId="3" applyNumberFormat="1" applyFont="1" applyFill="1" applyBorder="1" applyAlignment="1">
      <alignment vertical="center"/>
    </xf>
    <xf numFmtId="167" fontId="0" fillId="4" borderId="13" xfId="1" applyNumberFormat="1" applyFont="1" applyFill="1" applyBorder="1" applyAlignment="1">
      <alignment vertical="center"/>
    </xf>
    <xf numFmtId="0" fontId="5"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pplyProtection="1">
      <alignment horizontal="left" vertical="center" wrapText="1"/>
      <protection locked="0"/>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0" fillId="0" borderId="0" xfId="0" applyFont="1" applyAlignment="1">
      <alignment horizontal="center" vertical="center" wrapText="1"/>
    </xf>
    <xf numFmtId="0" fontId="0" fillId="2" borderId="4" xfId="0" applyFont="1" applyFill="1" applyBorder="1" applyAlignment="1" applyProtection="1">
      <alignment horizontal="center" vertical="center" wrapText="1"/>
      <protection locked="0"/>
    </xf>
    <xf numFmtId="0" fontId="14" fillId="0" borderId="0" xfId="0" applyFont="1" applyAlignment="1">
      <alignment horizontal="right" vertical="center" wrapText="1"/>
    </xf>
    <xf numFmtId="0" fontId="16" fillId="7" borderId="30" xfId="0" applyFont="1" applyFill="1" applyBorder="1" applyAlignment="1">
      <alignment horizontal="left" vertical="center" wrapText="1"/>
    </xf>
    <xf numFmtId="0" fontId="16" fillId="7" borderId="18" xfId="0" applyFont="1" applyFill="1" applyBorder="1" applyAlignment="1">
      <alignment horizontal="left" vertical="center" wrapText="1"/>
    </xf>
    <xf numFmtId="0" fontId="16" fillId="7" borderId="12" xfId="0" applyFont="1" applyFill="1" applyBorder="1" applyAlignment="1">
      <alignment horizontal="left" vertical="center" wrapText="1"/>
    </xf>
    <xf numFmtId="0" fontId="0" fillId="0" borderId="30"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left" vertical="center"/>
    </xf>
    <xf numFmtId="0" fontId="16" fillId="0" borderId="4" xfId="0" applyFont="1" applyBorder="1" applyAlignment="1">
      <alignment horizontal="left" vertical="center" wrapText="1"/>
    </xf>
    <xf numFmtId="0" fontId="18" fillId="0" borderId="4" xfId="0" applyFont="1" applyBorder="1" applyAlignment="1">
      <alignment horizontal="left"/>
    </xf>
    <xf numFmtId="0" fontId="17" fillId="0" borderId="35" xfId="0" applyFont="1" applyBorder="1" applyAlignment="1">
      <alignment horizontal="center" vertical="center"/>
    </xf>
    <xf numFmtId="0" fontId="18" fillId="0" borderId="36" xfId="0" applyFont="1" applyBorder="1"/>
    <xf numFmtId="0" fontId="4" fillId="2" borderId="3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4" xfId="0" applyFont="1" applyFill="1" applyBorder="1" applyAlignment="1">
      <alignment horizontal="center" vertical="center"/>
    </xf>
    <xf numFmtId="0" fontId="0" fillId="0" borderId="4" xfId="0" applyBorder="1" applyAlignment="1">
      <alignment horizontal="left" vertical="center" wrapText="1"/>
    </xf>
    <xf numFmtId="0" fontId="0" fillId="0" borderId="13" xfId="0" applyBorder="1" applyAlignment="1">
      <alignment horizontal="left" vertical="center" wrapText="1"/>
    </xf>
    <xf numFmtId="0" fontId="16" fillId="0" borderId="13" xfId="0" applyFont="1" applyBorder="1" applyAlignment="1">
      <alignment horizontal="left" vertical="center" wrapText="1"/>
    </xf>
    <xf numFmtId="0" fontId="18" fillId="0" borderId="13" xfId="0" applyFont="1" applyBorder="1"/>
    <xf numFmtId="0" fontId="18" fillId="0" borderId="19" xfId="0" applyFont="1" applyBorder="1"/>
    <xf numFmtId="0" fontId="0" fillId="0" borderId="29" xfId="0" applyBorder="1" applyAlignment="1">
      <alignment horizontal="left" vertical="center" wrapText="1"/>
    </xf>
    <xf numFmtId="0" fontId="0" fillId="0" borderId="19" xfId="0" applyBorder="1" applyAlignment="1">
      <alignment horizontal="left" vertical="center" wrapText="1"/>
    </xf>
    <xf numFmtId="0" fontId="4" fillId="0" borderId="0" xfId="0" applyFont="1" applyAlignment="1">
      <alignment horizontal="center" vertical="center" wrapText="1"/>
    </xf>
    <xf numFmtId="0" fontId="19" fillId="5" borderId="22"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0" fillId="0" borderId="2" xfId="0" applyBorder="1" applyAlignment="1">
      <alignment horizontal="left" vertical="center" wrapText="1"/>
    </xf>
    <xf numFmtId="0" fontId="0" fillId="0" borderId="44" xfId="0" applyBorder="1" applyAlignment="1">
      <alignment horizontal="left" vertical="center" wrapText="1"/>
    </xf>
    <xf numFmtId="0" fontId="17" fillId="2" borderId="40" xfId="0" applyFont="1" applyFill="1" applyBorder="1" applyAlignment="1">
      <alignment horizontal="center" vertical="center"/>
    </xf>
    <xf numFmtId="0" fontId="18" fillId="2" borderId="41" xfId="0" applyFont="1" applyFill="1" applyBorder="1"/>
    <xf numFmtId="0" fontId="13" fillId="0" borderId="0" xfId="0" applyFont="1" applyAlignment="1">
      <alignment horizontal="center" vertical="center" wrapText="1"/>
    </xf>
    <xf numFmtId="0" fontId="15"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165" fontId="14" fillId="0" borderId="0" xfId="1" applyNumberFormat="1" applyFont="1" applyFill="1" applyBorder="1" applyAlignment="1">
      <alignment horizontal="right" vertical="center" wrapText="1"/>
    </xf>
    <xf numFmtId="165" fontId="14" fillId="0" borderId="0" xfId="1" applyNumberFormat="1" applyFont="1" applyFill="1" applyBorder="1" applyAlignment="1">
      <alignment vertical="center" wrapText="1"/>
    </xf>
    <xf numFmtId="0" fontId="15" fillId="0" borderId="0" xfId="0" applyFont="1" applyAlignment="1">
      <alignment horizontal="center" vertical="center" wrapText="1"/>
    </xf>
    <xf numFmtId="0" fontId="15" fillId="0" borderId="8" xfId="0" applyFont="1" applyBorder="1" applyAlignment="1">
      <alignment horizontal="left" vertical="center" wrapText="1"/>
    </xf>
    <xf numFmtId="0" fontId="14" fillId="0" borderId="4" xfId="0" applyFont="1" applyBorder="1" applyAlignment="1">
      <alignment horizontal="center" vertical="center" wrapText="1"/>
    </xf>
    <xf numFmtId="49" fontId="14" fillId="0" borderId="0" xfId="0" applyNumberFormat="1" applyFont="1" applyAlignment="1">
      <alignment horizontal="center" vertical="center" wrapText="1"/>
    </xf>
    <xf numFmtId="165" fontId="14" fillId="0" borderId="0" xfId="1"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pplyProtection="1">
      <alignment horizontal="left" vertical="center" wrapText="1"/>
      <protection locked="0"/>
    </xf>
    <xf numFmtId="0" fontId="15" fillId="0" borderId="0" xfId="0" applyFont="1" applyAlignment="1">
      <alignment horizontal="left" vertical="center" wrapText="1"/>
    </xf>
    <xf numFmtId="0" fontId="14" fillId="0" borderId="24"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2" borderId="4" xfId="0" applyFont="1" applyFill="1" applyBorder="1" applyAlignment="1">
      <alignment horizontal="center" vertical="center"/>
    </xf>
    <xf numFmtId="0" fontId="0" fillId="0" borderId="3" xfId="0" applyBorder="1" applyAlignment="1">
      <alignment horizontal="left" vertical="center" wrapText="1"/>
    </xf>
    <xf numFmtId="164" fontId="5" fillId="0" borderId="0" xfId="1" applyNumberFormat="1" applyFont="1" applyFill="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Alignment="1">
      <alignment horizontal="center"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left" vertical="center" wrapText="1"/>
    </xf>
    <xf numFmtId="0" fontId="11" fillId="0" borderId="0" xfId="0" applyFont="1" applyAlignment="1">
      <alignment horizontal="center" vertical="center"/>
    </xf>
  </cellXfs>
  <cellStyles count="4">
    <cellStyle name="Ezres" xfId="1" builtinId="3"/>
    <cellStyle name="Hivatkozás" xfId="2" builtinId="8"/>
    <cellStyle name="Normál" xfId="0" builtinId="0"/>
    <cellStyle name="Százalék" xfId="3"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361950</xdr:colOff>
      <xdr:row>1</xdr:row>
      <xdr:rowOff>47625</xdr:rowOff>
    </xdr:from>
    <xdr:to>
      <xdr:col>16</xdr:col>
      <xdr:colOff>25614</xdr:colOff>
      <xdr:row>4</xdr:row>
      <xdr:rowOff>70930</xdr:rowOff>
    </xdr:to>
    <xdr:pic>
      <xdr:nvPicPr>
        <xdr:cNvPr id="2" name="Kép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945225" y="285750"/>
          <a:ext cx="987638" cy="737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xdr:colOff>
      <xdr:row>3</xdr:row>
      <xdr:rowOff>0</xdr:rowOff>
    </xdr:from>
    <xdr:to>
      <xdr:col>17</xdr:col>
      <xdr:colOff>1328735</xdr:colOff>
      <xdr:row>11</xdr:row>
      <xdr:rowOff>38099</xdr:rowOff>
    </xdr:to>
    <xdr:pic>
      <xdr:nvPicPr>
        <xdr:cNvPr id="2" name="Kép 1" descr="\\gvvrcommon08\gvvrcommon08\HH_HHA\PMI\Kommunikáció\Visual_pack_for_HHP_Beneficiaries\HHP logo\Hungary_Helps_logo_VEKTOR_COLOURED.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13849" y="571500"/>
          <a:ext cx="2738436" cy="18573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790575</xdr:colOff>
      <xdr:row>0</xdr:row>
      <xdr:rowOff>133350</xdr:rowOff>
    </xdr:from>
    <xdr:to>
      <xdr:col>4</xdr:col>
      <xdr:colOff>1776095</xdr:colOff>
      <xdr:row>3</xdr:row>
      <xdr:rowOff>205740</xdr:rowOff>
    </xdr:to>
    <xdr:pic>
      <xdr:nvPicPr>
        <xdr:cNvPr id="2" name="Kép 1" descr="\\gvvrcommon08\gvvrcommon08\HH_HHA\PMI\Kommunikáció\Visual_pack_for_HHP_Beneficiaries\HHP logo\Hungary_Helps_logo_VEKTOR_COLOURED.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25" y="133350"/>
          <a:ext cx="985520" cy="7391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vvrcommon08\gvvrcommon08\HH_HHA\PMI\001_Folyamatban%20l&#233;v&#337;%20adom&#225;nyoz&#225;sok\P999_001_Munkapeldanyok\TSZ\HU\&#250;j%20mell&#233;kletek_2024_03\Javaslat\2a.%20K&#246;lts&#233;gterv_r&#233;szletes_PKB_GSZI.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Nyilatkozat%20k&#252;lf&#246;ldi%20bizonyla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öltségterv_eredeti"/>
      <sheetName val="Költségterv_kérelmező_HUF"/>
      <sheetName val="Költségterv_kérelmező_deviza"/>
      <sheetName val="Összesítő"/>
      <sheetName val="Kitöltési útmutató"/>
      <sheetName val="Háttér adattartalom"/>
    </sheetNames>
    <sheetDataSet>
      <sheetData sheetId="0"/>
      <sheetData sheetId="1"/>
      <sheetData sheetId="2">
        <row r="7">
          <cell r="L7" t="str">
            <v>Összköltség</v>
          </cell>
        </row>
      </sheetData>
      <sheetData sheetId="3"/>
      <sheetData sheetId="4"/>
      <sheetData sheetId="5">
        <row r="1">
          <cell r="B1" t="str">
            <v>Előkészítés</v>
          </cell>
        </row>
        <row r="2">
          <cell r="B2" t="str">
            <v>Szakmai megvalósítás</v>
          </cell>
        </row>
        <row r="3">
          <cell r="B3" t="str">
            <v>Projektmenedzsment</v>
          </cell>
        </row>
        <row r="4">
          <cell r="B4" t="str">
            <v>A célcsoport számára biztosított támogatások</v>
          </cell>
        </row>
        <row r="5">
          <cell r="B5" t="str">
            <v>Egyéb, kiegészítő szolgáltatások (pl. rezsi)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yilatkozat külföldi bizonylat"/>
    </sheetNames>
    <sheetDataSet>
      <sheetData sheetId="0"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opLeftCell="C5" zoomScale="90" zoomScaleNormal="90" workbookViewId="0">
      <selection activeCell="N5" sqref="N5"/>
    </sheetView>
  </sheetViews>
  <sheetFormatPr defaultColWidth="9.140625" defaultRowHeight="15" x14ac:dyDescent="0.25"/>
  <cols>
    <col min="1" max="1" width="13.85546875" style="132" customWidth="1"/>
    <col min="2" max="2" width="21.7109375" style="132" bestFit="1" customWidth="1"/>
    <col min="3" max="3" width="25" style="132" customWidth="1"/>
    <col min="4" max="4" width="21" style="132" customWidth="1"/>
    <col min="5" max="5" width="27" style="132" customWidth="1"/>
    <col min="6" max="6" width="22.5703125" style="132" customWidth="1"/>
    <col min="7" max="7" width="22.7109375" style="132" customWidth="1"/>
    <col min="8" max="8" width="16.7109375" style="132" customWidth="1"/>
    <col min="9" max="10" width="18.7109375" style="132" customWidth="1"/>
    <col min="11" max="11" width="11.85546875" style="132" bestFit="1" customWidth="1"/>
    <col min="12" max="12" width="19.85546875" style="132" bestFit="1" customWidth="1"/>
    <col min="13" max="13" width="16" style="132" bestFit="1" customWidth="1"/>
    <col min="14" max="14" width="16.5703125" style="132" bestFit="1" customWidth="1"/>
    <col min="15" max="15" width="15.7109375" style="132" bestFit="1" customWidth="1"/>
    <col min="16" max="16" width="19.85546875" style="132" bestFit="1" customWidth="1"/>
    <col min="17" max="17" width="15.7109375" style="132" bestFit="1" customWidth="1"/>
    <col min="18" max="18" width="38.7109375" style="132" customWidth="1"/>
    <col min="19" max="16384" width="9.140625" style="132"/>
  </cols>
  <sheetData>
    <row r="1" spans="1:18" ht="18.75" x14ac:dyDescent="0.25">
      <c r="A1" s="161" t="s">
        <v>27</v>
      </c>
      <c r="B1" s="161"/>
      <c r="C1" s="161"/>
      <c r="D1" s="161"/>
      <c r="E1" s="161"/>
      <c r="F1" s="161"/>
      <c r="G1" s="161"/>
      <c r="H1" s="161"/>
      <c r="I1" s="161"/>
      <c r="J1" s="161"/>
      <c r="K1" s="161"/>
      <c r="L1" s="161"/>
      <c r="M1" s="161"/>
      <c r="N1" s="161"/>
      <c r="O1" s="161"/>
      <c r="P1" s="161"/>
      <c r="Q1" s="161"/>
      <c r="R1" s="88"/>
    </row>
    <row r="2" spans="1:18" s="93" customFormat="1" ht="18.75" x14ac:dyDescent="0.25">
      <c r="A2" s="170" t="s">
        <v>213</v>
      </c>
      <c r="B2" s="170"/>
      <c r="C2" s="170"/>
      <c r="D2" s="171"/>
      <c r="E2" s="171"/>
      <c r="F2" s="171"/>
      <c r="G2" s="171"/>
      <c r="H2" s="171"/>
      <c r="I2" s="171"/>
      <c r="J2" s="171"/>
      <c r="K2" s="171"/>
      <c r="L2" s="171"/>
      <c r="M2" s="171"/>
      <c r="N2" s="171"/>
      <c r="O2" s="88"/>
      <c r="P2" s="88"/>
      <c r="Q2" s="88"/>
      <c r="R2" s="88"/>
    </row>
    <row r="3" spans="1:18" s="93" customFormat="1" ht="18.75" x14ac:dyDescent="0.25">
      <c r="A3" s="170" t="s">
        <v>28</v>
      </c>
      <c r="B3" s="170"/>
      <c r="C3" s="170"/>
      <c r="D3" s="171"/>
      <c r="E3" s="171"/>
      <c r="F3" s="171"/>
      <c r="G3" s="171"/>
      <c r="H3" s="171"/>
      <c r="I3" s="171"/>
      <c r="J3" s="171"/>
      <c r="K3" s="171"/>
      <c r="L3" s="171"/>
      <c r="M3" s="171"/>
      <c r="N3" s="171"/>
      <c r="O3" s="88"/>
      <c r="P3" s="88"/>
      <c r="Q3" s="88"/>
      <c r="R3" s="88"/>
    </row>
    <row r="4" spans="1:18" s="93" customFormat="1" ht="18.75" x14ac:dyDescent="0.25">
      <c r="A4" s="170" t="s">
        <v>8</v>
      </c>
      <c r="B4" s="170"/>
      <c r="C4" s="170"/>
      <c r="D4" s="171"/>
      <c r="E4" s="171"/>
      <c r="F4" s="171"/>
      <c r="G4" s="171"/>
      <c r="H4" s="171"/>
      <c r="I4" s="171"/>
      <c r="J4" s="171"/>
      <c r="K4" s="171"/>
      <c r="L4" s="171"/>
      <c r="M4" s="171"/>
      <c r="N4" s="171"/>
      <c r="O4" s="88"/>
      <c r="P4" s="88"/>
      <c r="Q4" s="88"/>
      <c r="R4" s="88"/>
    </row>
    <row r="5" spans="1:18" s="93" customFormat="1" ht="18.75" x14ac:dyDescent="0.25">
      <c r="A5" s="170" t="s">
        <v>29</v>
      </c>
      <c r="B5" s="170"/>
      <c r="C5" s="170"/>
      <c r="D5" s="171" t="s">
        <v>309</v>
      </c>
      <c r="E5" s="171"/>
      <c r="F5" s="171"/>
      <c r="G5" s="171"/>
      <c r="H5" s="171"/>
      <c r="I5" s="88"/>
      <c r="J5" s="88"/>
      <c r="K5" s="88"/>
      <c r="L5" s="176" t="s">
        <v>298</v>
      </c>
      <c r="M5" s="176"/>
      <c r="N5" s="25" t="s">
        <v>313</v>
      </c>
      <c r="O5" s="88"/>
      <c r="P5" s="88"/>
      <c r="Q5" s="88"/>
      <c r="R5" s="88"/>
    </row>
    <row r="7" spans="1:18" ht="48.75" customHeight="1" x14ac:dyDescent="0.25">
      <c r="A7" s="162" t="s">
        <v>30</v>
      </c>
      <c r="B7" s="162" t="s">
        <v>265</v>
      </c>
      <c r="C7" s="164" t="s">
        <v>32</v>
      </c>
      <c r="D7" s="162" t="s">
        <v>33</v>
      </c>
      <c r="E7" s="166" t="s">
        <v>34</v>
      </c>
      <c r="F7" s="166"/>
      <c r="G7" s="166"/>
      <c r="H7" s="167" t="s">
        <v>35</v>
      </c>
      <c r="I7" s="168"/>
      <c r="J7" s="167" t="s">
        <v>36</v>
      </c>
      <c r="K7" s="168"/>
      <c r="L7" s="167" t="s">
        <v>283</v>
      </c>
      <c r="M7" s="169"/>
      <c r="N7" s="166" t="s">
        <v>172</v>
      </c>
      <c r="O7" s="166"/>
      <c r="P7" s="166" t="s">
        <v>284</v>
      </c>
      <c r="Q7" s="166"/>
    </row>
    <row r="8" spans="1:18" ht="45" x14ac:dyDescent="0.25">
      <c r="A8" s="163"/>
      <c r="B8" s="163"/>
      <c r="C8" s="165"/>
      <c r="D8" s="163"/>
      <c r="E8" s="3" t="s">
        <v>302</v>
      </c>
      <c r="F8" s="3" t="s">
        <v>301</v>
      </c>
      <c r="G8" s="3" t="s">
        <v>19</v>
      </c>
      <c r="H8" s="115" t="s">
        <v>20</v>
      </c>
      <c r="I8" s="115" t="s">
        <v>206</v>
      </c>
      <c r="J8" s="115" t="s">
        <v>37</v>
      </c>
      <c r="K8" s="115" t="s">
        <v>38</v>
      </c>
      <c r="L8" s="115" t="s">
        <v>20</v>
      </c>
      <c r="M8" s="115" t="s">
        <v>206</v>
      </c>
      <c r="N8" s="115" t="s">
        <v>20</v>
      </c>
      <c r="O8" s="115" t="s">
        <v>206</v>
      </c>
      <c r="P8" s="115" t="s">
        <v>20</v>
      </c>
      <c r="Q8" s="115" t="s">
        <v>206</v>
      </c>
    </row>
    <row r="9" spans="1:18" s="83" customFormat="1" ht="60" x14ac:dyDescent="0.25">
      <c r="A9" s="133" t="s">
        <v>207</v>
      </c>
      <c r="B9" s="12" t="s">
        <v>266</v>
      </c>
      <c r="C9" s="12" t="s">
        <v>39</v>
      </c>
      <c r="D9" s="12" t="s">
        <v>200</v>
      </c>
      <c r="E9" s="12" t="s">
        <v>300</v>
      </c>
      <c r="F9" s="12" t="s">
        <v>203</v>
      </c>
      <c r="G9" s="12" t="s">
        <v>2</v>
      </c>
      <c r="H9" s="134">
        <f t="shared" ref="H9:H27" si="0">I9*$N$30</f>
        <v>60000000</v>
      </c>
      <c r="I9" s="135">
        <v>300000</v>
      </c>
      <c r="J9" s="136" t="s">
        <v>40</v>
      </c>
      <c r="K9" s="137">
        <v>30</v>
      </c>
      <c r="L9" s="134">
        <f t="shared" ref="L9:L27" si="1">M9*$N$30</f>
        <v>1800000000</v>
      </c>
      <c r="M9" s="135">
        <f>I9*K9</f>
        <v>9000000</v>
      </c>
      <c r="N9" s="134">
        <f t="shared" ref="N9:N27" si="2">O9*$N$30</f>
        <v>200000000</v>
      </c>
      <c r="O9" s="135">
        <v>1000000</v>
      </c>
      <c r="P9" s="134">
        <f t="shared" ref="P9:P27" si="3">Q9*$N$30</f>
        <v>1600000000</v>
      </c>
      <c r="Q9" s="135">
        <f>M9-O9</f>
        <v>8000000</v>
      </c>
    </row>
    <row r="10" spans="1:18" s="83" customFormat="1" ht="60" x14ac:dyDescent="0.25">
      <c r="A10" s="133" t="s">
        <v>208</v>
      </c>
      <c r="B10" s="12" t="s">
        <v>289</v>
      </c>
      <c r="C10" s="28" t="s">
        <v>41</v>
      </c>
      <c r="D10" s="28" t="s">
        <v>198</v>
      </c>
      <c r="E10" s="12" t="s">
        <v>306</v>
      </c>
      <c r="F10" s="12" t="s">
        <v>104</v>
      </c>
      <c r="G10" s="12" t="s">
        <v>3</v>
      </c>
      <c r="H10" s="134">
        <f t="shared" si="0"/>
        <v>8000000</v>
      </c>
      <c r="I10" s="135">
        <v>40000</v>
      </c>
      <c r="J10" s="12" t="s">
        <v>40</v>
      </c>
      <c r="K10" s="137">
        <v>16</v>
      </c>
      <c r="L10" s="134">
        <f t="shared" si="1"/>
        <v>128000000</v>
      </c>
      <c r="M10" s="135">
        <f t="shared" ref="M10:M27" si="4">I10*K10</f>
        <v>640000</v>
      </c>
      <c r="N10" s="134">
        <f t="shared" si="2"/>
        <v>0</v>
      </c>
      <c r="O10" s="135">
        <v>0</v>
      </c>
      <c r="P10" s="134">
        <f t="shared" si="3"/>
        <v>128000000</v>
      </c>
      <c r="Q10" s="135">
        <f t="shared" ref="Q10:Q27" si="5">M10-O10</f>
        <v>640000</v>
      </c>
    </row>
    <row r="11" spans="1:18" s="83" customFormat="1" ht="60" x14ac:dyDescent="0.25">
      <c r="A11" s="133" t="s">
        <v>209</v>
      </c>
      <c r="B11" s="12" t="s">
        <v>289</v>
      </c>
      <c r="C11" s="28" t="s">
        <v>42</v>
      </c>
      <c r="D11" s="28" t="s">
        <v>197</v>
      </c>
      <c r="E11" s="12" t="s">
        <v>307</v>
      </c>
      <c r="F11" s="12" t="s">
        <v>285</v>
      </c>
      <c r="G11" s="12" t="s">
        <v>3</v>
      </c>
      <c r="H11" s="134">
        <f t="shared" si="0"/>
        <v>800000</v>
      </c>
      <c r="I11" s="135">
        <v>4000</v>
      </c>
      <c r="J11" s="12" t="s">
        <v>40</v>
      </c>
      <c r="K11" s="137">
        <v>16</v>
      </c>
      <c r="L11" s="134">
        <f t="shared" si="1"/>
        <v>12800000</v>
      </c>
      <c r="M11" s="135">
        <f t="shared" si="4"/>
        <v>64000</v>
      </c>
      <c r="N11" s="134">
        <f t="shared" si="2"/>
        <v>0</v>
      </c>
      <c r="O11" s="135">
        <v>0</v>
      </c>
      <c r="P11" s="134">
        <f t="shared" si="3"/>
        <v>12800000</v>
      </c>
      <c r="Q11" s="135">
        <f t="shared" si="5"/>
        <v>64000</v>
      </c>
    </row>
    <row r="12" spans="1:18" x14ac:dyDescent="0.25">
      <c r="A12" s="133"/>
      <c r="B12" s="12"/>
      <c r="C12" s="12"/>
      <c r="D12" s="12"/>
      <c r="E12" s="12"/>
      <c r="F12" s="12"/>
      <c r="G12" s="12"/>
      <c r="H12" s="134">
        <f t="shared" si="0"/>
        <v>0</v>
      </c>
      <c r="I12" s="135"/>
      <c r="J12" s="12"/>
      <c r="K12" s="137"/>
      <c r="L12" s="134">
        <f t="shared" si="1"/>
        <v>0</v>
      </c>
      <c r="M12" s="135">
        <f t="shared" si="4"/>
        <v>0</v>
      </c>
      <c r="N12" s="134">
        <f t="shared" si="2"/>
        <v>0</v>
      </c>
      <c r="O12" s="135">
        <v>0</v>
      </c>
      <c r="P12" s="134">
        <f t="shared" si="3"/>
        <v>0</v>
      </c>
      <c r="Q12" s="135">
        <f t="shared" si="5"/>
        <v>0</v>
      </c>
    </row>
    <row r="13" spans="1:18" x14ac:dyDescent="0.25">
      <c r="A13" s="133"/>
      <c r="B13" s="12"/>
      <c r="C13" s="12"/>
      <c r="D13" s="12"/>
      <c r="E13" s="12"/>
      <c r="F13" s="12"/>
      <c r="G13" s="12"/>
      <c r="H13" s="134">
        <f t="shared" si="0"/>
        <v>0</v>
      </c>
      <c r="I13" s="135"/>
      <c r="J13" s="12"/>
      <c r="K13" s="137"/>
      <c r="L13" s="134">
        <f t="shared" si="1"/>
        <v>0</v>
      </c>
      <c r="M13" s="135">
        <f t="shared" si="4"/>
        <v>0</v>
      </c>
      <c r="N13" s="134">
        <f t="shared" si="2"/>
        <v>0</v>
      </c>
      <c r="O13" s="135">
        <v>0</v>
      </c>
      <c r="P13" s="134">
        <f t="shared" si="3"/>
        <v>0</v>
      </c>
      <c r="Q13" s="135">
        <f t="shared" si="5"/>
        <v>0</v>
      </c>
    </row>
    <row r="14" spans="1:18" x14ac:dyDescent="0.25">
      <c r="A14" s="133"/>
      <c r="B14" s="12"/>
      <c r="C14" s="12"/>
      <c r="D14" s="12"/>
      <c r="E14" s="12"/>
      <c r="F14" s="12"/>
      <c r="G14" s="12"/>
      <c r="H14" s="134">
        <f t="shared" si="0"/>
        <v>0</v>
      </c>
      <c r="I14" s="135"/>
      <c r="J14" s="12"/>
      <c r="K14" s="137"/>
      <c r="L14" s="134">
        <f t="shared" si="1"/>
        <v>0</v>
      </c>
      <c r="M14" s="135">
        <f t="shared" si="4"/>
        <v>0</v>
      </c>
      <c r="N14" s="134">
        <f t="shared" si="2"/>
        <v>0</v>
      </c>
      <c r="O14" s="135">
        <v>0</v>
      </c>
      <c r="P14" s="134">
        <f t="shared" si="3"/>
        <v>0</v>
      </c>
      <c r="Q14" s="135">
        <f t="shared" si="5"/>
        <v>0</v>
      </c>
    </row>
    <row r="15" spans="1:18" x14ac:dyDescent="0.25">
      <c r="A15" s="133"/>
      <c r="B15" s="138"/>
      <c r="C15" s="83"/>
      <c r="D15" s="12"/>
      <c r="E15" s="12"/>
      <c r="F15" s="12"/>
      <c r="G15" s="12"/>
      <c r="H15" s="134">
        <f t="shared" si="0"/>
        <v>0</v>
      </c>
      <c r="I15" s="135"/>
      <c r="J15" s="12"/>
      <c r="K15" s="137"/>
      <c r="L15" s="134">
        <f t="shared" si="1"/>
        <v>0</v>
      </c>
      <c r="M15" s="135">
        <f t="shared" si="4"/>
        <v>0</v>
      </c>
      <c r="N15" s="134">
        <f t="shared" si="2"/>
        <v>0</v>
      </c>
      <c r="O15" s="135">
        <v>0</v>
      </c>
      <c r="P15" s="134">
        <f t="shared" si="3"/>
        <v>0</v>
      </c>
      <c r="Q15" s="135">
        <f t="shared" si="5"/>
        <v>0</v>
      </c>
    </row>
    <row r="16" spans="1:18" x14ac:dyDescent="0.25">
      <c r="A16" s="133"/>
      <c r="B16" s="12"/>
      <c r="C16" s="12"/>
      <c r="D16" s="12"/>
      <c r="E16" s="12"/>
      <c r="F16" s="12"/>
      <c r="G16" s="12"/>
      <c r="H16" s="134">
        <f t="shared" si="0"/>
        <v>0</v>
      </c>
      <c r="I16" s="135"/>
      <c r="J16" s="12"/>
      <c r="K16" s="137"/>
      <c r="L16" s="134">
        <f t="shared" si="1"/>
        <v>0</v>
      </c>
      <c r="M16" s="135">
        <f t="shared" si="4"/>
        <v>0</v>
      </c>
      <c r="N16" s="134">
        <f t="shared" si="2"/>
        <v>0</v>
      </c>
      <c r="O16" s="135">
        <v>0</v>
      </c>
      <c r="P16" s="134">
        <f t="shared" si="3"/>
        <v>0</v>
      </c>
      <c r="Q16" s="135">
        <f t="shared" si="5"/>
        <v>0</v>
      </c>
    </row>
    <row r="17" spans="1:17" x14ac:dyDescent="0.25">
      <c r="A17" s="133"/>
      <c r="B17" s="12"/>
      <c r="C17" s="12"/>
      <c r="D17" s="12"/>
      <c r="E17" s="12"/>
      <c r="F17" s="12"/>
      <c r="G17" s="12"/>
      <c r="H17" s="134">
        <f t="shared" si="0"/>
        <v>0</v>
      </c>
      <c r="I17" s="135"/>
      <c r="J17" s="12"/>
      <c r="K17" s="137"/>
      <c r="L17" s="134">
        <f t="shared" si="1"/>
        <v>0</v>
      </c>
      <c r="M17" s="135">
        <f t="shared" si="4"/>
        <v>0</v>
      </c>
      <c r="N17" s="134">
        <f t="shared" si="2"/>
        <v>0</v>
      </c>
      <c r="O17" s="135">
        <v>0</v>
      </c>
      <c r="P17" s="134">
        <f t="shared" si="3"/>
        <v>0</v>
      </c>
      <c r="Q17" s="135">
        <f t="shared" si="5"/>
        <v>0</v>
      </c>
    </row>
    <row r="18" spans="1:17" x14ac:dyDescent="0.25">
      <c r="A18" s="133"/>
      <c r="B18" s="12"/>
      <c r="C18" s="12"/>
      <c r="D18" s="12"/>
      <c r="E18" s="12"/>
      <c r="F18" s="12"/>
      <c r="G18" s="12"/>
      <c r="H18" s="134">
        <f t="shared" si="0"/>
        <v>0</v>
      </c>
      <c r="I18" s="135"/>
      <c r="J18" s="12"/>
      <c r="K18" s="137"/>
      <c r="L18" s="134">
        <f t="shared" si="1"/>
        <v>0</v>
      </c>
      <c r="M18" s="135">
        <f t="shared" si="4"/>
        <v>0</v>
      </c>
      <c r="N18" s="134">
        <f t="shared" si="2"/>
        <v>0</v>
      </c>
      <c r="O18" s="135">
        <v>0</v>
      </c>
      <c r="P18" s="134">
        <f t="shared" si="3"/>
        <v>0</v>
      </c>
      <c r="Q18" s="135">
        <f t="shared" si="5"/>
        <v>0</v>
      </c>
    </row>
    <row r="19" spans="1:17" x14ac:dyDescent="0.25">
      <c r="A19" s="133"/>
      <c r="B19" s="12"/>
      <c r="C19" s="12"/>
      <c r="D19" s="12"/>
      <c r="E19" s="12"/>
      <c r="F19" s="12"/>
      <c r="G19" s="12"/>
      <c r="H19" s="134">
        <f t="shared" si="0"/>
        <v>0</v>
      </c>
      <c r="I19" s="135"/>
      <c r="J19" s="12"/>
      <c r="K19" s="137"/>
      <c r="L19" s="134">
        <f t="shared" si="1"/>
        <v>0</v>
      </c>
      <c r="M19" s="135">
        <f t="shared" si="4"/>
        <v>0</v>
      </c>
      <c r="N19" s="134">
        <f t="shared" si="2"/>
        <v>0</v>
      </c>
      <c r="O19" s="135">
        <v>0</v>
      </c>
      <c r="P19" s="134">
        <f t="shared" si="3"/>
        <v>0</v>
      </c>
      <c r="Q19" s="135">
        <f t="shared" si="5"/>
        <v>0</v>
      </c>
    </row>
    <row r="20" spans="1:17" x14ac:dyDescent="0.25">
      <c r="A20" s="133"/>
      <c r="B20" s="12"/>
      <c r="C20" s="12"/>
      <c r="D20" s="12"/>
      <c r="E20" s="12"/>
      <c r="F20" s="12"/>
      <c r="G20" s="12"/>
      <c r="H20" s="134">
        <f t="shared" si="0"/>
        <v>0</v>
      </c>
      <c r="I20" s="135"/>
      <c r="J20" s="12"/>
      <c r="K20" s="137"/>
      <c r="L20" s="134">
        <f t="shared" si="1"/>
        <v>0</v>
      </c>
      <c r="M20" s="135">
        <f t="shared" si="4"/>
        <v>0</v>
      </c>
      <c r="N20" s="134">
        <f t="shared" si="2"/>
        <v>0</v>
      </c>
      <c r="O20" s="135">
        <v>0</v>
      </c>
      <c r="P20" s="134">
        <f t="shared" si="3"/>
        <v>0</v>
      </c>
      <c r="Q20" s="135">
        <f t="shared" si="5"/>
        <v>0</v>
      </c>
    </row>
    <row r="21" spans="1:17" x14ac:dyDescent="0.25">
      <c r="A21" s="133"/>
      <c r="B21" s="12"/>
      <c r="C21" s="12"/>
      <c r="D21" s="12"/>
      <c r="E21" s="12"/>
      <c r="F21" s="12"/>
      <c r="G21" s="12"/>
      <c r="H21" s="134">
        <f t="shared" si="0"/>
        <v>0</v>
      </c>
      <c r="I21" s="135"/>
      <c r="J21" s="12"/>
      <c r="K21" s="137"/>
      <c r="L21" s="134">
        <f t="shared" si="1"/>
        <v>0</v>
      </c>
      <c r="M21" s="135">
        <f t="shared" si="4"/>
        <v>0</v>
      </c>
      <c r="N21" s="134">
        <f t="shared" si="2"/>
        <v>0</v>
      </c>
      <c r="O21" s="135">
        <v>0</v>
      </c>
      <c r="P21" s="134">
        <f t="shared" si="3"/>
        <v>0</v>
      </c>
      <c r="Q21" s="135">
        <f t="shared" si="5"/>
        <v>0</v>
      </c>
    </row>
    <row r="22" spans="1:17" x14ac:dyDescent="0.25">
      <c r="A22" s="133"/>
      <c r="B22" s="12"/>
      <c r="C22" s="12"/>
      <c r="D22" s="12"/>
      <c r="E22" s="12"/>
      <c r="F22" s="12"/>
      <c r="G22" s="12"/>
      <c r="H22" s="134">
        <f t="shared" si="0"/>
        <v>0</v>
      </c>
      <c r="I22" s="135"/>
      <c r="J22" s="12"/>
      <c r="K22" s="137"/>
      <c r="L22" s="134">
        <f t="shared" si="1"/>
        <v>0</v>
      </c>
      <c r="M22" s="135">
        <f t="shared" si="4"/>
        <v>0</v>
      </c>
      <c r="N22" s="134">
        <f t="shared" si="2"/>
        <v>0</v>
      </c>
      <c r="O22" s="135">
        <v>0</v>
      </c>
      <c r="P22" s="134">
        <f t="shared" si="3"/>
        <v>0</v>
      </c>
      <c r="Q22" s="135">
        <f t="shared" si="5"/>
        <v>0</v>
      </c>
    </row>
    <row r="23" spans="1:17" x14ac:dyDescent="0.25">
      <c r="A23" s="133"/>
      <c r="B23" s="12"/>
      <c r="C23" s="12"/>
      <c r="D23" s="12"/>
      <c r="E23" s="12"/>
      <c r="F23" s="12"/>
      <c r="G23" s="12"/>
      <c r="H23" s="134">
        <f t="shared" si="0"/>
        <v>0</v>
      </c>
      <c r="I23" s="135"/>
      <c r="J23" s="12"/>
      <c r="K23" s="137"/>
      <c r="L23" s="134">
        <f t="shared" si="1"/>
        <v>0</v>
      </c>
      <c r="M23" s="135">
        <f t="shared" si="4"/>
        <v>0</v>
      </c>
      <c r="N23" s="134">
        <f t="shared" si="2"/>
        <v>0</v>
      </c>
      <c r="O23" s="135">
        <v>0</v>
      </c>
      <c r="P23" s="134">
        <f t="shared" si="3"/>
        <v>0</v>
      </c>
      <c r="Q23" s="135">
        <f t="shared" si="5"/>
        <v>0</v>
      </c>
    </row>
    <row r="24" spans="1:17" x14ac:dyDescent="0.25">
      <c r="A24" s="133"/>
      <c r="B24" s="12"/>
      <c r="C24" s="12"/>
      <c r="D24" s="12"/>
      <c r="E24" s="12"/>
      <c r="F24" s="12"/>
      <c r="G24" s="12"/>
      <c r="H24" s="134">
        <f t="shared" si="0"/>
        <v>0</v>
      </c>
      <c r="I24" s="135"/>
      <c r="J24" s="12"/>
      <c r="K24" s="137"/>
      <c r="L24" s="134">
        <f t="shared" si="1"/>
        <v>0</v>
      </c>
      <c r="M24" s="135">
        <f t="shared" si="4"/>
        <v>0</v>
      </c>
      <c r="N24" s="134">
        <f t="shared" si="2"/>
        <v>0</v>
      </c>
      <c r="O24" s="135">
        <v>0</v>
      </c>
      <c r="P24" s="134">
        <f t="shared" si="3"/>
        <v>0</v>
      </c>
      <c r="Q24" s="135">
        <f t="shared" si="5"/>
        <v>0</v>
      </c>
    </row>
    <row r="25" spans="1:17" x14ac:dyDescent="0.25">
      <c r="A25" s="133"/>
      <c r="B25" s="12"/>
      <c r="C25" s="12"/>
      <c r="D25" s="12"/>
      <c r="E25" s="12"/>
      <c r="F25" s="12"/>
      <c r="G25" s="12"/>
      <c r="H25" s="134">
        <f t="shared" si="0"/>
        <v>0</v>
      </c>
      <c r="I25" s="135"/>
      <c r="J25" s="12"/>
      <c r="K25" s="137"/>
      <c r="L25" s="134">
        <f t="shared" si="1"/>
        <v>0</v>
      </c>
      <c r="M25" s="135">
        <f t="shared" si="4"/>
        <v>0</v>
      </c>
      <c r="N25" s="134">
        <f t="shared" si="2"/>
        <v>0</v>
      </c>
      <c r="O25" s="135">
        <v>0</v>
      </c>
      <c r="P25" s="134">
        <f t="shared" si="3"/>
        <v>0</v>
      </c>
      <c r="Q25" s="135">
        <f t="shared" si="5"/>
        <v>0</v>
      </c>
    </row>
    <row r="26" spans="1:17" x14ac:dyDescent="0.25">
      <c r="A26" s="133"/>
      <c r="B26" s="12"/>
      <c r="C26" s="12"/>
      <c r="D26" s="12"/>
      <c r="E26" s="12"/>
      <c r="F26" s="12"/>
      <c r="G26" s="12"/>
      <c r="H26" s="134">
        <f t="shared" si="0"/>
        <v>0</v>
      </c>
      <c r="I26" s="135"/>
      <c r="J26" s="12"/>
      <c r="K26" s="137"/>
      <c r="L26" s="134">
        <f t="shared" si="1"/>
        <v>0</v>
      </c>
      <c r="M26" s="135">
        <f t="shared" si="4"/>
        <v>0</v>
      </c>
      <c r="N26" s="134">
        <f t="shared" si="2"/>
        <v>0</v>
      </c>
      <c r="O26" s="135">
        <v>0</v>
      </c>
      <c r="P26" s="134">
        <f t="shared" si="3"/>
        <v>0</v>
      </c>
      <c r="Q26" s="135">
        <f t="shared" si="5"/>
        <v>0</v>
      </c>
    </row>
    <row r="27" spans="1:17" x14ac:dyDescent="0.25">
      <c r="A27" s="133"/>
      <c r="B27" s="12"/>
      <c r="C27" s="12"/>
      <c r="D27" s="12"/>
      <c r="E27" s="12"/>
      <c r="F27" s="12"/>
      <c r="G27" s="12"/>
      <c r="H27" s="134">
        <f t="shared" si="0"/>
        <v>0</v>
      </c>
      <c r="I27" s="135"/>
      <c r="J27" s="12"/>
      <c r="K27" s="137"/>
      <c r="L27" s="134">
        <f t="shared" si="1"/>
        <v>0</v>
      </c>
      <c r="M27" s="135">
        <f t="shared" si="4"/>
        <v>0</v>
      </c>
      <c r="N27" s="134">
        <f t="shared" si="2"/>
        <v>0</v>
      </c>
      <c r="O27" s="135">
        <v>0</v>
      </c>
      <c r="P27" s="134">
        <f t="shared" si="3"/>
        <v>0</v>
      </c>
      <c r="Q27" s="135">
        <f t="shared" si="5"/>
        <v>0</v>
      </c>
    </row>
    <row r="28" spans="1:17" s="140" customFormat="1" ht="15.75" x14ac:dyDescent="0.25">
      <c r="A28" s="172" t="s">
        <v>263</v>
      </c>
      <c r="B28" s="173"/>
      <c r="C28" s="173"/>
      <c r="D28" s="173"/>
      <c r="E28" s="173"/>
      <c r="F28" s="173"/>
      <c r="G28" s="173"/>
      <c r="H28" s="173"/>
      <c r="I28" s="173"/>
      <c r="J28" s="173"/>
      <c r="K28" s="173"/>
      <c r="L28" s="156">
        <f t="shared" ref="L28:Q28" si="6">SUM(L9:L27)</f>
        <v>1940800000</v>
      </c>
      <c r="M28" s="139">
        <f t="shared" si="6"/>
        <v>9704000</v>
      </c>
      <c r="N28" s="156">
        <f t="shared" si="6"/>
        <v>200000000</v>
      </c>
      <c r="O28" s="139">
        <f t="shared" si="6"/>
        <v>1000000</v>
      </c>
      <c r="P28" s="156">
        <f t="shared" si="6"/>
        <v>1740800000</v>
      </c>
      <c r="Q28" s="139">
        <f t="shared" si="6"/>
        <v>8704000</v>
      </c>
    </row>
    <row r="30" spans="1:17" ht="30" x14ac:dyDescent="0.25">
      <c r="A30" s="141"/>
      <c r="B30" s="141"/>
      <c r="H30" s="132" t="s">
        <v>115</v>
      </c>
      <c r="J30" s="142">
        <v>1</v>
      </c>
      <c r="K30" s="175" t="s">
        <v>23</v>
      </c>
      <c r="L30" s="175"/>
      <c r="M30" s="143" t="s">
        <v>24</v>
      </c>
      <c r="N30" s="144">
        <v>200</v>
      </c>
      <c r="O30" s="143" t="s">
        <v>20</v>
      </c>
    </row>
    <row r="31" spans="1:17" x14ac:dyDescent="0.25">
      <c r="A31" s="141"/>
      <c r="B31" s="141"/>
      <c r="D31" s="145"/>
      <c r="J31" s="146"/>
      <c r="K31" s="147"/>
    </row>
    <row r="32" spans="1:17" x14ac:dyDescent="0.25">
      <c r="D32" s="130"/>
      <c r="E32" s="130"/>
      <c r="F32" s="130"/>
      <c r="G32" s="130"/>
      <c r="H32" s="130"/>
      <c r="I32" s="130"/>
    </row>
    <row r="33" spans="1:17" x14ac:dyDescent="0.25">
      <c r="A33" s="132" t="s">
        <v>110</v>
      </c>
      <c r="C33" s="148"/>
      <c r="D33" s="131"/>
      <c r="E33" s="131"/>
      <c r="F33" s="131"/>
      <c r="G33" s="131"/>
      <c r="H33" s="131"/>
      <c r="I33" s="131"/>
    </row>
    <row r="34" spans="1:17" ht="45" x14ac:dyDescent="0.25">
      <c r="A34" s="132" t="s">
        <v>111</v>
      </c>
      <c r="C34" s="148"/>
      <c r="D34" s="131"/>
      <c r="E34" s="131"/>
      <c r="F34" s="131"/>
      <c r="G34" s="131"/>
      <c r="H34" s="131"/>
      <c r="I34" s="131"/>
    </row>
    <row r="36" spans="1:17" x14ac:dyDescent="0.25">
      <c r="P36" s="152"/>
      <c r="Q36" s="152"/>
    </row>
    <row r="37" spans="1:17" x14ac:dyDescent="0.25">
      <c r="A37" s="149" t="s">
        <v>196</v>
      </c>
      <c r="B37" s="150"/>
      <c r="D37" s="148"/>
      <c r="H37" s="151" t="s">
        <v>43</v>
      </c>
      <c r="P37" s="174" t="s">
        <v>290</v>
      </c>
      <c r="Q37" s="174"/>
    </row>
  </sheetData>
  <mergeCells count="23">
    <mergeCell ref="D3:N3"/>
    <mergeCell ref="A28:K28"/>
    <mergeCell ref="P37:Q37"/>
    <mergeCell ref="K30:L30"/>
    <mergeCell ref="D5:H5"/>
    <mergeCell ref="D4:N4"/>
    <mergeCell ref="L5:M5"/>
    <mergeCell ref="A1:Q1"/>
    <mergeCell ref="A7:A8"/>
    <mergeCell ref="B7:B8"/>
    <mergeCell ref="C7:C8"/>
    <mergeCell ref="D7:D8"/>
    <mergeCell ref="E7:G7"/>
    <mergeCell ref="H7:I7"/>
    <mergeCell ref="J7:K7"/>
    <mergeCell ref="L7:M7"/>
    <mergeCell ref="N7:O7"/>
    <mergeCell ref="P7:Q7"/>
    <mergeCell ref="A5:C5"/>
    <mergeCell ref="A4:C4"/>
    <mergeCell ref="A3:C3"/>
    <mergeCell ref="A2:C2"/>
    <mergeCell ref="D2:N2"/>
  </mergeCells>
  <pageMargins left="0.62992125984251968" right="0.23622047244094491" top="0.74803149606299213" bottom="0.74803149606299213" header="0.31496062992125984" footer="0.31496062992125984"/>
  <pageSetup paperSize="8"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Background!$B$13:$B$17</xm:f>
          </x14:formula1>
          <xm:sqref>F9:F27</xm:sqref>
        </x14:dataValidation>
        <x14:dataValidation type="list" allowBlank="1" showInputMessage="1" showErrorMessage="1">
          <x14:formula1>
            <xm:f>Background!$B$7:$B$11</xm:f>
          </x14:formula1>
          <xm:sqref>G9:G27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0"/>
  <sheetViews>
    <sheetView view="pageLayout" topLeftCell="B22" zoomScale="80" zoomScaleNormal="110" zoomScalePageLayoutView="80" workbookViewId="0">
      <selection activeCell="C22" sqref="C22:D22"/>
    </sheetView>
  </sheetViews>
  <sheetFormatPr defaultColWidth="9.140625" defaultRowHeight="15" x14ac:dyDescent="0.25"/>
  <cols>
    <col min="1" max="1" width="2.7109375" style="1" customWidth="1"/>
    <col min="2" max="2" width="34.42578125" style="1" customWidth="1"/>
    <col min="3" max="3" width="73.7109375" style="16" customWidth="1"/>
    <col min="4" max="4" width="81.42578125" style="1" customWidth="1"/>
    <col min="5" max="5" width="71.7109375" style="1" customWidth="1"/>
    <col min="6" max="16384" width="9.140625" style="1"/>
  </cols>
  <sheetData>
    <row r="1" spans="2:4" ht="43.5" customHeight="1" x14ac:dyDescent="0.25">
      <c r="B1" s="197" t="s">
        <v>49</v>
      </c>
      <c r="C1" s="197"/>
      <c r="D1" s="197"/>
    </row>
    <row r="2" spans="2:4" ht="78" customHeight="1" thickBot="1" x14ac:dyDescent="0.3">
      <c r="B2" s="197" t="s">
        <v>216</v>
      </c>
      <c r="C2" s="197"/>
      <c r="D2" s="197"/>
    </row>
    <row r="3" spans="2:4" x14ac:dyDescent="0.25">
      <c r="B3" s="187" t="s">
        <v>201</v>
      </c>
      <c r="C3" s="188"/>
      <c r="D3" s="189"/>
    </row>
    <row r="4" spans="2:4" ht="27" customHeight="1" x14ac:dyDescent="0.25">
      <c r="B4" s="10" t="s">
        <v>50</v>
      </c>
      <c r="C4" s="190" t="s">
        <v>51</v>
      </c>
      <c r="D4" s="191"/>
    </row>
    <row r="5" spans="2:4" ht="31.5" customHeight="1" x14ac:dyDescent="0.25">
      <c r="B5" s="10" t="s">
        <v>52</v>
      </c>
      <c r="C5" s="190" t="s">
        <v>53</v>
      </c>
      <c r="D5" s="191"/>
    </row>
    <row r="6" spans="2:4" x14ac:dyDescent="0.25">
      <c r="B6" s="10" t="s">
        <v>54</v>
      </c>
      <c r="C6" s="190" t="s">
        <v>55</v>
      </c>
      <c r="D6" s="191"/>
    </row>
    <row r="7" spans="2:4" x14ac:dyDescent="0.25">
      <c r="B7" s="10" t="s">
        <v>56</v>
      </c>
      <c r="C7" s="190" t="s">
        <v>57</v>
      </c>
      <c r="D7" s="191"/>
    </row>
    <row r="8" spans="2:4" ht="31.5" customHeight="1" x14ac:dyDescent="0.25">
      <c r="B8" s="10" t="s">
        <v>30</v>
      </c>
      <c r="C8" s="190" t="s">
        <v>217</v>
      </c>
      <c r="D8" s="191"/>
    </row>
    <row r="9" spans="2:4" ht="30.75" customHeight="1" x14ac:dyDescent="0.25">
      <c r="B9" s="10" t="s">
        <v>31</v>
      </c>
      <c r="C9" s="190" t="s">
        <v>107</v>
      </c>
      <c r="D9" s="191"/>
    </row>
    <row r="10" spans="2:4" x14ac:dyDescent="0.25">
      <c r="B10" s="10" t="s">
        <v>32</v>
      </c>
      <c r="C10" s="190" t="s">
        <v>58</v>
      </c>
      <c r="D10" s="191"/>
    </row>
    <row r="11" spans="2:4" x14ac:dyDescent="0.25">
      <c r="B11" s="10" t="s">
        <v>33</v>
      </c>
      <c r="C11" s="190" t="s">
        <v>173</v>
      </c>
      <c r="D11" s="191"/>
    </row>
    <row r="12" spans="2:4" ht="65.25" customHeight="1" x14ac:dyDescent="0.25">
      <c r="B12" s="10" t="s">
        <v>59</v>
      </c>
      <c r="C12" s="190" t="s">
        <v>60</v>
      </c>
      <c r="D12" s="191"/>
    </row>
    <row r="13" spans="2:4" ht="15" customHeight="1" x14ac:dyDescent="0.25">
      <c r="B13" s="10" t="s">
        <v>5</v>
      </c>
      <c r="C13" s="190" t="s">
        <v>218</v>
      </c>
      <c r="D13" s="191"/>
    </row>
    <row r="14" spans="2:4" ht="15" customHeight="1" x14ac:dyDescent="0.25">
      <c r="B14" s="10" t="s">
        <v>0</v>
      </c>
      <c r="C14" s="190" t="s">
        <v>219</v>
      </c>
      <c r="D14" s="191"/>
    </row>
    <row r="15" spans="2:4" x14ac:dyDescent="0.25">
      <c r="B15" s="77" t="s">
        <v>113</v>
      </c>
      <c r="C15" s="190" t="s">
        <v>220</v>
      </c>
      <c r="D15" s="191"/>
    </row>
    <row r="16" spans="2:4" ht="48" customHeight="1" x14ac:dyDescent="0.25">
      <c r="B16" s="77" t="s">
        <v>114</v>
      </c>
      <c r="C16" s="190" t="s">
        <v>221</v>
      </c>
      <c r="D16" s="191"/>
    </row>
    <row r="17" spans="2:5" ht="15" customHeight="1" x14ac:dyDescent="0.25">
      <c r="B17" s="10" t="s">
        <v>61</v>
      </c>
      <c r="C17" s="190" t="s">
        <v>62</v>
      </c>
      <c r="D17" s="191"/>
    </row>
    <row r="18" spans="2:5" ht="15" customHeight="1" x14ac:dyDescent="0.25">
      <c r="B18" s="10" t="s">
        <v>63</v>
      </c>
      <c r="C18" s="190" t="s">
        <v>64</v>
      </c>
      <c r="D18" s="191"/>
    </row>
    <row r="19" spans="2:5" ht="27.75" customHeight="1" x14ac:dyDescent="0.25">
      <c r="B19" s="10" t="s">
        <v>185</v>
      </c>
      <c r="C19" s="190" t="s">
        <v>225</v>
      </c>
      <c r="D19" s="191"/>
    </row>
    <row r="20" spans="2:5" x14ac:dyDescent="0.25">
      <c r="B20" s="10" t="s">
        <v>186</v>
      </c>
      <c r="C20" s="190" t="s">
        <v>226</v>
      </c>
      <c r="D20" s="191"/>
    </row>
    <row r="21" spans="2:5" x14ac:dyDescent="0.25">
      <c r="B21" s="10" t="s">
        <v>187</v>
      </c>
      <c r="C21" s="190" t="s">
        <v>222</v>
      </c>
      <c r="D21" s="191"/>
    </row>
    <row r="22" spans="2:5" ht="96" customHeight="1" x14ac:dyDescent="0.25">
      <c r="B22" s="10" t="s">
        <v>224</v>
      </c>
      <c r="C22" s="190" t="s">
        <v>223</v>
      </c>
      <c r="D22" s="191"/>
    </row>
    <row r="23" spans="2:5" ht="30" x14ac:dyDescent="0.25">
      <c r="B23" s="92" t="s">
        <v>227</v>
      </c>
      <c r="C23" s="201" t="s">
        <v>228</v>
      </c>
      <c r="D23" s="202"/>
    </row>
    <row r="24" spans="2:5" ht="54.75" customHeight="1" x14ac:dyDescent="0.25">
      <c r="B24" s="91" t="s">
        <v>229</v>
      </c>
      <c r="C24" s="201" t="s">
        <v>230</v>
      </c>
      <c r="D24" s="202"/>
    </row>
    <row r="25" spans="2:5" ht="66.75" customHeight="1" x14ac:dyDescent="0.25">
      <c r="B25" s="10" t="s">
        <v>241</v>
      </c>
      <c r="C25" s="190" t="s">
        <v>231</v>
      </c>
      <c r="D25" s="191"/>
    </row>
    <row r="26" spans="2:5" ht="34.5" customHeight="1" thickBot="1" x14ac:dyDescent="0.3">
      <c r="B26" s="78" t="s">
        <v>109</v>
      </c>
      <c r="C26" s="195" t="s">
        <v>232</v>
      </c>
      <c r="D26" s="196"/>
    </row>
    <row r="27" spans="2:5" x14ac:dyDescent="0.25">
      <c r="B27" s="50"/>
      <c r="C27" s="51"/>
      <c r="D27" s="50"/>
      <c r="E27" s="50"/>
    </row>
    <row r="28" spans="2:5" ht="15.75" thickBot="1" x14ac:dyDescent="0.3">
      <c r="B28" s="52"/>
      <c r="C28" s="52"/>
      <c r="D28" s="52"/>
      <c r="E28" s="52"/>
    </row>
    <row r="29" spans="2:5" ht="19.5" thickBot="1" x14ac:dyDescent="0.3">
      <c r="B29" s="203" t="s">
        <v>65</v>
      </c>
      <c r="C29" s="204"/>
      <c r="D29" s="89" t="s">
        <v>66</v>
      </c>
      <c r="E29" s="90" t="s">
        <v>116</v>
      </c>
    </row>
    <row r="30" spans="2:5" ht="62.25" customHeight="1" thickBot="1" x14ac:dyDescent="0.3">
      <c r="B30" s="198" t="s">
        <v>233</v>
      </c>
      <c r="C30" s="199"/>
      <c r="D30" s="199"/>
      <c r="E30" s="200"/>
    </row>
    <row r="31" spans="2:5" ht="30" x14ac:dyDescent="0.25">
      <c r="B31" s="177" t="s">
        <v>104</v>
      </c>
      <c r="C31" s="53" t="s">
        <v>117</v>
      </c>
      <c r="D31" s="54"/>
      <c r="E31" s="55" t="s">
        <v>118</v>
      </c>
    </row>
    <row r="32" spans="2:5" x14ac:dyDescent="0.25">
      <c r="B32" s="179"/>
      <c r="C32" s="56" t="s">
        <v>119</v>
      </c>
      <c r="D32" s="23"/>
      <c r="E32" s="57" t="s">
        <v>120</v>
      </c>
    </row>
    <row r="33" spans="2:5" ht="30" x14ac:dyDescent="0.25">
      <c r="B33" s="179"/>
      <c r="C33" s="24" t="s">
        <v>121</v>
      </c>
      <c r="D33" s="23"/>
      <c r="E33" s="57" t="s">
        <v>122</v>
      </c>
    </row>
    <row r="34" spans="2:5" ht="45" x14ac:dyDescent="0.25">
      <c r="B34" s="179"/>
      <c r="C34" s="24" t="s">
        <v>123</v>
      </c>
      <c r="D34" s="24" t="s">
        <v>124</v>
      </c>
      <c r="E34" s="57" t="s">
        <v>118</v>
      </c>
    </row>
    <row r="35" spans="2:5" ht="30.75" thickBot="1" x14ac:dyDescent="0.3">
      <c r="B35" s="178"/>
      <c r="C35" s="58" t="s">
        <v>125</v>
      </c>
      <c r="D35" s="59" t="s">
        <v>80</v>
      </c>
      <c r="E35" s="60" t="s">
        <v>126</v>
      </c>
    </row>
    <row r="36" spans="2:5" ht="30.75" thickBot="1" x14ac:dyDescent="0.3">
      <c r="B36" s="61" t="s">
        <v>105</v>
      </c>
      <c r="C36" s="62" t="s">
        <v>79</v>
      </c>
      <c r="D36" s="62" t="s">
        <v>167</v>
      </c>
      <c r="E36" s="63" t="s">
        <v>127</v>
      </c>
    </row>
    <row r="37" spans="2:5" ht="150" x14ac:dyDescent="0.25">
      <c r="B37" s="180" t="s">
        <v>203</v>
      </c>
      <c r="C37" s="64" t="s">
        <v>70</v>
      </c>
      <c r="D37" s="64" t="s">
        <v>128</v>
      </c>
      <c r="E37" s="65" t="s">
        <v>129</v>
      </c>
    </row>
    <row r="38" spans="2:5" ht="105" x14ac:dyDescent="0.25">
      <c r="B38" s="181"/>
      <c r="C38" s="24" t="s">
        <v>130</v>
      </c>
      <c r="D38" s="24" t="s">
        <v>131</v>
      </c>
      <c r="E38" s="57" t="s">
        <v>132</v>
      </c>
    </row>
    <row r="39" spans="2:5" ht="75" x14ac:dyDescent="0.25">
      <c r="B39" s="181"/>
      <c r="C39" s="183" t="s">
        <v>133</v>
      </c>
      <c r="D39" s="24" t="s">
        <v>134</v>
      </c>
      <c r="E39" s="192" t="s">
        <v>135</v>
      </c>
    </row>
    <row r="40" spans="2:5" ht="191.25" customHeight="1" x14ac:dyDescent="0.25">
      <c r="B40" s="181"/>
      <c r="C40" s="184"/>
      <c r="D40" s="24" t="s">
        <v>168</v>
      </c>
      <c r="E40" s="192"/>
    </row>
    <row r="41" spans="2:5" ht="90" x14ac:dyDescent="0.25">
      <c r="B41" s="181"/>
      <c r="C41" s="184"/>
      <c r="D41" s="24" t="s">
        <v>136</v>
      </c>
      <c r="E41" s="57" t="s">
        <v>137</v>
      </c>
    </row>
    <row r="42" spans="2:5" ht="30" x14ac:dyDescent="0.25">
      <c r="B42" s="181"/>
      <c r="C42" s="66" t="s">
        <v>71</v>
      </c>
      <c r="D42" s="66" t="s">
        <v>169</v>
      </c>
      <c r="E42" s="57" t="s">
        <v>138</v>
      </c>
    </row>
    <row r="43" spans="2:5" ht="30" x14ac:dyDescent="0.25">
      <c r="B43" s="181"/>
      <c r="C43" s="24" t="s">
        <v>72</v>
      </c>
      <c r="D43" s="23"/>
      <c r="E43" s="57" t="s">
        <v>138</v>
      </c>
    </row>
    <row r="44" spans="2:5" ht="30" x14ac:dyDescent="0.25">
      <c r="B44" s="181"/>
      <c r="C44" s="24" t="s">
        <v>73</v>
      </c>
      <c r="D44" s="23"/>
      <c r="E44" s="57" t="s">
        <v>138</v>
      </c>
    </row>
    <row r="45" spans="2:5" x14ac:dyDescent="0.25">
      <c r="B45" s="181"/>
      <c r="C45" s="24" t="s">
        <v>139</v>
      </c>
      <c r="D45" s="23" t="s">
        <v>140</v>
      </c>
      <c r="E45" s="57" t="s">
        <v>174</v>
      </c>
    </row>
    <row r="46" spans="2:5" ht="30" x14ac:dyDescent="0.25">
      <c r="B46" s="181"/>
      <c r="C46" s="24" t="s">
        <v>74</v>
      </c>
      <c r="D46" s="23"/>
      <c r="E46" s="57" t="s">
        <v>138</v>
      </c>
    </row>
    <row r="47" spans="2:5" ht="111" customHeight="1" x14ac:dyDescent="0.25">
      <c r="B47" s="181"/>
      <c r="C47" s="24" t="s">
        <v>75</v>
      </c>
      <c r="D47" s="24" t="s">
        <v>141</v>
      </c>
      <c r="E47" s="57" t="s">
        <v>142</v>
      </c>
    </row>
    <row r="48" spans="2:5" ht="30" x14ac:dyDescent="0.25">
      <c r="B48" s="181"/>
      <c r="C48" s="24" t="s">
        <v>76</v>
      </c>
      <c r="D48" s="23"/>
      <c r="E48" s="57" t="s">
        <v>138</v>
      </c>
    </row>
    <row r="49" spans="2:5" ht="38.25" customHeight="1" x14ac:dyDescent="0.25">
      <c r="B49" s="181"/>
      <c r="C49" s="24" t="s">
        <v>78</v>
      </c>
      <c r="D49" s="23" t="s">
        <v>143</v>
      </c>
      <c r="E49" s="57" t="s">
        <v>144</v>
      </c>
    </row>
    <row r="50" spans="2:5" ht="30" x14ac:dyDescent="0.25">
      <c r="B50" s="181"/>
      <c r="C50" s="24" t="s">
        <v>145</v>
      </c>
      <c r="D50" s="24" t="s">
        <v>146</v>
      </c>
      <c r="E50" s="57" t="s">
        <v>147</v>
      </c>
    </row>
    <row r="51" spans="2:5" x14ac:dyDescent="0.25">
      <c r="B51" s="181"/>
      <c r="C51" s="24" t="s">
        <v>77</v>
      </c>
      <c r="D51" s="24" t="s">
        <v>148</v>
      </c>
      <c r="E51" s="57" t="s">
        <v>149</v>
      </c>
    </row>
    <row r="52" spans="2:5" ht="75.75" thickBot="1" x14ac:dyDescent="0.3">
      <c r="B52" s="182"/>
      <c r="C52" s="58" t="s">
        <v>150</v>
      </c>
      <c r="D52" s="58" t="s">
        <v>171</v>
      </c>
      <c r="E52" s="60" t="s">
        <v>170</v>
      </c>
    </row>
    <row r="53" spans="2:5" ht="45" x14ac:dyDescent="0.25">
      <c r="B53" s="177" t="s">
        <v>211</v>
      </c>
      <c r="C53" s="64" t="s">
        <v>67</v>
      </c>
      <c r="D53" s="64" t="s">
        <v>151</v>
      </c>
      <c r="E53" s="55" t="s">
        <v>152</v>
      </c>
    </row>
    <row r="54" spans="2:5" ht="45" x14ac:dyDescent="0.25">
      <c r="B54" s="179"/>
      <c r="C54" s="24" t="s">
        <v>68</v>
      </c>
      <c r="D54" s="24" t="s">
        <v>153</v>
      </c>
      <c r="E54" s="57" t="s">
        <v>154</v>
      </c>
    </row>
    <row r="55" spans="2:5" ht="120" x14ac:dyDescent="0.25">
      <c r="B55" s="179"/>
      <c r="C55" s="56" t="s">
        <v>69</v>
      </c>
      <c r="D55" s="67" t="s">
        <v>155</v>
      </c>
      <c r="E55" s="192" t="s">
        <v>156</v>
      </c>
    </row>
    <row r="56" spans="2:5" ht="30" x14ac:dyDescent="0.25">
      <c r="B56" s="179"/>
      <c r="C56" s="56" t="s">
        <v>157</v>
      </c>
      <c r="D56" s="24" t="s">
        <v>158</v>
      </c>
      <c r="E56" s="193"/>
    </row>
    <row r="57" spans="2:5" ht="15.75" thickBot="1" x14ac:dyDescent="0.3">
      <c r="B57" s="178"/>
      <c r="C57" s="68" t="s">
        <v>159</v>
      </c>
      <c r="D57" s="58" t="s">
        <v>160</v>
      </c>
      <c r="E57" s="194"/>
    </row>
    <row r="58" spans="2:5" ht="45" x14ac:dyDescent="0.25">
      <c r="B58" s="177" t="s">
        <v>6</v>
      </c>
      <c r="C58" s="64" t="s">
        <v>234</v>
      </c>
      <c r="D58" s="64" t="s">
        <v>161</v>
      </c>
      <c r="E58" s="55" t="s">
        <v>162</v>
      </c>
    </row>
    <row r="59" spans="2:5" ht="15.75" thickBot="1" x14ac:dyDescent="0.3">
      <c r="B59" s="178"/>
      <c r="C59" s="58" t="s">
        <v>163</v>
      </c>
      <c r="D59" s="58" t="s">
        <v>175</v>
      </c>
      <c r="E59" s="60" t="s">
        <v>176</v>
      </c>
    </row>
    <row r="60" spans="2:5" ht="15.75" thickBot="1" x14ac:dyDescent="0.3">
      <c r="B60" s="69"/>
      <c r="C60" s="69"/>
      <c r="D60" s="69"/>
      <c r="E60" s="50"/>
    </row>
    <row r="61" spans="2:5" ht="19.5" thickBot="1" x14ac:dyDescent="0.3">
      <c r="B61" s="185" t="s">
        <v>81</v>
      </c>
      <c r="C61" s="186"/>
      <c r="D61" s="70" t="s">
        <v>66</v>
      </c>
      <c r="E61" s="50"/>
    </row>
    <row r="62" spans="2:5" ht="45.75" thickBot="1" x14ac:dyDescent="0.3">
      <c r="B62" s="71" t="s">
        <v>1</v>
      </c>
      <c r="C62" s="72" t="s">
        <v>82</v>
      </c>
      <c r="D62" s="73" t="s">
        <v>83</v>
      </c>
      <c r="E62" s="50"/>
    </row>
    <row r="63" spans="2:5" ht="15.75" thickBot="1" x14ac:dyDescent="0.3">
      <c r="B63" s="71" t="s">
        <v>2</v>
      </c>
      <c r="C63" s="74" t="s">
        <v>84</v>
      </c>
      <c r="D63" s="75"/>
      <c r="E63" s="50"/>
    </row>
    <row r="64" spans="2:5" ht="150.75" thickBot="1" x14ac:dyDescent="0.3">
      <c r="B64" s="71" t="s">
        <v>3</v>
      </c>
      <c r="C64" s="72" t="s">
        <v>235</v>
      </c>
      <c r="D64" s="73" t="s">
        <v>85</v>
      </c>
      <c r="E64" s="50"/>
    </row>
    <row r="65" spans="2:5" ht="30.75" thickBot="1" x14ac:dyDescent="0.3">
      <c r="B65" s="76" t="s">
        <v>202</v>
      </c>
      <c r="C65" s="72" t="s">
        <v>86</v>
      </c>
      <c r="D65" s="73"/>
      <c r="E65" s="50"/>
    </row>
    <row r="66" spans="2:5" ht="30.75" thickBot="1" x14ac:dyDescent="0.3">
      <c r="B66" s="71" t="s">
        <v>87</v>
      </c>
      <c r="C66" s="74" t="s">
        <v>164</v>
      </c>
      <c r="D66" s="73" t="s">
        <v>165</v>
      </c>
      <c r="E66" s="50"/>
    </row>
    <row r="67" spans="2:5" x14ac:dyDescent="0.25">
      <c r="B67" s="50"/>
      <c r="C67" s="51"/>
      <c r="D67" s="50"/>
      <c r="E67" s="50"/>
    </row>
    <row r="68" spans="2:5" x14ac:dyDescent="0.25">
      <c r="B68" s="50"/>
      <c r="C68" s="51"/>
      <c r="D68" s="50"/>
      <c r="E68" s="50"/>
    </row>
    <row r="69" spans="2:5" x14ac:dyDescent="0.25">
      <c r="B69" s="50" t="s">
        <v>166</v>
      </c>
      <c r="C69" s="51"/>
      <c r="D69" s="50"/>
      <c r="E69" s="50"/>
    </row>
    <row r="70" spans="2:5" x14ac:dyDescent="0.25">
      <c r="B70" s="50" t="s">
        <v>297</v>
      </c>
      <c r="C70" s="51"/>
      <c r="D70" s="50"/>
      <c r="E70" s="50"/>
    </row>
  </sheetData>
  <mergeCells count="36">
    <mergeCell ref="E39:E40"/>
    <mergeCell ref="E55:E57"/>
    <mergeCell ref="C26:D26"/>
    <mergeCell ref="C13:D13"/>
    <mergeCell ref="B1:D1"/>
    <mergeCell ref="B2:D2"/>
    <mergeCell ref="B30:E30"/>
    <mergeCell ref="C21:D21"/>
    <mergeCell ref="C20:D20"/>
    <mergeCell ref="C22:D22"/>
    <mergeCell ref="C23:D23"/>
    <mergeCell ref="B29:C29"/>
    <mergeCell ref="C14:D14"/>
    <mergeCell ref="C17:D17"/>
    <mergeCell ref="C18:D18"/>
    <mergeCell ref="C24:D24"/>
    <mergeCell ref="C15:D15"/>
    <mergeCell ref="C16:D16"/>
    <mergeCell ref="C25:D25"/>
    <mergeCell ref="C8:D8"/>
    <mergeCell ref="C9:D9"/>
    <mergeCell ref="C10:D10"/>
    <mergeCell ref="C11:D11"/>
    <mergeCell ref="C12:D12"/>
    <mergeCell ref="C19:D19"/>
    <mergeCell ref="B3:D3"/>
    <mergeCell ref="C4:D4"/>
    <mergeCell ref="C5:D5"/>
    <mergeCell ref="C6:D6"/>
    <mergeCell ref="C7:D7"/>
    <mergeCell ref="B58:B59"/>
    <mergeCell ref="B31:B35"/>
    <mergeCell ref="B37:B52"/>
    <mergeCell ref="C39:C41"/>
    <mergeCell ref="B61:C61"/>
    <mergeCell ref="B53:B57"/>
  </mergeCells>
  <pageMargins left="0.70866141732283472" right="0.70866141732283472" top="0.74803149606299213" bottom="0.74803149606299213" header="0.31496062992125984" footer="0.31496062992125984"/>
  <pageSetup paperSize="8" scale="70" orientation="landscape" r:id="rId1"/>
  <headerFooter>
    <oddFooter>&amp;P. oldal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topLeftCell="D9" zoomScale="70" zoomScaleNormal="70" workbookViewId="0">
      <selection activeCell="O11" sqref="O11"/>
    </sheetView>
  </sheetViews>
  <sheetFormatPr defaultRowHeight="15" x14ac:dyDescent="0.25"/>
  <cols>
    <col min="1" max="1" width="10.5703125" style="83" customWidth="1"/>
    <col min="2" max="2" width="27.85546875" style="83" customWidth="1"/>
    <col min="3" max="3" width="27.140625" style="83" customWidth="1"/>
    <col min="4" max="4" width="26.5703125" style="155" customWidth="1"/>
    <col min="5" max="5" width="22.42578125" style="155" customWidth="1"/>
    <col min="6" max="6" width="22" style="83" customWidth="1"/>
    <col min="7" max="7" width="24.5703125" style="83" customWidth="1"/>
    <col min="8" max="8" width="25.5703125" style="83" customWidth="1"/>
    <col min="9" max="9" width="18.5703125" style="83" customWidth="1"/>
    <col min="10" max="10" width="19.42578125" style="83" customWidth="1"/>
    <col min="11" max="11" width="16.42578125" style="83" customWidth="1"/>
    <col min="12" max="12" width="17.7109375" style="83" customWidth="1"/>
    <col min="13" max="13" width="21.5703125" style="83" customWidth="1"/>
    <col min="14" max="14" width="20.140625" style="83" customWidth="1"/>
    <col min="15" max="15" width="20.5703125" style="83" customWidth="1"/>
    <col min="16" max="17" width="21.140625" style="83" customWidth="1"/>
    <col min="18" max="18" width="21.7109375" style="83" customWidth="1"/>
    <col min="19" max="19" width="20" style="83" customWidth="1"/>
    <col min="20" max="255" width="9.140625" style="83"/>
    <col min="256" max="256" width="5.28515625" style="83" customWidth="1"/>
    <col min="257" max="257" width="20.42578125" style="83" customWidth="1"/>
    <col min="258" max="258" width="11" style="83" customWidth="1"/>
    <col min="259" max="259" width="27.7109375" style="83" customWidth="1"/>
    <col min="260" max="260" width="35.28515625" style="83" customWidth="1"/>
    <col min="261" max="261" width="14.42578125" style="83" customWidth="1"/>
    <col min="262" max="262" width="13" style="83" customWidth="1"/>
    <col min="263" max="511" width="9.140625" style="83"/>
    <col min="512" max="512" width="5.28515625" style="83" customWidth="1"/>
    <col min="513" max="513" width="20.42578125" style="83" customWidth="1"/>
    <col min="514" max="514" width="11" style="83" customWidth="1"/>
    <col min="515" max="515" width="27.7109375" style="83" customWidth="1"/>
    <col min="516" max="516" width="35.28515625" style="83" customWidth="1"/>
    <col min="517" max="517" width="14.42578125" style="83" customWidth="1"/>
    <col min="518" max="518" width="13" style="83" customWidth="1"/>
    <col min="519" max="767" width="9.140625" style="83"/>
    <col min="768" max="768" width="5.28515625" style="83" customWidth="1"/>
    <col min="769" max="769" width="20.42578125" style="83" customWidth="1"/>
    <col min="770" max="770" width="11" style="83" customWidth="1"/>
    <col min="771" max="771" width="27.7109375" style="83" customWidth="1"/>
    <col min="772" max="772" width="35.28515625" style="83" customWidth="1"/>
    <col min="773" max="773" width="14.42578125" style="83" customWidth="1"/>
    <col min="774" max="774" width="13" style="83" customWidth="1"/>
    <col min="775" max="1023" width="9.140625" style="83"/>
    <col min="1024" max="1024" width="5.28515625" style="83" customWidth="1"/>
    <col min="1025" max="1025" width="20.42578125" style="83" customWidth="1"/>
    <col min="1026" max="1026" width="11" style="83" customWidth="1"/>
    <col min="1027" max="1027" width="27.7109375" style="83" customWidth="1"/>
    <col min="1028" max="1028" width="35.28515625" style="83" customWidth="1"/>
    <col min="1029" max="1029" width="14.42578125" style="83" customWidth="1"/>
    <col min="1030" max="1030" width="13" style="83" customWidth="1"/>
    <col min="1031" max="1279" width="9.140625" style="83"/>
    <col min="1280" max="1280" width="5.28515625" style="83" customWidth="1"/>
    <col min="1281" max="1281" width="20.42578125" style="83" customWidth="1"/>
    <col min="1282" max="1282" width="11" style="83" customWidth="1"/>
    <col min="1283" max="1283" width="27.7109375" style="83" customWidth="1"/>
    <col min="1284" max="1284" width="35.28515625" style="83" customWidth="1"/>
    <col min="1285" max="1285" width="14.42578125" style="83" customWidth="1"/>
    <col min="1286" max="1286" width="13" style="83" customWidth="1"/>
    <col min="1287" max="1535" width="9.140625" style="83"/>
    <col min="1536" max="1536" width="5.28515625" style="83" customWidth="1"/>
    <col min="1537" max="1537" width="20.42578125" style="83" customWidth="1"/>
    <col min="1538" max="1538" width="11" style="83" customWidth="1"/>
    <col min="1539" max="1539" width="27.7109375" style="83" customWidth="1"/>
    <col min="1540" max="1540" width="35.28515625" style="83" customWidth="1"/>
    <col min="1541" max="1541" width="14.42578125" style="83" customWidth="1"/>
    <col min="1542" max="1542" width="13" style="83" customWidth="1"/>
    <col min="1543" max="1791" width="9.140625" style="83"/>
    <col min="1792" max="1792" width="5.28515625" style="83" customWidth="1"/>
    <col min="1793" max="1793" width="20.42578125" style="83" customWidth="1"/>
    <col min="1794" max="1794" width="11" style="83" customWidth="1"/>
    <col min="1795" max="1795" width="27.7109375" style="83" customWidth="1"/>
    <col min="1796" max="1796" width="35.28515625" style="83" customWidth="1"/>
    <col min="1797" max="1797" width="14.42578125" style="83" customWidth="1"/>
    <col min="1798" max="1798" width="13" style="83" customWidth="1"/>
    <col min="1799" max="2047" width="9.140625" style="83"/>
    <col min="2048" max="2048" width="5.28515625" style="83" customWidth="1"/>
    <col min="2049" max="2049" width="20.42578125" style="83" customWidth="1"/>
    <col min="2050" max="2050" width="11" style="83" customWidth="1"/>
    <col min="2051" max="2051" width="27.7109375" style="83" customWidth="1"/>
    <col min="2052" max="2052" width="35.28515625" style="83" customWidth="1"/>
    <col min="2053" max="2053" width="14.42578125" style="83" customWidth="1"/>
    <col min="2054" max="2054" width="13" style="83" customWidth="1"/>
    <col min="2055" max="2303" width="9.140625" style="83"/>
    <col min="2304" max="2304" width="5.28515625" style="83" customWidth="1"/>
    <col min="2305" max="2305" width="20.42578125" style="83" customWidth="1"/>
    <col min="2306" max="2306" width="11" style="83" customWidth="1"/>
    <col min="2307" max="2307" width="27.7109375" style="83" customWidth="1"/>
    <col min="2308" max="2308" width="35.28515625" style="83" customWidth="1"/>
    <col min="2309" max="2309" width="14.42578125" style="83" customWidth="1"/>
    <col min="2310" max="2310" width="13" style="83" customWidth="1"/>
    <col min="2311" max="2559" width="9.140625" style="83"/>
    <col min="2560" max="2560" width="5.28515625" style="83" customWidth="1"/>
    <col min="2561" max="2561" width="20.42578125" style="83" customWidth="1"/>
    <col min="2562" max="2562" width="11" style="83" customWidth="1"/>
    <col min="2563" max="2563" width="27.7109375" style="83" customWidth="1"/>
    <col min="2564" max="2564" width="35.28515625" style="83" customWidth="1"/>
    <col min="2565" max="2565" width="14.42578125" style="83" customWidth="1"/>
    <col min="2566" max="2566" width="13" style="83" customWidth="1"/>
    <col min="2567" max="2815" width="9.140625" style="83"/>
    <col min="2816" max="2816" width="5.28515625" style="83" customWidth="1"/>
    <col min="2817" max="2817" width="20.42578125" style="83" customWidth="1"/>
    <col min="2818" max="2818" width="11" style="83" customWidth="1"/>
    <col min="2819" max="2819" width="27.7109375" style="83" customWidth="1"/>
    <col min="2820" max="2820" width="35.28515625" style="83" customWidth="1"/>
    <col min="2821" max="2821" width="14.42578125" style="83" customWidth="1"/>
    <col min="2822" max="2822" width="13" style="83" customWidth="1"/>
    <col min="2823" max="3071" width="9.140625" style="83"/>
    <col min="3072" max="3072" width="5.28515625" style="83" customWidth="1"/>
    <col min="3073" max="3073" width="20.42578125" style="83" customWidth="1"/>
    <col min="3074" max="3074" width="11" style="83" customWidth="1"/>
    <col min="3075" max="3075" width="27.7109375" style="83" customWidth="1"/>
    <col min="3076" max="3076" width="35.28515625" style="83" customWidth="1"/>
    <col min="3077" max="3077" width="14.42578125" style="83" customWidth="1"/>
    <col min="3078" max="3078" width="13" style="83" customWidth="1"/>
    <col min="3079" max="3327" width="9.140625" style="83"/>
    <col min="3328" max="3328" width="5.28515625" style="83" customWidth="1"/>
    <col min="3329" max="3329" width="20.42578125" style="83" customWidth="1"/>
    <col min="3330" max="3330" width="11" style="83" customWidth="1"/>
    <col min="3331" max="3331" width="27.7109375" style="83" customWidth="1"/>
    <col min="3332" max="3332" width="35.28515625" style="83" customWidth="1"/>
    <col min="3333" max="3333" width="14.42578125" style="83" customWidth="1"/>
    <col min="3334" max="3334" width="13" style="83" customWidth="1"/>
    <col min="3335" max="3583" width="9.140625" style="83"/>
    <col min="3584" max="3584" width="5.28515625" style="83" customWidth="1"/>
    <col min="3585" max="3585" width="20.42578125" style="83" customWidth="1"/>
    <col min="3586" max="3586" width="11" style="83" customWidth="1"/>
    <col min="3587" max="3587" width="27.7109375" style="83" customWidth="1"/>
    <col min="3588" max="3588" width="35.28515625" style="83" customWidth="1"/>
    <col min="3589" max="3589" width="14.42578125" style="83" customWidth="1"/>
    <col min="3590" max="3590" width="13" style="83" customWidth="1"/>
    <col min="3591" max="3839" width="9.140625" style="83"/>
    <col min="3840" max="3840" width="5.28515625" style="83" customWidth="1"/>
    <col min="3841" max="3841" width="20.42578125" style="83" customWidth="1"/>
    <col min="3842" max="3842" width="11" style="83" customWidth="1"/>
    <col min="3843" max="3843" width="27.7109375" style="83" customWidth="1"/>
    <col min="3844" max="3844" width="35.28515625" style="83" customWidth="1"/>
    <col min="3845" max="3845" width="14.42578125" style="83" customWidth="1"/>
    <col min="3846" max="3846" width="13" style="83" customWidth="1"/>
    <col min="3847" max="4095" width="9.140625" style="83"/>
    <col min="4096" max="4096" width="5.28515625" style="83" customWidth="1"/>
    <col min="4097" max="4097" width="20.42578125" style="83" customWidth="1"/>
    <col min="4098" max="4098" width="11" style="83" customWidth="1"/>
    <col min="4099" max="4099" width="27.7109375" style="83" customWidth="1"/>
    <col min="4100" max="4100" width="35.28515625" style="83" customWidth="1"/>
    <col min="4101" max="4101" width="14.42578125" style="83" customWidth="1"/>
    <col min="4102" max="4102" width="13" style="83" customWidth="1"/>
    <col min="4103" max="4351" width="9.140625" style="83"/>
    <col min="4352" max="4352" width="5.28515625" style="83" customWidth="1"/>
    <col min="4353" max="4353" width="20.42578125" style="83" customWidth="1"/>
    <col min="4354" max="4354" width="11" style="83" customWidth="1"/>
    <col min="4355" max="4355" width="27.7109375" style="83" customWidth="1"/>
    <col min="4356" max="4356" width="35.28515625" style="83" customWidth="1"/>
    <col min="4357" max="4357" width="14.42578125" style="83" customWidth="1"/>
    <col min="4358" max="4358" width="13" style="83" customWidth="1"/>
    <col min="4359" max="4607" width="9.140625" style="83"/>
    <col min="4608" max="4608" width="5.28515625" style="83" customWidth="1"/>
    <col min="4609" max="4609" width="20.42578125" style="83" customWidth="1"/>
    <col min="4610" max="4610" width="11" style="83" customWidth="1"/>
    <col min="4611" max="4611" width="27.7109375" style="83" customWidth="1"/>
    <col min="4612" max="4612" width="35.28515625" style="83" customWidth="1"/>
    <col min="4613" max="4613" width="14.42578125" style="83" customWidth="1"/>
    <col min="4614" max="4614" width="13" style="83" customWidth="1"/>
    <col min="4615" max="4863" width="9.140625" style="83"/>
    <col min="4864" max="4864" width="5.28515625" style="83" customWidth="1"/>
    <col min="4865" max="4865" width="20.42578125" style="83" customWidth="1"/>
    <col min="4866" max="4866" width="11" style="83" customWidth="1"/>
    <col min="4867" max="4867" width="27.7109375" style="83" customWidth="1"/>
    <col min="4868" max="4868" width="35.28515625" style="83" customWidth="1"/>
    <col min="4869" max="4869" width="14.42578125" style="83" customWidth="1"/>
    <col min="4870" max="4870" width="13" style="83" customWidth="1"/>
    <col min="4871" max="5119" width="9.140625" style="83"/>
    <col min="5120" max="5120" width="5.28515625" style="83" customWidth="1"/>
    <col min="5121" max="5121" width="20.42578125" style="83" customWidth="1"/>
    <col min="5122" max="5122" width="11" style="83" customWidth="1"/>
    <col min="5123" max="5123" width="27.7109375" style="83" customWidth="1"/>
    <col min="5124" max="5124" width="35.28515625" style="83" customWidth="1"/>
    <col min="5125" max="5125" width="14.42578125" style="83" customWidth="1"/>
    <col min="5126" max="5126" width="13" style="83" customWidth="1"/>
    <col min="5127" max="5375" width="9.140625" style="83"/>
    <col min="5376" max="5376" width="5.28515625" style="83" customWidth="1"/>
    <col min="5377" max="5377" width="20.42578125" style="83" customWidth="1"/>
    <col min="5378" max="5378" width="11" style="83" customWidth="1"/>
    <col min="5379" max="5379" width="27.7109375" style="83" customWidth="1"/>
    <col min="5380" max="5380" width="35.28515625" style="83" customWidth="1"/>
    <col min="5381" max="5381" width="14.42578125" style="83" customWidth="1"/>
    <col min="5382" max="5382" width="13" style="83" customWidth="1"/>
    <col min="5383" max="5631" width="9.140625" style="83"/>
    <col min="5632" max="5632" width="5.28515625" style="83" customWidth="1"/>
    <col min="5633" max="5633" width="20.42578125" style="83" customWidth="1"/>
    <col min="5634" max="5634" width="11" style="83" customWidth="1"/>
    <col min="5635" max="5635" width="27.7109375" style="83" customWidth="1"/>
    <col min="5636" max="5636" width="35.28515625" style="83" customWidth="1"/>
    <col min="5637" max="5637" width="14.42578125" style="83" customWidth="1"/>
    <col min="5638" max="5638" width="13" style="83" customWidth="1"/>
    <col min="5639" max="5887" width="9.140625" style="83"/>
    <col min="5888" max="5888" width="5.28515625" style="83" customWidth="1"/>
    <col min="5889" max="5889" width="20.42578125" style="83" customWidth="1"/>
    <col min="5890" max="5890" width="11" style="83" customWidth="1"/>
    <col min="5891" max="5891" width="27.7109375" style="83" customWidth="1"/>
    <col min="5892" max="5892" width="35.28515625" style="83" customWidth="1"/>
    <col min="5893" max="5893" width="14.42578125" style="83" customWidth="1"/>
    <col min="5894" max="5894" width="13" style="83" customWidth="1"/>
    <col min="5895" max="6143" width="9.140625" style="83"/>
    <col min="6144" max="6144" width="5.28515625" style="83" customWidth="1"/>
    <col min="6145" max="6145" width="20.42578125" style="83" customWidth="1"/>
    <col min="6146" max="6146" width="11" style="83" customWidth="1"/>
    <col min="6147" max="6147" width="27.7109375" style="83" customWidth="1"/>
    <col min="6148" max="6148" width="35.28515625" style="83" customWidth="1"/>
    <col min="6149" max="6149" width="14.42578125" style="83" customWidth="1"/>
    <col min="6150" max="6150" width="13" style="83" customWidth="1"/>
    <col min="6151" max="6399" width="9.140625" style="83"/>
    <col min="6400" max="6400" width="5.28515625" style="83" customWidth="1"/>
    <col min="6401" max="6401" width="20.42578125" style="83" customWidth="1"/>
    <col min="6402" max="6402" width="11" style="83" customWidth="1"/>
    <col min="6403" max="6403" width="27.7109375" style="83" customWidth="1"/>
    <col min="6404" max="6404" width="35.28515625" style="83" customWidth="1"/>
    <col min="6405" max="6405" width="14.42578125" style="83" customWidth="1"/>
    <col min="6406" max="6406" width="13" style="83" customWidth="1"/>
    <col min="6407" max="6655" width="9.140625" style="83"/>
    <col min="6656" max="6656" width="5.28515625" style="83" customWidth="1"/>
    <col min="6657" max="6657" width="20.42578125" style="83" customWidth="1"/>
    <col min="6658" max="6658" width="11" style="83" customWidth="1"/>
    <col min="6659" max="6659" width="27.7109375" style="83" customWidth="1"/>
    <col min="6660" max="6660" width="35.28515625" style="83" customWidth="1"/>
    <col min="6661" max="6661" width="14.42578125" style="83" customWidth="1"/>
    <col min="6662" max="6662" width="13" style="83" customWidth="1"/>
    <col min="6663" max="6911" width="9.140625" style="83"/>
    <col min="6912" max="6912" width="5.28515625" style="83" customWidth="1"/>
    <col min="6913" max="6913" width="20.42578125" style="83" customWidth="1"/>
    <col min="6914" max="6914" width="11" style="83" customWidth="1"/>
    <col min="6915" max="6915" width="27.7109375" style="83" customWidth="1"/>
    <col min="6916" max="6916" width="35.28515625" style="83" customWidth="1"/>
    <col min="6917" max="6917" width="14.42578125" style="83" customWidth="1"/>
    <col min="6918" max="6918" width="13" style="83" customWidth="1"/>
    <col min="6919" max="7167" width="9.140625" style="83"/>
    <col min="7168" max="7168" width="5.28515625" style="83" customWidth="1"/>
    <col min="7169" max="7169" width="20.42578125" style="83" customWidth="1"/>
    <col min="7170" max="7170" width="11" style="83" customWidth="1"/>
    <col min="7171" max="7171" width="27.7109375" style="83" customWidth="1"/>
    <col min="7172" max="7172" width="35.28515625" style="83" customWidth="1"/>
    <col min="7173" max="7173" width="14.42578125" style="83" customWidth="1"/>
    <col min="7174" max="7174" width="13" style="83" customWidth="1"/>
    <col min="7175" max="7423" width="9.140625" style="83"/>
    <col min="7424" max="7424" width="5.28515625" style="83" customWidth="1"/>
    <col min="7425" max="7425" width="20.42578125" style="83" customWidth="1"/>
    <col min="7426" max="7426" width="11" style="83" customWidth="1"/>
    <col min="7427" max="7427" width="27.7109375" style="83" customWidth="1"/>
    <col min="7428" max="7428" width="35.28515625" style="83" customWidth="1"/>
    <col min="7429" max="7429" width="14.42578125" style="83" customWidth="1"/>
    <col min="7430" max="7430" width="13" style="83" customWidth="1"/>
    <col min="7431" max="7679" width="9.140625" style="83"/>
    <col min="7680" max="7680" width="5.28515625" style="83" customWidth="1"/>
    <col min="7681" max="7681" width="20.42578125" style="83" customWidth="1"/>
    <col min="7682" max="7682" width="11" style="83" customWidth="1"/>
    <col min="7683" max="7683" width="27.7109375" style="83" customWidth="1"/>
    <col min="7684" max="7684" width="35.28515625" style="83" customWidth="1"/>
    <col min="7685" max="7685" width="14.42578125" style="83" customWidth="1"/>
    <col min="7686" max="7686" width="13" style="83" customWidth="1"/>
    <col min="7687" max="7935" width="9.140625" style="83"/>
    <col min="7936" max="7936" width="5.28515625" style="83" customWidth="1"/>
    <col min="7937" max="7937" width="20.42578125" style="83" customWidth="1"/>
    <col min="7938" max="7938" width="11" style="83" customWidth="1"/>
    <col min="7939" max="7939" width="27.7109375" style="83" customWidth="1"/>
    <col min="7940" max="7940" width="35.28515625" style="83" customWidth="1"/>
    <col min="7941" max="7941" width="14.42578125" style="83" customWidth="1"/>
    <col min="7942" max="7942" width="13" style="83" customWidth="1"/>
    <col min="7943" max="8191" width="9.140625" style="83"/>
    <col min="8192" max="8192" width="5.28515625" style="83" customWidth="1"/>
    <col min="8193" max="8193" width="20.42578125" style="83" customWidth="1"/>
    <col min="8194" max="8194" width="11" style="83" customWidth="1"/>
    <col min="8195" max="8195" width="27.7109375" style="83" customWidth="1"/>
    <col min="8196" max="8196" width="35.28515625" style="83" customWidth="1"/>
    <col min="8197" max="8197" width="14.42578125" style="83" customWidth="1"/>
    <col min="8198" max="8198" width="13" style="83" customWidth="1"/>
    <col min="8199" max="8447" width="9.140625" style="83"/>
    <col min="8448" max="8448" width="5.28515625" style="83" customWidth="1"/>
    <col min="8449" max="8449" width="20.42578125" style="83" customWidth="1"/>
    <col min="8450" max="8450" width="11" style="83" customWidth="1"/>
    <col min="8451" max="8451" width="27.7109375" style="83" customWidth="1"/>
    <col min="8452" max="8452" width="35.28515625" style="83" customWidth="1"/>
    <col min="8453" max="8453" width="14.42578125" style="83" customWidth="1"/>
    <col min="8454" max="8454" width="13" style="83" customWidth="1"/>
    <col min="8455" max="8703" width="9.140625" style="83"/>
    <col min="8704" max="8704" width="5.28515625" style="83" customWidth="1"/>
    <col min="8705" max="8705" width="20.42578125" style="83" customWidth="1"/>
    <col min="8706" max="8706" width="11" style="83" customWidth="1"/>
    <col min="8707" max="8707" width="27.7109375" style="83" customWidth="1"/>
    <col min="8708" max="8708" width="35.28515625" style="83" customWidth="1"/>
    <col min="8709" max="8709" width="14.42578125" style="83" customWidth="1"/>
    <col min="8710" max="8710" width="13" style="83" customWidth="1"/>
    <col min="8711" max="8959" width="9.140625" style="83"/>
    <col min="8960" max="8960" width="5.28515625" style="83" customWidth="1"/>
    <col min="8961" max="8961" width="20.42578125" style="83" customWidth="1"/>
    <col min="8962" max="8962" width="11" style="83" customWidth="1"/>
    <col min="8963" max="8963" width="27.7109375" style="83" customWidth="1"/>
    <col min="8964" max="8964" width="35.28515625" style="83" customWidth="1"/>
    <col min="8965" max="8965" width="14.42578125" style="83" customWidth="1"/>
    <col min="8966" max="8966" width="13" style="83" customWidth="1"/>
    <col min="8967" max="9215" width="9.140625" style="83"/>
    <col min="9216" max="9216" width="5.28515625" style="83" customWidth="1"/>
    <col min="9217" max="9217" width="20.42578125" style="83" customWidth="1"/>
    <col min="9218" max="9218" width="11" style="83" customWidth="1"/>
    <col min="9219" max="9219" width="27.7109375" style="83" customWidth="1"/>
    <col min="9220" max="9220" width="35.28515625" style="83" customWidth="1"/>
    <col min="9221" max="9221" width="14.42578125" style="83" customWidth="1"/>
    <col min="9222" max="9222" width="13" style="83" customWidth="1"/>
    <col min="9223" max="9471" width="9.140625" style="83"/>
    <col min="9472" max="9472" width="5.28515625" style="83" customWidth="1"/>
    <col min="9473" max="9473" width="20.42578125" style="83" customWidth="1"/>
    <col min="9474" max="9474" width="11" style="83" customWidth="1"/>
    <col min="9475" max="9475" width="27.7109375" style="83" customWidth="1"/>
    <col min="9476" max="9476" width="35.28515625" style="83" customWidth="1"/>
    <col min="9477" max="9477" width="14.42578125" style="83" customWidth="1"/>
    <col min="9478" max="9478" width="13" style="83" customWidth="1"/>
    <col min="9479" max="9727" width="9.140625" style="83"/>
    <col min="9728" max="9728" width="5.28515625" style="83" customWidth="1"/>
    <col min="9729" max="9729" width="20.42578125" style="83" customWidth="1"/>
    <col min="9730" max="9730" width="11" style="83" customWidth="1"/>
    <col min="9731" max="9731" width="27.7109375" style="83" customWidth="1"/>
    <col min="9732" max="9732" width="35.28515625" style="83" customWidth="1"/>
    <col min="9733" max="9733" width="14.42578125" style="83" customWidth="1"/>
    <col min="9734" max="9734" width="13" style="83" customWidth="1"/>
    <col min="9735" max="9983" width="9.140625" style="83"/>
    <col min="9984" max="9984" width="5.28515625" style="83" customWidth="1"/>
    <col min="9985" max="9985" width="20.42578125" style="83" customWidth="1"/>
    <col min="9986" max="9986" width="11" style="83" customWidth="1"/>
    <col min="9987" max="9987" width="27.7109375" style="83" customWidth="1"/>
    <col min="9988" max="9988" width="35.28515625" style="83" customWidth="1"/>
    <col min="9989" max="9989" width="14.42578125" style="83" customWidth="1"/>
    <col min="9990" max="9990" width="13" style="83" customWidth="1"/>
    <col min="9991" max="10239" width="9.140625" style="83"/>
    <col min="10240" max="10240" width="5.28515625" style="83" customWidth="1"/>
    <col min="10241" max="10241" width="20.42578125" style="83" customWidth="1"/>
    <col min="10242" max="10242" width="11" style="83" customWidth="1"/>
    <col min="10243" max="10243" width="27.7109375" style="83" customWidth="1"/>
    <col min="10244" max="10244" width="35.28515625" style="83" customWidth="1"/>
    <col min="10245" max="10245" width="14.42578125" style="83" customWidth="1"/>
    <col min="10246" max="10246" width="13" style="83" customWidth="1"/>
    <col min="10247" max="10495" width="9.140625" style="83"/>
    <col min="10496" max="10496" width="5.28515625" style="83" customWidth="1"/>
    <col min="10497" max="10497" width="20.42578125" style="83" customWidth="1"/>
    <col min="10498" max="10498" width="11" style="83" customWidth="1"/>
    <col min="10499" max="10499" width="27.7109375" style="83" customWidth="1"/>
    <col min="10500" max="10500" width="35.28515625" style="83" customWidth="1"/>
    <col min="10501" max="10501" width="14.42578125" style="83" customWidth="1"/>
    <col min="10502" max="10502" width="13" style="83" customWidth="1"/>
    <col min="10503" max="10751" width="9.140625" style="83"/>
    <col min="10752" max="10752" width="5.28515625" style="83" customWidth="1"/>
    <col min="10753" max="10753" width="20.42578125" style="83" customWidth="1"/>
    <col min="10754" max="10754" width="11" style="83" customWidth="1"/>
    <col min="10755" max="10755" width="27.7109375" style="83" customWidth="1"/>
    <col min="10756" max="10756" width="35.28515625" style="83" customWidth="1"/>
    <col min="10757" max="10757" width="14.42578125" style="83" customWidth="1"/>
    <col min="10758" max="10758" width="13" style="83" customWidth="1"/>
    <col min="10759" max="11007" width="9.140625" style="83"/>
    <col min="11008" max="11008" width="5.28515625" style="83" customWidth="1"/>
    <col min="11009" max="11009" width="20.42578125" style="83" customWidth="1"/>
    <col min="11010" max="11010" width="11" style="83" customWidth="1"/>
    <col min="11011" max="11011" width="27.7109375" style="83" customWidth="1"/>
    <col min="11012" max="11012" width="35.28515625" style="83" customWidth="1"/>
    <col min="11013" max="11013" width="14.42578125" style="83" customWidth="1"/>
    <col min="11014" max="11014" width="13" style="83" customWidth="1"/>
    <col min="11015" max="11263" width="9.140625" style="83"/>
    <col min="11264" max="11264" width="5.28515625" style="83" customWidth="1"/>
    <col min="11265" max="11265" width="20.42578125" style="83" customWidth="1"/>
    <col min="11266" max="11266" width="11" style="83" customWidth="1"/>
    <col min="11267" max="11267" width="27.7109375" style="83" customWidth="1"/>
    <col min="11268" max="11268" width="35.28515625" style="83" customWidth="1"/>
    <col min="11269" max="11269" width="14.42578125" style="83" customWidth="1"/>
    <col min="11270" max="11270" width="13" style="83" customWidth="1"/>
    <col min="11271" max="11519" width="9.140625" style="83"/>
    <col min="11520" max="11520" width="5.28515625" style="83" customWidth="1"/>
    <col min="11521" max="11521" width="20.42578125" style="83" customWidth="1"/>
    <col min="11522" max="11522" width="11" style="83" customWidth="1"/>
    <col min="11523" max="11523" width="27.7109375" style="83" customWidth="1"/>
    <col min="11524" max="11524" width="35.28515625" style="83" customWidth="1"/>
    <col min="11525" max="11525" width="14.42578125" style="83" customWidth="1"/>
    <col min="11526" max="11526" width="13" style="83" customWidth="1"/>
    <col min="11527" max="11775" width="9.140625" style="83"/>
    <col min="11776" max="11776" width="5.28515625" style="83" customWidth="1"/>
    <col min="11777" max="11777" width="20.42578125" style="83" customWidth="1"/>
    <col min="11778" max="11778" width="11" style="83" customWidth="1"/>
    <col min="11779" max="11779" width="27.7109375" style="83" customWidth="1"/>
    <col min="11780" max="11780" width="35.28515625" style="83" customWidth="1"/>
    <col min="11781" max="11781" width="14.42578125" style="83" customWidth="1"/>
    <col min="11782" max="11782" width="13" style="83" customWidth="1"/>
    <col min="11783" max="12031" width="9.140625" style="83"/>
    <col min="12032" max="12032" width="5.28515625" style="83" customWidth="1"/>
    <col min="12033" max="12033" width="20.42578125" style="83" customWidth="1"/>
    <col min="12034" max="12034" width="11" style="83" customWidth="1"/>
    <col min="12035" max="12035" width="27.7109375" style="83" customWidth="1"/>
    <col min="12036" max="12036" width="35.28515625" style="83" customWidth="1"/>
    <col min="12037" max="12037" width="14.42578125" style="83" customWidth="1"/>
    <col min="12038" max="12038" width="13" style="83" customWidth="1"/>
    <col min="12039" max="12287" width="9.140625" style="83"/>
    <col min="12288" max="12288" width="5.28515625" style="83" customWidth="1"/>
    <col min="12289" max="12289" width="20.42578125" style="83" customWidth="1"/>
    <col min="12290" max="12290" width="11" style="83" customWidth="1"/>
    <col min="12291" max="12291" width="27.7109375" style="83" customWidth="1"/>
    <col min="12292" max="12292" width="35.28515625" style="83" customWidth="1"/>
    <col min="12293" max="12293" width="14.42578125" style="83" customWidth="1"/>
    <col min="12294" max="12294" width="13" style="83" customWidth="1"/>
    <col min="12295" max="12543" width="9.140625" style="83"/>
    <col min="12544" max="12544" width="5.28515625" style="83" customWidth="1"/>
    <col min="12545" max="12545" width="20.42578125" style="83" customWidth="1"/>
    <col min="12546" max="12546" width="11" style="83" customWidth="1"/>
    <col min="12547" max="12547" width="27.7109375" style="83" customWidth="1"/>
    <col min="12548" max="12548" width="35.28515625" style="83" customWidth="1"/>
    <col min="12549" max="12549" width="14.42578125" style="83" customWidth="1"/>
    <col min="12550" max="12550" width="13" style="83" customWidth="1"/>
    <col min="12551" max="12799" width="9.140625" style="83"/>
    <col min="12800" max="12800" width="5.28515625" style="83" customWidth="1"/>
    <col min="12801" max="12801" width="20.42578125" style="83" customWidth="1"/>
    <col min="12802" max="12802" width="11" style="83" customWidth="1"/>
    <col min="12803" max="12803" width="27.7109375" style="83" customWidth="1"/>
    <col min="12804" max="12804" width="35.28515625" style="83" customWidth="1"/>
    <col min="12805" max="12805" width="14.42578125" style="83" customWidth="1"/>
    <col min="12806" max="12806" width="13" style="83" customWidth="1"/>
    <col min="12807" max="13055" width="9.140625" style="83"/>
    <col min="13056" max="13056" width="5.28515625" style="83" customWidth="1"/>
    <col min="13057" max="13057" width="20.42578125" style="83" customWidth="1"/>
    <col min="13058" max="13058" width="11" style="83" customWidth="1"/>
    <col min="13059" max="13059" width="27.7109375" style="83" customWidth="1"/>
    <col min="13060" max="13060" width="35.28515625" style="83" customWidth="1"/>
    <col min="13061" max="13061" width="14.42578125" style="83" customWidth="1"/>
    <col min="13062" max="13062" width="13" style="83" customWidth="1"/>
    <col min="13063" max="13311" width="9.140625" style="83"/>
    <col min="13312" max="13312" width="5.28515625" style="83" customWidth="1"/>
    <col min="13313" max="13313" width="20.42578125" style="83" customWidth="1"/>
    <col min="13314" max="13314" width="11" style="83" customWidth="1"/>
    <col min="13315" max="13315" width="27.7109375" style="83" customWidth="1"/>
    <col min="13316" max="13316" width="35.28515625" style="83" customWidth="1"/>
    <col min="13317" max="13317" width="14.42578125" style="83" customWidth="1"/>
    <col min="13318" max="13318" width="13" style="83" customWidth="1"/>
    <col min="13319" max="13567" width="9.140625" style="83"/>
    <col min="13568" max="13568" width="5.28515625" style="83" customWidth="1"/>
    <col min="13569" max="13569" width="20.42578125" style="83" customWidth="1"/>
    <col min="13570" max="13570" width="11" style="83" customWidth="1"/>
    <col min="13571" max="13571" width="27.7109375" style="83" customWidth="1"/>
    <col min="13572" max="13572" width="35.28515625" style="83" customWidth="1"/>
    <col min="13573" max="13573" width="14.42578125" style="83" customWidth="1"/>
    <col min="13574" max="13574" width="13" style="83" customWidth="1"/>
    <col min="13575" max="13823" width="9.140625" style="83"/>
    <col min="13824" max="13824" width="5.28515625" style="83" customWidth="1"/>
    <col min="13825" max="13825" width="20.42578125" style="83" customWidth="1"/>
    <col min="13826" max="13826" width="11" style="83" customWidth="1"/>
    <col min="13827" max="13827" width="27.7109375" style="83" customWidth="1"/>
    <col min="13828" max="13828" width="35.28515625" style="83" customWidth="1"/>
    <col min="13829" max="13829" width="14.42578125" style="83" customWidth="1"/>
    <col min="13830" max="13830" width="13" style="83" customWidth="1"/>
    <col min="13831" max="14079" width="9.140625" style="83"/>
    <col min="14080" max="14080" width="5.28515625" style="83" customWidth="1"/>
    <col min="14081" max="14081" width="20.42578125" style="83" customWidth="1"/>
    <col min="14082" max="14082" width="11" style="83" customWidth="1"/>
    <col min="14083" max="14083" width="27.7109375" style="83" customWidth="1"/>
    <col min="14084" max="14084" width="35.28515625" style="83" customWidth="1"/>
    <col min="14085" max="14085" width="14.42578125" style="83" customWidth="1"/>
    <col min="14086" max="14086" width="13" style="83" customWidth="1"/>
    <col min="14087" max="14335" width="9.140625" style="83"/>
    <col min="14336" max="14336" width="5.28515625" style="83" customWidth="1"/>
    <col min="14337" max="14337" width="20.42578125" style="83" customWidth="1"/>
    <col min="14338" max="14338" width="11" style="83" customWidth="1"/>
    <col min="14339" max="14339" width="27.7109375" style="83" customWidth="1"/>
    <col min="14340" max="14340" width="35.28515625" style="83" customWidth="1"/>
    <col min="14341" max="14341" width="14.42578125" style="83" customWidth="1"/>
    <col min="14342" max="14342" width="13" style="83" customWidth="1"/>
    <col min="14343" max="14591" width="9.140625" style="83"/>
    <col min="14592" max="14592" width="5.28515625" style="83" customWidth="1"/>
    <col min="14593" max="14593" width="20.42578125" style="83" customWidth="1"/>
    <col min="14594" max="14594" width="11" style="83" customWidth="1"/>
    <col min="14595" max="14595" width="27.7109375" style="83" customWidth="1"/>
    <col min="14596" max="14596" width="35.28515625" style="83" customWidth="1"/>
    <col min="14597" max="14597" width="14.42578125" style="83" customWidth="1"/>
    <col min="14598" max="14598" width="13" style="83" customWidth="1"/>
    <col min="14599" max="14847" width="9.140625" style="83"/>
    <col min="14848" max="14848" width="5.28515625" style="83" customWidth="1"/>
    <col min="14849" max="14849" width="20.42578125" style="83" customWidth="1"/>
    <col min="14850" max="14850" width="11" style="83" customWidth="1"/>
    <col min="14851" max="14851" width="27.7109375" style="83" customWidth="1"/>
    <col min="14852" max="14852" width="35.28515625" style="83" customWidth="1"/>
    <col min="14853" max="14853" width="14.42578125" style="83" customWidth="1"/>
    <col min="14854" max="14854" width="13" style="83" customWidth="1"/>
    <col min="14855" max="15103" width="9.140625" style="83"/>
    <col min="15104" max="15104" width="5.28515625" style="83" customWidth="1"/>
    <col min="15105" max="15105" width="20.42578125" style="83" customWidth="1"/>
    <col min="15106" max="15106" width="11" style="83" customWidth="1"/>
    <col min="15107" max="15107" width="27.7109375" style="83" customWidth="1"/>
    <col min="15108" max="15108" width="35.28515625" style="83" customWidth="1"/>
    <col min="15109" max="15109" width="14.42578125" style="83" customWidth="1"/>
    <col min="15110" max="15110" width="13" style="83" customWidth="1"/>
    <col min="15111" max="15359" width="9.140625" style="83"/>
    <col min="15360" max="15360" width="5.28515625" style="83" customWidth="1"/>
    <col min="15361" max="15361" width="20.42578125" style="83" customWidth="1"/>
    <col min="15362" max="15362" width="11" style="83" customWidth="1"/>
    <col min="15363" max="15363" width="27.7109375" style="83" customWidth="1"/>
    <col min="15364" max="15364" width="35.28515625" style="83" customWidth="1"/>
    <col min="15365" max="15365" width="14.42578125" style="83" customWidth="1"/>
    <col min="15366" max="15366" width="13" style="83" customWidth="1"/>
    <col min="15367" max="15615" width="9.140625" style="83"/>
    <col min="15616" max="15616" width="5.28515625" style="83" customWidth="1"/>
    <col min="15617" max="15617" width="20.42578125" style="83" customWidth="1"/>
    <col min="15618" max="15618" width="11" style="83" customWidth="1"/>
    <col min="15619" max="15619" width="27.7109375" style="83" customWidth="1"/>
    <col min="15620" max="15620" width="35.28515625" style="83" customWidth="1"/>
    <col min="15621" max="15621" width="14.42578125" style="83" customWidth="1"/>
    <col min="15622" max="15622" width="13" style="83" customWidth="1"/>
    <col min="15623" max="15871" width="9.140625" style="83"/>
    <col min="15872" max="15872" width="5.28515625" style="83" customWidth="1"/>
    <col min="15873" max="15873" width="20.42578125" style="83" customWidth="1"/>
    <col min="15874" max="15874" width="11" style="83" customWidth="1"/>
    <col min="15875" max="15875" width="27.7109375" style="83" customWidth="1"/>
    <col min="15876" max="15876" width="35.28515625" style="83" customWidth="1"/>
    <col min="15877" max="15877" width="14.42578125" style="83" customWidth="1"/>
    <col min="15878" max="15878" width="13" style="83" customWidth="1"/>
    <col min="15879" max="16127" width="9.140625" style="83"/>
    <col min="16128" max="16128" width="5.28515625" style="83" customWidth="1"/>
    <col min="16129" max="16129" width="20.42578125" style="83" customWidth="1"/>
    <col min="16130" max="16130" width="11" style="83" customWidth="1"/>
    <col min="16131" max="16131" width="27.7109375" style="83" customWidth="1"/>
    <col min="16132" max="16132" width="35.28515625" style="83" customWidth="1"/>
    <col min="16133" max="16133" width="14.42578125" style="83" customWidth="1"/>
    <col min="16134" max="16134" width="13" style="83" customWidth="1"/>
    <col min="16135" max="16384" width="9.140625" style="83"/>
  </cols>
  <sheetData>
    <row r="1" spans="1:19" ht="18.75" x14ac:dyDescent="0.25">
      <c r="A1" s="29"/>
      <c r="B1" s="29"/>
      <c r="C1" s="29"/>
      <c r="D1" s="30"/>
      <c r="E1" s="30"/>
      <c r="F1" s="29"/>
      <c r="G1" s="29"/>
      <c r="H1" s="29"/>
      <c r="I1" s="29"/>
      <c r="J1" s="29"/>
      <c r="K1" s="29"/>
      <c r="L1" s="29"/>
      <c r="M1" s="29"/>
      <c r="N1" s="29"/>
      <c r="O1" s="29"/>
      <c r="P1" s="29"/>
      <c r="Q1" s="29"/>
      <c r="R1" s="29"/>
      <c r="S1" s="29"/>
    </row>
    <row r="2" spans="1:19" ht="18.75" x14ac:dyDescent="0.25">
      <c r="A2" s="29"/>
      <c r="B2" s="153"/>
      <c r="C2" s="29"/>
      <c r="D2" s="30"/>
      <c r="E2" s="30"/>
      <c r="F2" s="29"/>
      <c r="G2" s="214"/>
      <c r="H2" s="214"/>
      <c r="I2" s="214"/>
      <c r="J2" s="214"/>
      <c r="K2" s="214"/>
      <c r="L2" s="29"/>
      <c r="M2" s="29"/>
      <c r="N2" s="29"/>
      <c r="O2" s="29"/>
      <c r="P2" s="29"/>
      <c r="Q2" s="29"/>
      <c r="R2" s="29"/>
      <c r="S2" s="29"/>
    </row>
    <row r="3" spans="1:19" ht="18.75" x14ac:dyDescent="0.25">
      <c r="A3" s="29"/>
      <c r="B3" s="29"/>
      <c r="C3" s="29"/>
      <c r="D3" s="30"/>
      <c r="E3" s="30"/>
      <c r="F3" s="29"/>
      <c r="G3" s="29"/>
      <c r="H3" s="29"/>
      <c r="I3" s="29"/>
      <c r="J3" s="29"/>
      <c r="K3" s="29"/>
      <c r="L3" s="29"/>
      <c r="M3" s="29"/>
      <c r="N3" s="29"/>
      <c r="O3" s="29"/>
      <c r="P3" s="29"/>
      <c r="Q3" s="29"/>
      <c r="R3" s="29"/>
      <c r="S3" s="29"/>
    </row>
    <row r="4" spans="1:19" ht="18.75" x14ac:dyDescent="0.25">
      <c r="A4" s="216" t="s">
        <v>205</v>
      </c>
      <c r="B4" s="216"/>
      <c r="C4" s="216"/>
      <c r="D4" s="216"/>
      <c r="E4" s="216"/>
      <c r="F4" s="216"/>
      <c r="G4" s="216"/>
      <c r="H4" s="216"/>
      <c r="I4" s="216"/>
      <c r="J4" s="216"/>
      <c r="K4" s="216"/>
      <c r="L4" s="216"/>
      <c r="M4" s="216"/>
      <c r="N4" s="216"/>
      <c r="O4" s="216"/>
      <c r="P4" s="216"/>
      <c r="Q4" s="216"/>
      <c r="R4" s="216"/>
      <c r="S4" s="216"/>
    </row>
    <row r="5" spans="1:19" ht="18.75" x14ac:dyDescent="0.25">
      <c r="A5" s="29"/>
      <c r="B5" s="29"/>
      <c r="C5" s="29"/>
      <c r="D5" s="30"/>
      <c r="E5" s="215"/>
      <c r="F5" s="215"/>
      <c r="G5" s="120"/>
      <c r="H5" s="29"/>
      <c r="I5" s="29"/>
      <c r="J5" s="29"/>
      <c r="K5" s="29"/>
      <c r="L5" s="29"/>
      <c r="M5" s="29"/>
      <c r="N5" s="29"/>
      <c r="O5" s="29"/>
      <c r="P5" s="29"/>
      <c r="Q5" s="29"/>
      <c r="R5" s="29"/>
      <c r="S5" s="29"/>
    </row>
    <row r="6" spans="1:19" s="81" customFormat="1" ht="18.75" x14ac:dyDescent="0.25">
      <c r="A6" s="176" t="s">
        <v>7</v>
      </c>
      <c r="B6" s="176"/>
      <c r="C6" s="176"/>
      <c r="D6" s="176"/>
      <c r="E6" s="217" t="str">
        <f>+IF(ISBLANK(Budgetplan!D2),"",Budgetplan!D2)</f>
        <v/>
      </c>
      <c r="F6" s="217"/>
      <c r="G6" s="217"/>
      <c r="H6" s="217"/>
      <c r="I6" s="154"/>
      <c r="J6" s="29"/>
      <c r="N6" s="29"/>
      <c r="O6" s="29"/>
      <c r="P6" s="29"/>
      <c r="Q6" s="120"/>
      <c r="R6" s="29"/>
      <c r="S6" s="29"/>
    </row>
    <row r="7" spans="1:19" s="81" customFormat="1" ht="18.75" x14ac:dyDescent="0.25">
      <c r="A7" s="176" t="s">
        <v>8</v>
      </c>
      <c r="B7" s="176"/>
      <c r="C7" s="176"/>
      <c r="D7" s="176"/>
      <c r="E7" s="217" t="str">
        <f>+IF(ISBLANK(Budgetplan!D4),"",Budgetplan!D4)</f>
        <v/>
      </c>
      <c r="F7" s="217"/>
      <c r="G7" s="217"/>
      <c r="H7" s="217"/>
      <c r="I7" s="154"/>
      <c r="J7" s="29"/>
      <c r="N7" s="29"/>
      <c r="O7" s="29"/>
      <c r="P7" s="29"/>
      <c r="Q7" s="120"/>
      <c r="R7" s="29"/>
      <c r="S7" s="29"/>
    </row>
    <row r="8" spans="1:19" s="81" customFormat="1" ht="18.75" x14ac:dyDescent="0.25">
      <c r="A8" s="176" t="s">
        <v>259</v>
      </c>
      <c r="B8" s="176"/>
      <c r="C8" s="176"/>
      <c r="D8" s="176"/>
      <c r="E8" s="209">
        <f>Budgetplan!$P$28</f>
        <v>1740800000</v>
      </c>
      <c r="F8" s="209"/>
      <c r="G8" s="120"/>
      <c r="H8" s="29"/>
      <c r="I8" s="29"/>
      <c r="J8" s="29"/>
      <c r="K8" s="116"/>
      <c r="L8" s="116"/>
      <c r="M8" s="29"/>
      <c r="N8" s="29"/>
      <c r="O8" s="29"/>
      <c r="P8" s="29"/>
      <c r="Q8" s="120"/>
      <c r="R8" s="29"/>
      <c r="S8" s="29"/>
    </row>
    <row r="9" spans="1:19" s="81" customFormat="1" ht="18.75" x14ac:dyDescent="0.25">
      <c r="A9" s="176" t="s">
        <v>267</v>
      </c>
      <c r="B9" s="176"/>
      <c r="C9" s="176"/>
      <c r="D9" s="176"/>
      <c r="E9" s="209">
        <f>Q62</f>
        <v>490491200</v>
      </c>
      <c r="F9" s="209"/>
      <c r="G9" s="120"/>
      <c r="H9" s="29"/>
      <c r="I9" s="29"/>
      <c r="J9" s="29"/>
      <c r="K9" s="116"/>
      <c r="L9" s="116"/>
      <c r="M9" s="29"/>
      <c r="N9" s="29"/>
      <c r="O9" s="29"/>
      <c r="P9" s="29"/>
      <c r="Q9" s="120"/>
      <c r="R9" s="29"/>
      <c r="S9" s="29"/>
    </row>
    <row r="10" spans="1:19" s="81" customFormat="1" ht="18.75" x14ac:dyDescent="0.25">
      <c r="A10" s="176" t="s">
        <v>260</v>
      </c>
      <c r="B10" s="176"/>
      <c r="C10" s="176"/>
      <c r="D10" s="176"/>
      <c r="E10" s="209">
        <f>E8-E9</f>
        <v>1250308800</v>
      </c>
      <c r="F10" s="209"/>
      <c r="G10" s="120"/>
      <c r="H10" s="29"/>
      <c r="I10" s="29"/>
      <c r="J10" s="29"/>
      <c r="K10" s="116"/>
      <c r="L10" s="116"/>
      <c r="M10" s="176" t="s">
        <v>177</v>
      </c>
      <c r="N10" s="176"/>
      <c r="O10" s="25" t="s">
        <v>282</v>
      </c>
      <c r="P10" s="29"/>
      <c r="Q10" s="120"/>
      <c r="R10" s="29"/>
      <c r="S10" s="29"/>
    </row>
    <row r="11" spans="1:19" s="81" customFormat="1" ht="18.75" x14ac:dyDescent="0.25">
      <c r="A11" s="176" t="s">
        <v>108</v>
      </c>
      <c r="B11" s="176"/>
      <c r="C11" s="176"/>
      <c r="D11" s="176"/>
      <c r="E11" s="210" t="s">
        <v>199</v>
      </c>
      <c r="F11" s="210"/>
      <c r="G11" s="118"/>
      <c r="H11" s="118"/>
      <c r="I11" s="118"/>
      <c r="J11" s="29"/>
      <c r="K11" s="116"/>
      <c r="L11" s="116"/>
      <c r="M11" s="176" t="s">
        <v>298</v>
      </c>
      <c r="N11" s="176"/>
      <c r="O11" s="25" t="str">
        <f>Budgetplan!N5</f>
        <v>Pxxx</v>
      </c>
      <c r="P11" s="29"/>
      <c r="Q11" s="120"/>
      <c r="R11" s="29"/>
      <c r="S11" s="29"/>
    </row>
    <row r="12" spans="1:19" s="81" customFormat="1" ht="18.75" x14ac:dyDescent="0.25">
      <c r="A12" s="29"/>
      <c r="B12" s="29"/>
      <c r="C12" s="29"/>
      <c r="D12" s="30"/>
      <c r="E12" s="30"/>
      <c r="F12" s="29"/>
      <c r="G12" s="29"/>
      <c r="H12" s="29" t="s">
        <v>9</v>
      </c>
      <c r="I12" s="29"/>
      <c r="J12" s="29"/>
      <c r="K12" s="29"/>
      <c r="L12" s="29"/>
      <c r="M12" s="29"/>
      <c r="N12" s="29"/>
      <c r="O12" s="29"/>
      <c r="P12" s="29"/>
      <c r="Q12" s="29"/>
      <c r="R12" s="29"/>
      <c r="S12" s="29"/>
    </row>
    <row r="13" spans="1:19" s="31" customFormat="1" ht="23.25" hidden="1" x14ac:dyDescent="0.25">
      <c r="D13" s="32"/>
      <c r="E13" s="32"/>
    </row>
    <row r="14" spans="1:19" s="29" customFormat="1" ht="73.5" customHeight="1" x14ac:dyDescent="0.25">
      <c r="A14" s="213" t="s">
        <v>30</v>
      </c>
      <c r="B14" s="213" t="s">
        <v>10</v>
      </c>
      <c r="C14" s="213"/>
      <c r="D14" s="213" t="s">
        <v>261</v>
      </c>
      <c r="E14" s="213" t="s">
        <v>280</v>
      </c>
      <c r="F14" s="213" t="s">
        <v>281</v>
      </c>
      <c r="G14" s="213" t="s">
        <v>11</v>
      </c>
      <c r="H14" s="213" t="s">
        <v>271</v>
      </c>
      <c r="I14" s="213" t="s">
        <v>272</v>
      </c>
      <c r="J14" s="213" t="s">
        <v>15</v>
      </c>
      <c r="K14" s="213" t="s">
        <v>16</v>
      </c>
      <c r="L14" s="207" t="s">
        <v>274</v>
      </c>
      <c r="M14" s="207" t="s">
        <v>276</v>
      </c>
      <c r="N14" s="207" t="s">
        <v>112</v>
      </c>
      <c r="O14" s="207" t="s">
        <v>270</v>
      </c>
      <c r="P14" s="213" t="s">
        <v>275</v>
      </c>
      <c r="Q14" s="213"/>
      <c r="R14" s="213" t="s">
        <v>279</v>
      </c>
      <c r="S14" s="213"/>
    </row>
    <row r="15" spans="1:19" s="29" customFormat="1" ht="46.5" customHeight="1" x14ac:dyDescent="0.25">
      <c r="A15" s="213"/>
      <c r="B15" s="119" t="s">
        <v>18</v>
      </c>
      <c r="C15" s="119" t="s">
        <v>268</v>
      </c>
      <c r="D15" s="213"/>
      <c r="E15" s="213"/>
      <c r="F15" s="213"/>
      <c r="G15" s="213"/>
      <c r="H15" s="213"/>
      <c r="I15" s="213"/>
      <c r="J15" s="213"/>
      <c r="K15" s="213"/>
      <c r="L15" s="208"/>
      <c r="M15" s="208"/>
      <c r="N15" s="208"/>
      <c r="O15" s="208"/>
      <c r="P15" s="119" t="s">
        <v>277</v>
      </c>
      <c r="Q15" s="119" t="s">
        <v>20</v>
      </c>
      <c r="R15" s="119" t="s">
        <v>277</v>
      </c>
      <c r="S15" s="119" t="s">
        <v>20</v>
      </c>
    </row>
    <row r="16" spans="1:19" s="31" customFormat="1" ht="23.25" x14ac:dyDescent="0.25">
      <c r="A16" s="33" t="s">
        <v>294</v>
      </c>
      <c r="B16" s="21" t="s">
        <v>203</v>
      </c>
      <c r="C16" s="21" t="s">
        <v>1</v>
      </c>
      <c r="D16" s="21" t="s">
        <v>102</v>
      </c>
      <c r="E16" s="21" t="s">
        <v>100</v>
      </c>
      <c r="F16" s="21" t="s">
        <v>101</v>
      </c>
      <c r="G16" s="21" t="s">
        <v>269</v>
      </c>
      <c r="H16" s="114" t="s">
        <v>99</v>
      </c>
      <c r="I16" s="34">
        <v>45488</v>
      </c>
      <c r="J16" s="34">
        <v>45488</v>
      </c>
      <c r="K16" s="34">
        <v>45492</v>
      </c>
      <c r="L16" s="21">
        <v>123</v>
      </c>
      <c r="M16" s="47">
        <v>160000</v>
      </c>
      <c r="N16" s="48">
        <v>325.56</v>
      </c>
      <c r="O16" s="49">
        <f t="shared" ref="O16:O26" si="0">M16*N16</f>
        <v>52089600</v>
      </c>
      <c r="P16" s="47">
        <v>160000</v>
      </c>
      <c r="Q16" s="49">
        <f>P16*N16</f>
        <v>52089600</v>
      </c>
      <c r="R16" s="47">
        <v>0</v>
      </c>
      <c r="S16" s="49">
        <f>R16*N16</f>
        <v>0</v>
      </c>
    </row>
    <row r="17" spans="1:19" s="31" customFormat="1" ht="23.25" x14ac:dyDescent="0.25">
      <c r="A17" s="33" t="s">
        <v>295</v>
      </c>
      <c r="B17" s="21" t="s">
        <v>104</v>
      </c>
      <c r="C17" s="21" t="s">
        <v>3</v>
      </c>
      <c r="D17" s="21" t="s">
        <v>291</v>
      </c>
      <c r="E17" s="21" t="s">
        <v>103</v>
      </c>
      <c r="F17" s="21" t="s">
        <v>273</v>
      </c>
      <c r="G17" s="21" t="s">
        <v>26</v>
      </c>
      <c r="H17" s="35" t="s">
        <v>293</v>
      </c>
      <c r="I17" s="35">
        <v>45688</v>
      </c>
      <c r="J17" s="35">
        <v>45688</v>
      </c>
      <c r="K17" s="34">
        <v>45693</v>
      </c>
      <c r="L17" s="21">
        <v>456</v>
      </c>
      <c r="M17" s="47">
        <v>900000</v>
      </c>
      <c r="N17" s="48">
        <v>323.05</v>
      </c>
      <c r="O17" s="49">
        <f t="shared" si="0"/>
        <v>290745000</v>
      </c>
      <c r="P17" s="47">
        <v>900000</v>
      </c>
      <c r="Q17" s="49">
        <f t="shared" ref="Q17:Q61" si="1">P17*N17</f>
        <v>290745000</v>
      </c>
      <c r="R17" s="47">
        <v>0</v>
      </c>
      <c r="S17" s="49">
        <f t="shared" ref="S17:S61" si="2">R17*N17</f>
        <v>0</v>
      </c>
    </row>
    <row r="18" spans="1:19" s="31" customFormat="1" ht="30" x14ac:dyDescent="0.25">
      <c r="A18" s="33" t="s">
        <v>296</v>
      </c>
      <c r="B18" s="21" t="s">
        <v>285</v>
      </c>
      <c r="C18" s="21" t="s">
        <v>3</v>
      </c>
      <c r="D18" s="21" t="s">
        <v>292</v>
      </c>
      <c r="E18" s="21" t="s">
        <v>103</v>
      </c>
      <c r="F18" s="21" t="s">
        <v>273</v>
      </c>
      <c r="G18" s="21" t="s">
        <v>26</v>
      </c>
      <c r="H18" s="35" t="s">
        <v>293</v>
      </c>
      <c r="I18" s="35">
        <v>45688</v>
      </c>
      <c r="J18" s="35">
        <v>45688</v>
      </c>
      <c r="K18" s="34">
        <v>45700</v>
      </c>
      <c r="L18" s="21">
        <v>789</v>
      </c>
      <c r="M18" s="47">
        <v>455000</v>
      </c>
      <c r="N18" s="48">
        <v>324.52</v>
      </c>
      <c r="O18" s="49">
        <f t="shared" si="0"/>
        <v>147656600</v>
      </c>
      <c r="P18" s="47">
        <v>455000</v>
      </c>
      <c r="Q18" s="49">
        <f t="shared" si="1"/>
        <v>147656600</v>
      </c>
      <c r="R18" s="47">
        <v>0</v>
      </c>
      <c r="S18" s="49">
        <f t="shared" si="2"/>
        <v>0</v>
      </c>
    </row>
    <row r="19" spans="1:19" s="31" customFormat="1" ht="23.25" x14ac:dyDescent="0.25">
      <c r="A19" s="36"/>
      <c r="B19" s="21"/>
      <c r="C19" s="21"/>
      <c r="D19" s="37"/>
      <c r="E19" s="38"/>
      <c r="F19" s="38"/>
      <c r="G19" s="39"/>
      <c r="H19" s="39"/>
      <c r="I19" s="39"/>
      <c r="J19" s="38"/>
      <c r="K19" s="38"/>
      <c r="L19" s="39"/>
      <c r="M19" s="47"/>
      <c r="N19" s="48">
        <v>0</v>
      </c>
      <c r="O19" s="49">
        <f t="shared" si="0"/>
        <v>0</v>
      </c>
      <c r="P19" s="47">
        <v>0</v>
      </c>
      <c r="Q19" s="49">
        <f t="shared" si="1"/>
        <v>0</v>
      </c>
      <c r="R19" s="47">
        <v>0</v>
      </c>
      <c r="S19" s="49">
        <f t="shared" si="2"/>
        <v>0</v>
      </c>
    </row>
    <row r="20" spans="1:19" s="31" customFormat="1" ht="23.25" x14ac:dyDescent="0.25">
      <c r="A20" s="36"/>
      <c r="B20" s="21"/>
      <c r="C20" s="21"/>
      <c r="D20" s="39"/>
      <c r="E20" s="38"/>
      <c r="F20" s="38"/>
      <c r="G20" s="39"/>
      <c r="H20" s="39"/>
      <c r="I20" s="39"/>
      <c r="J20" s="38"/>
      <c r="K20" s="38"/>
      <c r="L20" s="39"/>
      <c r="M20" s="47"/>
      <c r="N20" s="48">
        <v>0</v>
      </c>
      <c r="O20" s="49">
        <f t="shared" si="0"/>
        <v>0</v>
      </c>
      <c r="P20" s="47">
        <v>0</v>
      </c>
      <c r="Q20" s="49">
        <f t="shared" si="1"/>
        <v>0</v>
      </c>
      <c r="R20" s="47">
        <v>0</v>
      </c>
      <c r="S20" s="49">
        <f t="shared" si="2"/>
        <v>0</v>
      </c>
    </row>
    <row r="21" spans="1:19" s="31" customFormat="1" ht="23.25" x14ac:dyDescent="0.25">
      <c r="A21" s="36"/>
      <c r="B21" s="21"/>
      <c r="C21" s="21"/>
      <c r="D21" s="37"/>
      <c r="E21" s="38"/>
      <c r="F21" s="38"/>
      <c r="G21" s="39"/>
      <c r="H21" s="39"/>
      <c r="I21" s="39"/>
      <c r="J21" s="38"/>
      <c r="K21" s="38"/>
      <c r="L21" s="39"/>
      <c r="M21" s="47"/>
      <c r="N21" s="48">
        <v>0</v>
      </c>
      <c r="O21" s="49">
        <f t="shared" si="0"/>
        <v>0</v>
      </c>
      <c r="P21" s="47">
        <v>0</v>
      </c>
      <c r="Q21" s="49">
        <f t="shared" si="1"/>
        <v>0</v>
      </c>
      <c r="R21" s="47">
        <v>0</v>
      </c>
      <c r="S21" s="49">
        <f t="shared" si="2"/>
        <v>0</v>
      </c>
    </row>
    <row r="22" spans="1:19" s="31" customFormat="1" ht="23.25" x14ac:dyDescent="0.25">
      <c r="A22" s="36"/>
      <c r="B22" s="21"/>
      <c r="C22" s="21"/>
      <c r="D22" s="37"/>
      <c r="E22" s="38"/>
      <c r="F22" s="38"/>
      <c r="G22" s="39"/>
      <c r="H22" s="39"/>
      <c r="I22" s="39"/>
      <c r="J22" s="38"/>
      <c r="K22" s="38"/>
      <c r="L22" s="39"/>
      <c r="M22" s="47"/>
      <c r="N22" s="48">
        <v>0</v>
      </c>
      <c r="O22" s="49">
        <f t="shared" si="0"/>
        <v>0</v>
      </c>
      <c r="P22" s="47">
        <v>0</v>
      </c>
      <c r="Q22" s="49">
        <f t="shared" si="1"/>
        <v>0</v>
      </c>
      <c r="R22" s="47">
        <v>0</v>
      </c>
      <c r="S22" s="49">
        <f t="shared" si="2"/>
        <v>0</v>
      </c>
    </row>
    <row r="23" spans="1:19" s="31" customFormat="1" ht="23.25" x14ac:dyDescent="0.25">
      <c r="A23" s="36"/>
      <c r="B23" s="21"/>
      <c r="C23" s="21"/>
      <c r="D23" s="37"/>
      <c r="E23" s="38"/>
      <c r="F23" s="38"/>
      <c r="G23" s="39"/>
      <c r="H23" s="39"/>
      <c r="I23" s="39"/>
      <c r="J23" s="38"/>
      <c r="K23" s="38"/>
      <c r="L23" s="39"/>
      <c r="M23" s="47"/>
      <c r="N23" s="48">
        <v>0</v>
      </c>
      <c r="O23" s="49">
        <f t="shared" si="0"/>
        <v>0</v>
      </c>
      <c r="P23" s="47">
        <v>0</v>
      </c>
      <c r="Q23" s="49">
        <f t="shared" si="1"/>
        <v>0</v>
      </c>
      <c r="R23" s="47">
        <v>0</v>
      </c>
      <c r="S23" s="49">
        <f t="shared" si="2"/>
        <v>0</v>
      </c>
    </row>
    <row r="24" spans="1:19" s="31" customFormat="1" ht="23.25" x14ac:dyDescent="0.25">
      <c r="A24" s="36"/>
      <c r="B24" s="21"/>
      <c r="C24" s="21"/>
      <c r="D24" s="37"/>
      <c r="E24" s="38"/>
      <c r="F24" s="38"/>
      <c r="G24" s="39"/>
      <c r="H24" s="39"/>
      <c r="I24" s="39"/>
      <c r="J24" s="38"/>
      <c r="K24" s="38"/>
      <c r="L24" s="39"/>
      <c r="M24" s="47"/>
      <c r="N24" s="48">
        <v>0</v>
      </c>
      <c r="O24" s="49">
        <f t="shared" si="0"/>
        <v>0</v>
      </c>
      <c r="P24" s="47">
        <v>0</v>
      </c>
      <c r="Q24" s="49">
        <f t="shared" si="1"/>
        <v>0</v>
      </c>
      <c r="R24" s="47">
        <v>0</v>
      </c>
      <c r="S24" s="49">
        <f t="shared" si="2"/>
        <v>0</v>
      </c>
    </row>
    <row r="25" spans="1:19" s="31" customFormat="1" ht="23.25" x14ac:dyDescent="0.25">
      <c r="A25" s="36"/>
      <c r="B25" s="21"/>
      <c r="C25" s="21"/>
      <c r="D25" s="37"/>
      <c r="E25" s="38"/>
      <c r="F25" s="38"/>
      <c r="G25" s="39"/>
      <c r="H25" s="39"/>
      <c r="I25" s="39"/>
      <c r="J25" s="38"/>
      <c r="K25" s="38"/>
      <c r="L25" s="39"/>
      <c r="M25" s="47"/>
      <c r="N25" s="48">
        <v>0</v>
      </c>
      <c r="O25" s="49">
        <f t="shared" si="0"/>
        <v>0</v>
      </c>
      <c r="P25" s="47">
        <v>0</v>
      </c>
      <c r="Q25" s="49">
        <f t="shared" si="1"/>
        <v>0</v>
      </c>
      <c r="R25" s="47">
        <v>0</v>
      </c>
      <c r="S25" s="49">
        <f t="shared" si="2"/>
        <v>0</v>
      </c>
    </row>
    <row r="26" spans="1:19" s="31" customFormat="1" ht="23.25" x14ac:dyDescent="0.25">
      <c r="A26" s="36"/>
      <c r="B26" s="21"/>
      <c r="C26" s="21"/>
      <c r="D26" s="37"/>
      <c r="E26" s="38"/>
      <c r="F26" s="38"/>
      <c r="G26" s="39"/>
      <c r="H26" s="39"/>
      <c r="I26" s="39"/>
      <c r="J26" s="38"/>
      <c r="K26" s="38"/>
      <c r="L26" s="39"/>
      <c r="M26" s="47"/>
      <c r="N26" s="48">
        <v>0</v>
      </c>
      <c r="O26" s="49">
        <f t="shared" si="0"/>
        <v>0</v>
      </c>
      <c r="P26" s="47">
        <v>0</v>
      </c>
      <c r="Q26" s="49">
        <f t="shared" si="1"/>
        <v>0</v>
      </c>
      <c r="R26" s="47">
        <v>0</v>
      </c>
      <c r="S26" s="49">
        <f t="shared" si="2"/>
        <v>0</v>
      </c>
    </row>
    <row r="27" spans="1:19" s="31" customFormat="1" ht="23.25" x14ac:dyDescent="0.25">
      <c r="A27" s="36"/>
      <c r="B27" s="21"/>
      <c r="C27" s="21"/>
      <c r="D27" s="37"/>
      <c r="E27" s="38"/>
      <c r="F27" s="38"/>
      <c r="G27" s="39"/>
      <c r="H27" s="39"/>
      <c r="I27" s="39"/>
      <c r="J27" s="38"/>
      <c r="K27" s="38"/>
      <c r="L27" s="39"/>
      <c r="M27" s="47"/>
      <c r="N27" s="48">
        <v>0</v>
      </c>
      <c r="O27" s="49">
        <f t="shared" ref="O27:O61" si="3">M27*N27</f>
        <v>0</v>
      </c>
      <c r="P27" s="47">
        <v>0</v>
      </c>
      <c r="Q27" s="49">
        <f t="shared" si="1"/>
        <v>0</v>
      </c>
      <c r="R27" s="47">
        <v>0</v>
      </c>
      <c r="S27" s="49">
        <f t="shared" si="2"/>
        <v>0</v>
      </c>
    </row>
    <row r="28" spans="1:19" s="31" customFormat="1" ht="23.25" x14ac:dyDescent="0.25">
      <c r="A28" s="36"/>
      <c r="B28" s="21"/>
      <c r="C28" s="21"/>
      <c r="D28" s="37"/>
      <c r="E28" s="38"/>
      <c r="F28" s="38"/>
      <c r="G28" s="39"/>
      <c r="H28" s="39"/>
      <c r="I28" s="39"/>
      <c r="J28" s="38"/>
      <c r="K28" s="38"/>
      <c r="L28" s="39"/>
      <c r="M28" s="47"/>
      <c r="N28" s="48">
        <v>0</v>
      </c>
      <c r="O28" s="49">
        <f t="shared" si="3"/>
        <v>0</v>
      </c>
      <c r="P28" s="47">
        <v>0</v>
      </c>
      <c r="Q28" s="49">
        <f t="shared" si="1"/>
        <v>0</v>
      </c>
      <c r="R28" s="47">
        <v>0</v>
      </c>
      <c r="S28" s="49">
        <f t="shared" si="2"/>
        <v>0</v>
      </c>
    </row>
    <row r="29" spans="1:19" s="31" customFormat="1" ht="23.25" x14ac:dyDescent="0.25">
      <c r="A29" s="36"/>
      <c r="B29" s="21"/>
      <c r="C29" s="21"/>
      <c r="D29" s="37"/>
      <c r="E29" s="38"/>
      <c r="F29" s="38"/>
      <c r="G29" s="39"/>
      <c r="H29" s="39"/>
      <c r="I29" s="39"/>
      <c r="J29" s="38"/>
      <c r="K29" s="38"/>
      <c r="L29" s="39"/>
      <c r="M29" s="47"/>
      <c r="N29" s="48">
        <v>0</v>
      </c>
      <c r="O29" s="49">
        <f t="shared" si="3"/>
        <v>0</v>
      </c>
      <c r="P29" s="47">
        <v>0</v>
      </c>
      <c r="Q29" s="49">
        <f t="shared" si="1"/>
        <v>0</v>
      </c>
      <c r="R29" s="47">
        <v>0</v>
      </c>
      <c r="S29" s="49">
        <f t="shared" si="2"/>
        <v>0</v>
      </c>
    </row>
    <row r="30" spans="1:19" s="31" customFormat="1" ht="23.25" x14ac:dyDescent="0.25">
      <c r="A30" s="36"/>
      <c r="B30" s="21"/>
      <c r="C30" s="21"/>
      <c r="D30" s="37"/>
      <c r="E30" s="38"/>
      <c r="F30" s="38"/>
      <c r="G30" s="39"/>
      <c r="H30" s="39"/>
      <c r="I30" s="39"/>
      <c r="J30" s="38"/>
      <c r="K30" s="38"/>
      <c r="L30" s="39"/>
      <c r="M30" s="47"/>
      <c r="N30" s="48">
        <v>0</v>
      </c>
      <c r="O30" s="49">
        <f t="shared" si="3"/>
        <v>0</v>
      </c>
      <c r="P30" s="47">
        <v>0</v>
      </c>
      <c r="Q30" s="49">
        <f t="shared" si="1"/>
        <v>0</v>
      </c>
      <c r="R30" s="47">
        <v>0</v>
      </c>
      <c r="S30" s="49">
        <f t="shared" si="2"/>
        <v>0</v>
      </c>
    </row>
    <row r="31" spans="1:19" s="31" customFormat="1" ht="23.25" x14ac:dyDescent="0.25">
      <c r="A31" s="36"/>
      <c r="B31" s="21"/>
      <c r="C31" s="21"/>
      <c r="D31" s="37"/>
      <c r="E31" s="38"/>
      <c r="F31" s="38"/>
      <c r="G31" s="39"/>
      <c r="H31" s="39"/>
      <c r="I31" s="39"/>
      <c r="J31" s="38"/>
      <c r="K31" s="38"/>
      <c r="L31" s="39"/>
      <c r="M31" s="47"/>
      <c r="N31" s="48">
        <v>0</v>
      </c>
      <c r="O31" s="49">
        <f t="shared" si="3"/>
        <v>0</v>
      </c>
      <c r="P31" s="47">
        <v>0</v>
      </c>
      <c r="Q31" s="49">
        <f t="shared" si="1"/>
        <v>0</v>
      </c>
      <c r="R31" s="47">
        <v>0</v>
      </c>
      <c r="S31" s="49">
        <f t="shared" si="2"/>
        <v>0</v>
      </c>
    </row>
    <row r="32" spans="1:19" s="31" customFormat="1" ht="23.25" x14ac:dyDescent="0.25">
      <c r="A32" s="36"/>
      <c r="B32" s="21"/>
      <c r="C32" s="21"/>
      <c r="D32" s="37"/>
      <c r="E32" s="38"/>
      <c r="F32" s="38"/>
      <c r="G32" s="39"/>
      <c r="H32" s="39"/>
      <c r="I32" s="39"/>
      <c r="J32" s="38"/>
      <c r="K32" s="38"/>
      <c r="L32" s="39"/>
      <c r="M32" s="47"/>
      <c r="N32" s="48">
        <v>0</v>
      </c>
      <c r="O32" s="49">
        <f t="shared" si="3"/>
        <v>0</v>
      </c>
      <c r="P32" s="47">
        <v>0</v>
      </c>
      <c r="Q32" s="49">
        <f t="shared" si="1"/>
        <v>0</v>
      </c>
      <c r="R32" s="47">
        <v>0</v>
      </c>
      <c r="S32" s="49">
        <f t="shared" si="2"/>
        <v>0</v>
      </c>
    </row>
    <row r="33" spans="1:19" s="31" customFormat="1" ht="23.25" x14ac:dyDescent="0.25">
      <c r="A33" s="36"/>
      <c r="B33" s="21"/>
      <c r="C33" s="21"/>
      <c r="D33" s="37"/>
      <c r="E33" s="38"/>
      <c r="F33" s="38"/>
      <c r="G33" s="39"/>
      <c r="H33" s="39"/>
      <c r="I33" s="39"/>
      <c r="J33" s="38"/>
      <c r="K33" s="38"/>
      <c r="L33" s="39"/>
      <c r="M33" s="47"/>
      <c r="N33" s="48">
        <v>0</v>
      </c>
      <c r="O33" s="49">
        <f t="shared" si="3"/>
        <v>0</v>
      </c>
      <c r="P33" s="47">
        <v>0</v>
      </c>
      <c r="Q33" s="49">
        <f t="shared" si="1"/>
        <v>0</v>
      </c>
      <c r="R33" s="47">
        <v>0</v>
      </c>
      <c r="S33" s="49">
        <f t="shared" si="2"/>
        <v>0</v>
      </c>
    </row>
    <row r="34" spans="1:19" s="31" customFormat="1" ht="23.25" x14ac:dyDescent="0.25">
      <c r="A34" s="36"/>
      <c r="B34" s="21"/>
      <c r="C34" s="21"/>
      <c r="D34" s="37"/>
      <c r="E34" s="38"/>
      <c r="F34" s="38"/>
      <c r="G34" s="39"/>
      <c r="H34" s="39"/>
      <c r="I34" s="39"/>
      <c r="J34" s="38"/>
      <c r="K34" s="38"/>
      <c r="L34" s="39"/>
      <c r="M34" s="47"/>
      <c r="N34" s="48">
        <v>0</v>
      </c>
      <c r="O34" s="49">
        <f t="shared" si="3"/>
        <v>0</v>
      </c>
      <c r="P34" s="47">
        <v>0</v>
      </c>
      <c r="Q34" s="49">
        <f t="shared" si="1"/>
        <v>0</v>
      </c>
      <c r="R34" s="47">
        <v>0</v>
      </c>
      <c r="S34" s="49">
        <f t="shared" si="2"/>
        <v>0</v>
      </c>
    </row>
    <row r="35" spans="1:19" s="31" customFormat="1" ht="23.25" x14ac:dyDescent="0.25">
      <c r="A35" s="36"/>
      <c r="B35" s="21"/>
      <c r="C35" s="21"/>
      <c r="D35" s="37"/>
      <c r="E35" s="38"/>
      <c r="F35" s="38"/>
      <c r="G35" s="39"/>
      <c r="H35" s="39"/>
      <c r="I35" s="39"/>
      <c r="J35" s="38"/>
      <c r="K35" s="38"/>
      <c r="L35" s="39"/>
      <c r="M35" s="47"/>
      <c r="N35" s="48">
        <v>0</v>
      </c>
      <c r="O35" s="49">
        <f t="shared" si="3"/>
        <v>0</v>
      </c>
      <c r="P35" s="47">
        <v>0</v>
      </c>
      <c r="Q35" s="49">
        <f t="shared" si="1"/>
        <v>0</v>
      </c>
      <c r="R35" s="47">
        <v>0</v>
      </c>
      <c r="S35" s="49">
        <f t="shared" si="2"/>
        <v>0</v>
      </c>
    </row>
    <row r="36" spans="1:19" s="31" customFormat="1" ht="23.25" x14ac:dyDescent="0.25">
      <c r="A36" s="36"/>
      <c r="B36" s="21"/>
      <c r="C36" s="21"/>
      <c r="D36" s="37"/>
      <c r="E36" s="38"/>
      <c r="F36" s="38"/>
      <c r="G36" s="39"/>
      <c r="H36" s="39"/>
      <c r="I36" s="39"/>
      <c r="J36" s="38"/>
      <c r="K36" s="38"/>
      <c r="L36" s="39"/>
      <c r="M36" s="47"/>
      <c r="N36" s="48">
        <v>0</v>
      </c>
      <c r="O36" s="49">
        <f t="shared" si="3"/>
        <v>0</v>
      </c>
      <c r="P36" s="47">
        <v>0</v>
      </c>
      <c r="Q36" s="49">
        <f t="shared" si="1"/>
        <v>0</v>
      </c>
      <c r="R36" s="47">
        <v>0</v>
      </c>
      <c r="S36" s="49">
        <f t="shared" si="2"/>
        <v>0</v>
      </c>
    </row>
    <row r="37" spans="1:19" s="31" customFormat="1" ht="23.25" x14ac:dyDescent="0.25">
      <c r="A37" s="36"/>
      <c r="B37" s="21"/>
      <c r="C37" s="21"/>
      <c r="D37" s="37"/>
      <c r="E37" s="38"/>
      <c r="F37" s="38"/>
      <c r="G37" s="39"/>
      <c r="H37" s="39"/>
      <c r="I37" s="39"/>
      <c r="J37" s="38"/>
      <c r="K37" s="38"/>
      <c r="L37" s="39"/>
      <c r="M37" s="47"/>
      <c r="N37" s="48">
        <v>0</v>
      </c>
      <c r="O37" s="49">
        <f t="shared" si="3"/>
        <v>0</v>
      </c>
      <c r="P37" s="47">
        <v>0</v>
      </c>
      <c r="Q37" s="49">
        <f t="shared" si="1"/>
        <v>0</v>
      </c>
      <c r="R37" s="47">
        <v>0</v>
      </c>
      <c r="S37" s="49">
        <f t="shared" si="2"/>
        <v>0</v>
      </c>
    </row>
    <row r="38" spans="1:19" s="31" customFormat="1" ht="23.25" x14ac:dyDescent="0.25">
      <c r="A38" s="36"/>
      <c r="B38" s="21"/>
      <c r="C38" s="21"/>
      <c r="D38" s="37"/>
      <c r="E38" s="38"/>
      <c r="F38" s="38"/>
      <c r="G38" s="39"/>
      <c r="H38" s="39"/>
      <c r="I38" s="39"/>
      <c r="J38" s="38"/>
      <c r="K38" s="38"/>
      <c r="L38" s="39"/>
      <c r="M38" s="47"/>
      <c r="N38" s="48">
        <v>0</v>
      </c>
      <c r="O38" s="49">
        <f t="shared" si="3"/>
        <v>0</v>
      </c>
      <c r="P38" s="47">
        <v>0</v>
      </c>
      <c r="Q38" s="49">
        <f t="shared" si="1"/>
        <v>0</v>
      </c>
      <c r="R38" s="47">
        <v>0</v>
      </c>
      <c r="S38" s="49">
        <f t="shared" si="2"/>
        <v>0</v>
      </c>
    </row>
    <row r="39" spans="1:19" s="31" customFormat="1" ht="23.25" x14ac:dyDescent="0.25">
      <c r="A39" s="36"/>
      <c r="B39" s="21"/>
      <c r="C39" s="21"/>
      <c r="D39" s="37"/>
      <c r="E39" s="38"/>
      <c r="F39" s="38"/>
      <c r="G39" s="39"/>
      <c r="H39" s="39"/>
      <c r="I39" s="39"/>
      <c r="J39" s="38"/>
      <c r="K39" s="38"/>
      <c r="L39" s="39"/>
      <c r="M39" s="47"/>
      <c r="N39" s="48">
        <v>0</v>
      </c>
      <c r="O39" s="49">
        <f t="shared" si="3"/>
        <v>0</v>
      </c>
      <c r="P39" s="47">
        <v>0</v>
      </c>
      <c r="Q39" s="49">
        <f t="shared" si="1"/>
        <v>0</v>
      </c>
      <c r="R39" s="47">
        <v>0</v>
      </c>
      <c r="S39" s="49">
        <f t="shared" si="2"/>
        <v>0</v>
      </c>
    </row>
    <row r="40" spans="1:19" s="31" customFormat="1" ht="23.25" x14ac:dyDescent="0.25">
      <c r="A40" s="36"/>
      <c r="B40" s="21"/>
      <c r="C40" s="21"/>
      <c r="D40" s="37"/>
      <c r="E40" s="38"/>
      <c r="F40" s="38"/>
      <c r="G40" s="39"/>
      <c r="H40" s="39"/>
      <c r="I40" s="39"/>
      <c r="J40" s="38"/>
      <c r="K40" s="38"/>
      <c r="L40" s="39"/>
      <c r="M40" s="47"/>
      <c r="N40" s="48">
        <v>0</v>
      </c>
      <c r="O40" s="49">
        <f t="shared" si="3"/>
        <v>0</v>
      </c>
      <c r="P40" s="47">
        <v>0</v>
      </c>
      <c r="Q40" s="49">
        <f t="shared" si="1"/>
        <v>0</v>
      </c>
      <c r="R40" s="47">
        <v>0</v>
      </c>
      <c r="S40" s="49">
        <f t="shared" si="2"/>
        <v>0</v>
      </c>
    </row>
    <row r="41" spans="1:19" s="31" customFormat="1" ht="23.25" x14ac:dyDescent="0.25">
      <c r="A41" s="36"/>
      <c r="B41" s="21"/>
      <c r="C41" s="21"/>
      <c r="D41" s="39"/>
      <c r="E41" s="38"/>
      <c r="F41" s="38"/>
      <c r="G41" s="39"/>
      <c r="H41" s="39"/>
      <c r="I41" s="39"/>
      <c r="J41" s="38"/>
      <c r="K41" s="38"/>
      <c r="L41" s="39"/>
      <c r="M41" s="47"/>
      <c r="N41" s="48">
        <v>0</v>
      </c>
      <c r="O41" s="49">
        <f t="shared" si="3"/>
        <v>0</v>
      </c>
      <c r="P41" s="47">
        <v>0</v>
      </c>
      <c r="Q41" s="49">
        <f t="shared" si="1"/>
        <v>0</v>
      </c>
      <c r="R41" s="47">
        <v>0</v>
      </c>
      <c r="S41" s="49">
        <f t="shared" si="2"/>
        <v>0</v>
      </c>
    </row>
    <row r="42" spans="1:19" s="31" customFormat="1" ht="23.25" x14ac:dyDescent="0.25">
      <c r="A42" s="36"/>
      <c r="B42" s="21"/>
      <c r="C42" s="21"/>
      <c r="D42" s="37"/>
      <c r="E42" s="38"/>
      <c r="F42" s="38"/>
      <c r="G42" s="39"/>
      <c r="H42" s="39"/>
      <c r="I42" s="39"/>
      <c r="J42" s="38"/>
      <c r="K42" s="38"/>
      <c r="L42" s="38"/>
      <c r="M42" s="47"/>
      <c r="N42" s="48">
        <v>0</v>
      </c>
      <c r="O42" s="49">
        <f t="shared" si="3"/>
        <v>0</v>
      </c>
      <c r="P42" s="47">
        <v>0</v>
      </c>
      <c r="Q42" s="49">
        <f t="shared" si="1"/>
        <v>0</v>
      </c>
      <c r="R42" s="47">
        <v>0</v>
      </c>
      <c r="S42" s="49">
        <f t="shared" si="2"/>
        <v>0</v>
      </c>
    </row>
    <row r="43" spans="1:19" s="31" customFormat="1" ht="23.25" x14ac:dyDescent="0.25">
      <c r="A43" s="36"/>
      <c r="B43" s="21"/>
      <c r="C43" s="21"/>
      <c r="D43" s="37"/>
      <c r="E43" s="38"/>
      <c r="F43" s="38"/>
      <c r="G43" s="39"/>
      <c r="H43" s="39"/>
      <c r="I43" s="39"/>
      <c r="J43" s="38"/>
      <c r="K43" s="38"/>
      <c r="L43" s="38"/>
      <c r="M43" s="47"/>
      <c r="N43" s="48">
        <v>0</v>
      </c>
      <c r="O43" s="49">
        <f t="shared" si="3"/>
        <v>0</v>
      </c>
      <c r="P43" s="47">
        <v>0</v>
      </c>
      <c r="Q43" s="49">
        <f t="shared" si="1"/>
        <v>0</v>
      </c>
      <c r="R43" s="47">
        <v>0</v>
      </c>
      <c r="S43" s="49">
        <f t="shared" si="2"/>
        <v>0</v>
      </c>
    </row>
    <row r="44" spans="1:19" s="31" customFormat="1" ht="23.25" x14ac:dyDescent="0.25">
      <c r="A44" s="36"/>
      <c r="B44" s="21"/>
      <c r="C44" s="21"/>
      <c r="D44" s="37"/>
      <c r="E44" s="38"/>
      <c r="F44" s="38"/>
      <c r="G44" s="39"/>
      <c r="H44" s="39"/>
      <c r="I44" s="39"/>
      <c r="J44" s="38"/>
      <c r="K44" s="38"/>
      <c r="L44" s="38"/>
      <c r="M44" s="47"/>
      <c r="N44" s="48">
        <v>0</v>
      </c>
      <c r="O44" s="49">
        <f t="shared" si="3"/>
        <v>0</v>
      </c>
      <c r="P44" s="47">
        <v>0</v>
      </c>
      <c r="Q44" s="49">
        <f t="shared" si="1"/>
        <v>0</v>
      </c>
      <c r="R44" s="47">
        <v>0</v>
      </c>
      <c r="S44" s="49">
        <f t="shared" si="2"/>
        <v>0</v>
      </c>
    </row>
    <row r="45" spans="1:19" s="31" customFormat="1" ht="23.25" x14ac:dyDescent="0.25">
      <c r="A45" s="36"/>
      <c r="B45" s="21"/>
      <c r="C45" s="21"/>
      <c r="D45" s="37"/>
      <c r="E45" s="38"/>
      <c r="F45" s="38"/>
      <c r="G45" s="39"/>
      <c r="H45" s="39"/>
      <c r="I45" s="39"/>
      <c r="J45" s="38"/>
      <c r="K45" s="38"/>
      <c r="L45" s="38"/>
      <c r="M45" s="47"/>
      <c r="N45" s="48">
        <v>0</v>
      </c>
      <c r="O45" s="49">
        <f t="shared" si="3"/>
        <v>0</v>
      </c>
      <c r="P45" s="47">
        <v>0</v>
      </c>
      <c r="Q45" s="49">
        <f t="shared" si="1"/>
        <v>0</v>
      </c>
      <c r="R45" s="47">
        <v>0</v>
      </c>
      <c r="S45" s="49">
        <f t="shared" si="2"/>
        <v>0</v>
      </c>
    </row>
    <row r="46" spans="1:19" s="31" customFormat="1" ht="23.25" x14ac:dyDescent="0.25">
      <c r="A46" s="36"/>
      <c r="B46" s="21"/>
      <c r="C46" s="21"/>
      <c r="D46" s="37"/>
      <c r="E46" s="38"/>
      <c r="F46" s="38"/>
      <c r="G46" s="39"/>
      <c r="H46" s="39"/>
      <c r="I46" s="39"/>
      <c r="J46" s="38"/>
      <c r="K46" s="38"/>
      <c r="L46" s="38"/>
      <c r="M46" s="47"/>
      <c r="N46" s="48">
        <v>0</v>
      </c>
      <c r="O46" s="49">
        <f t="shared" si="3"/>
        <v>0</v>
      </c>
      <c r="P46" s="47">
        <v>0</v>
      </c>
      <c r="Q46" s="49">
        <f t="shared" si="1"/>
        <v>0</v>
      </c>
      <c r="R46" s="47">
        <v>0</v>
      </c>
      <c r="S46" s="49">
        <f t="shared" si="2"/>
        <v>0</v>
      </c>
    </row>
    <row r="47" spans="1:19" s="31" customFormat="1" ht="23.25" x14ac:dyDescent="0.25">
      <c r="A47" s="36"/>
      <c r="B47" s="21"/>
      <c r="C47" s="21"/>
      <c r="D47" s="37"/>
      <c r="E47" s="38"/>
      <c r="F47" s="38"/>
      <c r="G47" s="39"/>
      <c r="H47" s="39"/>
      <c r="I47" s="39"/>
      <c r="J47" s="38"/>
      <c r="K47" s="38"/>
      <c r="L47" s="38"/>
      <c r="M47" s="47"/>
      <c r="N47" s="48">
        <v>0</v>
      </c>
      <c r="O47" s="49">
        <f t="shared" si="3"/>
        <v>0</v>
      </c>
      <c r="P47" s="47">
        <v>0</v>
      </c>
      <c r="Q47" s="49">
        <f t="shared" si="1"/>
        <v>0</v>
      </c>
      <c r="R47" s="47">
        <v>0</v>
      </c>
      <c r="S47" s="49">
        <f t="shared" si="2"/>
        <v>0</v>
      </c>
    </row>
    <row r="48" spans="1:19" s="31" customFormat="1" ht="23.25" x14ac:dyDescent="0.25">
      <c r="A48" s="36"/>
      <c r="B48" s="21"/>
      <c r="C48" s="21"/>
      <c r="D48" s="37"/>
      <c r="E48" s="38"/>
      <c r="F48" s="38"/>
      <c r="G48" s="39"/>
      <c r="H48" s="39"/>
      <c r="I48" s="39"/>
      <c r="J48" s="38"/>
      <c r="K48" s="38"/>
      <c r="L48" s="38"/>
      <c r="M48" s="47"/>
      <c r="N48" s="48">
        <v>0</v>
      </c>
      <c r="O48" s="49">
        <f t="shared" si="3"/>
        <v>0</v>
      </c>
      <c r="P48" s="47">
        <v>0</v>
      </c>
      <c r="Q48" s="49">
        <f t="shared" si="1"/>
        <v>0</v>
      </c>
      <c r="R48" s="47">
        <v>0</v>
      </c>
      <c r="S48" s="49">
        <f t="shared" si="2"/>
        <v>0</v>
      </c>
    </row>
    <row r="49" spans="1:19" s="31" customFormat="1" ht="23.25" x14ac:dyDescent="0.25">
      <c r="A49" s="36"/>
      <c r="B49" s="21"/>
      <c r="C49" s="21"/>
      <c r="D49" s="37"/>
      <c r="E49" s="38"/>
      <c r="F49" s="38"/>
      <c r="G49" s="39"/>
      <c r="H49" s="39"/>
      <c r="I49" s="39"/>
      <c r="J49" s="38"/>
      <c r="K49" s="38"/>
      <c r="L49" s="38"/>
      <c r="M49" s="47"/>
      <c r="N49" s="48">
        <v>0</v>
      </c>
      <c r="O49" s="49">
        <f t="shared" si="3"/>
        <v>0</v>
      </c>
      <c r="P49" s="47">
        <v>0</v>
      </c>
      <c r="Q49" s="49">
        <f t="shared" si="1"/>
        <v>0</v>
      </c>
      <c r="R49" s="47">
        <v>0</v>
      </c>
      <c r="S49" s="49">
        <f t="shared" si="2"/>
        <v>0</v>
      </c>
    </row>
    <row r="50" spans="1:19" s="31" customFormat="1" ht="23.25" x14ac:dyDescent="0.25">
      <c r="A50" s="36"/>
      <c r="B50" s="21"/>
      <c r="C50" s="21"/>
      <c r="D50" s="37"/>
      <c r="E50" s="38"/>
      <c r="F50" s="38"/>
      <c r="G50" s="39"/>
      <c r="H50" s="39"/>
      <c r="I50" s="39"/>
      <c r="J50" s="38"/>
      <c r="K50" s="38"/>
      <c r="L50" s="38"/>
      <c r="M50" s="47"/>
      <c r="N50" s="48">
        <v>0</v>
      </c>
      <c r="O50" s="49">
        <f t="shared" si="3"/>
        <v>0</v>
      </c>
      <c r="P50" s="47">
        <v>0</v>
      </c>
      <c r="Q50" s="49">
        <f t="shared" si="1"/>
        <v>0</v>
      </c>
      <c r="R50" s="47">
        <v>0</v>
      </c>
      <c r="S50" s="49">
        <f t="shared" si="2"/>
        <v>0</v>
      </c>
    </row>
    <row r="51" spans="1:19" s="31" customFormat="1" ht="23.25" x14ac:dyDescent="0.25">
      <c r="A51" s="36"/>
      <c r="B51" s="21"/>
      <c r="C51" s="21"/>
      <c r="D51" s="37"/>
      <c r="E51" s="38"/>
      <c r="F51" s="38"/>
      <c r="G51" s="39"/>
      <c r="H51" s="39"/>
      <c r="I51" s="39"/>
      <c r="J51" s="38"/>
      <c r="K51" s="38"/>
      <c r="L51" s="38"/>
      <c r="M51" s="47"/>
      <c r="N51" s="48">
        <v>0</v>
      </c>
      <c r="O51" s="49">
        <f t="shared" si="3"/>
        <v>0</v>
      </c>
      <c r="P51" s="47">
        <v>0</v>
      </c>
      <c r="Q51" s="49">
        <f t="shared" si="1"/>
        <v>0</v>
      </c>
      <c r="R51" s="47">
        <v>0</v>
      </c>
      <c r="S51" s="49">
        <f t="shared" si="2"/>
        <v>0</v>
      </c>
    </row>
    <row r="52" spans="1:19" s="31" customFormat="1" ht="23.25" x14ac:dyDescent="0.25">
      <c r="A52" s="36"/>
      <c r="B52" s="21"/>
      <c r="C52" s="21"/>
      <c r="D52" s="37"/>
      <c r="E52" s="38"/>
      <c r="F52" s="38"/>
      <c r="G52" s="39"/>
      <c r="H52" s="39"/>
      <c r="I52" s="39"/>
      <c r="J52" s="38"/>
      <c r="K52" s="38"/>
      <c r="L52" s="38"/>
      <c r="M52" s="47"/>
      <c r="N52" s="48">
        <v>0</v>
      </c>
      <c r="O52" s="49">
        <f t="shared" si="3"/>
        <v>0</v>
      </c>
      <c r="P52" s="47">
        <v>0</v>
      </c>
      <c r="Q52" s="49">
        <f t="shared" si="1"/>
        <v>0</v>
      </c>
      <c r="R52" s="47">
        <v>0</v>
      </c>
      <c r="S52" s="49">
        <f t="shared" si="2"/>
        <v>0</v>
      </c>
    </row>
    <row r="53" spans="1:19" s="31" customFormat="1" ht="23.25" x14ac:dyDescent="0.25">
      <c r="A53" s="36"/>
      <c r="B53" s="21"/>
      <c r="C53" s="21"/>
      <c r="D53" s="37"/>
      <c r="E53" s="38"/>
      <c r="F53" s="38"/>
      <c r="G53" s="39"/>
      <c r="H53" s="39"/>
      <c r="I53" s="39"/>
      <c r="J53" s="38"/>
      <c r="K53" s="38"/>
      <c r="L53" s="38"/>
      <c r="M53" s="47"/>
      <c r="N53" s="48">
        <v>0</v>
      </c>
      <c r="O53" s="49">
        <f t="shared" si="3"/>
        <v>0</v>
      </c>
      <c r="P53" s="47">
        <v>0</v>
      </c>
      <c r="Q53" s="49">
        <f t="shared" si="1"/>
        <v>0</v>
      </c>
      <c r="R53" s="47">
        <v>0</v>
      </c>
      <c r="S53" s="49">
        <f t="shared" si="2"/>
        <v>0</v>
      </c>
    </row>
    <row r="54" spans="1:19" s="31" customFormat="1" ht="23.25" x14ac:dyDescent="0.25">
      <c r="A54" s="36"/>
      <c r="B54" s="21"/>
      <c r="C54" s="21"/>
      <c r="D54" s="37"/>
      <c r="E54" s="38"/>
      <c r="F54" s="38"/>
      <c r="G54" s="39"/>
      <c r="H54" s="39"/>
      <c r="I54" s="39"/>
      <c r="J54" s="38"/>
      <c r="K54" s="38"/>
      <c r="L54" s="38"/>
      <c r="M54" s="47"/>
      <c r="N54" s="48">
        <v>0</v>
      </c>
      <c r="O54" s="49">
        <f t="shared" si="3"/>
        <v>0</v>
      </c>
      <c r="P54" s="47">
        <v>0</v>
      </c>
      <c r="Q54" s="49">
        <f t="shared" si="1"/>
        <v>0</v>
      </c>
      <c r="R54" s="47">
        <v>0</v>
      </c>
      <c r="S54" s="49">
        <f t="shared" si="2"/>
        <v>0</v>
      </c>
    </row>
    <row r="55" spans="1:19" s="31" customFormat="1" ht="23.25" x14ac:dyDescent="0.25">
      <c r="A55" s="36"/>
      <c r="B55" s="21"/>
      <c r="C55" s="21"/>
      <c r="D55" s="37"/>
      <c r="E55" s="38"/>
      <c r="F55" s="38"/>
      <c r="G55" s="39"/>
      <c r="H55" s="39"/>
      <c r="I55" s="39"/>
      <c r="J55" s="38"/>
      <c r="K55" s="38"/>
      <c r="L55" s="38"/>
      <c r="M55" s="47"/>
      <c r="N55" s="48">
        <v>0</v>
      </c>
      <c r="O55" s="49">
        <f t="shared" si="3"/>
        <v>0</v>
      </c>
      <c r="P55" s="47">
        <v>0</v>
      </c>
      <c r="Q55" s="49">
        <f t="shared" si="1"/>
        <v>0</v>
      </c>
      <c r="R55" s="47">
        <v>0</v>
      </c>
      <c r="S55" s="49">
        <f t="shared" si="2"/>
        <v>0</v>
      </c>
    </row>
    <row r="56" spans="1:19" s="31" customFormat="1" ht="23.25" x14ac:dyDescent="0.25">
      <c r="A56" s="36"/>
      <c r="B56" s="21"/>
      <c r="C56" s="21"/>
      <c r="D56" s="37"/>
      <c r="E56" s="38"/>
      <c r="F56" s="38"/>
      <c r="G56" s="39"/>
      <c r="H56" s="39"/>
      <c r="I56" s="39"/>
      <c r="J56" s="38"/>
      <c r="K56" s="38"/>
      <c r="L56" s="38"/>
      <c r="M56" s="47"/>
      <c r="N56" s="48">
        <v>0</v>
      </c>
      <c r="O56" s="49">
        <f t="shared" si="3"/>
        <v>0</v>
      </c>
      <c r="P56" s="47">
        <v>0</v>
      </c>
      <c r="Q56" s="49">
        <f t="shared" si="1"/>
        <v>0</v>
      </c>
      <c r="R56" s="47">
        <v>0</v>
      </c>
      <c r="S56" s="49">
        <f t="shared" si="2"/>
        <v>0</v>
      </c>
    </row>
    <row r="57" spans="1:19" s="31" customFormat="1" ht="23.25" x14ac:dyDescent="0.25">
      <c r="A57" s="36"/>
      <c r="B57" s="21"/>
      <c r="C57" s="21"/>
      <c r="D57" s="37"/>
      <c r="E57" s="38"/>
      <c r="F57" s="38"/>
      <c r="G57" s="39"/>
      <c r="H57" s="39"/>
      <c r="I57" s="39"/>
      <c r="J57" s="38"/>
      <c r="K57" s="38"/>
      <c r="L57" s="38"/>
      <c r="M57" s="47"/>
      <c r="N57" s="48">
        <v>0</v>
      </c>
      <c r="O57" s="49">
        <f t="shared" si="3"/>
        <v>0</v>
      </c>
      <c r="P57" s="47">
        <v>0</v>
      </c>
      <c r="Q57" s="49">
        <f t="shared" si="1"/>
        <v>0</v>
      </c>
      <c r="R57" s="47">
        <v>0</v>
      </c>
      <c r="S57" s="49">
        <f t="shared" si="2"/>
        <v>0</v>
      </c>
    </row>
    <row r="58" spans="1:19" s="31" customFormat="1" ht="23.25" x14ac:dyDescent="0.25">
      <c r="A58" s="36"/>
      <c r="B58" s="21"/>
      <c r="C58" s="21"/>
      <c r="D58" s="39"/>
      <c r="E58" s="38"/>
      <c r="F58" s="38"/>
      <c r="G58" s="39"/>
      <c r="H58" s="39"/>
      <c r="I58" s="39"/>
      <c r="J58" s="38"/>
      <c r="K58" s="38"/>
      <c r="L58" s="39"/>
      <c r="M58" s="47"/>
      <c r="N58" s="48">
        <v>0</v>
      </c>
      <c r="O58" s="49">
        <f t="shared" si="3"/>
        <v>0</v>
      </c>
      <c r="P58" s="47">
        <v>0</v>
      </c>
      <c r="Q58" s="49">
        <f t="shared" si="1"/>
        <v>0</v>
      </c>
      <c r="R58" s="47">
        <v>0</v>
      </c>
      <c r="S58" s="49">
        <f t="shared" si="2"/>
        <v>0</v>
      </c>
    </row>
    <row r="59" spans="1:19" s="31" customFormat="1" ht="23.25" x14ac:dyDescent="0.25">
      <c r="A59" s="36"/>
      <c r="B59" s="21"/>
      <c r="C59" s="21"/>
      <c r="D59" s="39"/>
      <c r="E59" s="38"/>
      <c r="F59" s="38"/>
      <c r="G59" s="39"/>
      <c r="H59" s="39"/>
      <c r="I59" s="39"/>
      <c r="J59" s="38"/>
      <c r="K59" s="38"/>
      <c r="L59" s="39"/>
      <c r="M59" s="47"/>
      <c r="N59" s="48">
        <v>0</v>
      </c>
      <c r="O59" s="49">
        <f t="shared" si="3"/>
        <v>0</v>
      </c>
      <c r="P59" s="47">
        <v>0</v>
      </c>
      <c r="Q59" s="49">
        <f t="shared" si="1"/>
        <v>0</v>
      </c>
      <c r="R59" s="47">
        <v>0</v>
      </c>
      <c r="S59" s="49">
        <f t="shared" si="2"/>
        <v>0</v>
      </c>
    </row>
    <row r="60" spans="1:19" s="31" customFormat="1" ht="23.25" x14ac:dyDescent="0.25">
      <c r="A60" s="40"/>
      <c r="B60" s="21"/>
      <c r="C60" s="21"/>
      <c r="D60" s="37"/>
      <c r="E60" s="38"/>
      <c r="F60" s="38"/>
      <c r="G60" s="39"/>
      <c r="H60" s="39"/>
      <c r="I60" s="39"/>
      <c r="J60" s="38"/>
      <c r="K60" s="38"/>
      <c r="L60" s="39"/>
      <c r="M60" s="47"/>
      <c r="N60" s="48">
        <v>0</v>
      </c>
      <c r="O60" s="49">
        <f t="shared" si="3"/>
        <v>0</v>
      </c>
      <c r="P60" s="47">
        <v>0</v>
      </c>
      <c r="Q60" s="49">
        <f t="shared" si="1"/>
        <v>0</v>
      </c>
      <c r="R60" s="47">
        <v>0</v>
      </c>
      <c r="S60" s="49">
        <f t="shared" si="2"/>
        <v>0</v>
      </c>
    </row>
    <row r="61" spans="1:19" s="31" customFormat="1" ht="24" thickBot="1" x14ac:dyDescent="0.3">
      <c r="A61" s="41"/>
      <c r="B61" s="21"/>
      <c r="C61" s="21"/>
      <c r="D61" s="42"/>
      <c r="E61" s="43"/>
      <c r="F61" s="43"/>
      <c r="G61" s="44"/>
      <c r="H61" s="44"/>
      <c r="I61" s="44"/>
      <c r="J61" s="43"/>
      <c r="K61" s="43"/>
      <c r="L61" s="44"/>
      <c r="M61" s="82"/>
      <c r="N61" s="48">
        <v>0</v>
      </c>
      <c r="O61" s="49">
        <f t="shared" si="3"/>
        <v>0</v>
      </c>
      <c r="P61" s="47">
        <v>0</v>
      </c>
      <c r="Q61" s="49">
        <f t="shared" si="1"/>
        <v>0</v>
      </c>
      <c r="R61" s="47">
        <v>0</v>
      </c>
      <c r="S61" s="49">
        <f t="shared" si="2"/>
        <v>0</v>
      </c>
    </row>
    <row r="62" spans="1:19" s="25" customFormat="1" ht="19.5" thickBot="1" x14ac:dyDescent="0.3">
      <c r="A62" s="219" t="s">
        <v>47</v>
      </c>
      <c r="B62" s="220"/>
      <c r="C62" s="220"/>
      <c r="D62" s="220"/>
      <c r="E62" s="220"/>
      <c r="F62" s="220"/>
      <c r="G62" s="220"/>
      <c r="H62" s="220"/>
      <c r="I62" s="220"/>
      <c r="J62" s="220"/>
      <c r="K62" s="220"/>
      <c r="L62" s="220"/>
      <c r="M62" s="84">
        <f>SUM(M16:M61)</f>
        <v>1515000</v>
      </c>
      <c r="N62" s="84"/>
      <c r="O62" s="85">
        <f>SUM(O16:O61)</f>
        <v>490491200</v>
      </c>
      <c r="P62" s="84">
        <f>SUM(P16:P61)</f>
        <v>1515000</v>
      </c>
      <c r="Q62" s="85">
        <f>SUM(Q16:Q61)</f>
        <v>490491200</v>
      </c>
      <c r="R62" s="86">
        <f>SUM(R16:R61)</f>
        <v>0</v>
      </c>
      <c r="S62" s="87">
        <f>SUM(S16:S61)</f>
        <v>0</v>
      </c>
    </row>
    <row r="63" spans="1:19" s="29" customFormat="1" ht="18.75" x14ac:dyDescent="0.25">
      <c r="A63" s="212" t="s">
        <v>278</v>
      </c>
      <c r="B63" s="212"/>
      <c r="C63" s="212"/>
      <c r="D63" s="212"/>
      <c r="E63" s="212"/>
      <c r="F63" s="212"/>
      <c r="G63" s="212"/>
      <c r="H63" s="212"/>
      <c r="I63" s="212"/>
      <c r="J63" s="212"/>
      <c r="K63" s="212"/>
      <c r="L63" s="212"/>
      <c r="M63" s="212"/>
      <c r="N63" s="212"/>
      <c r="O63" s="212"/>
      <c r="P63" s="212"/>
      <c r="Q63" s="212"/>
      <c r="R63" s="212"/>
      <c r="S63" s="212"/>
    </row>
    <row r="64" spans="1:19" s="29" customFormat="1" ht="18.75" x14ac:dyDescent="0.25">
      <c r="A64" s="27"/>
      <c r="B64" s="27"/>
      <c r="C64" s="27"/>
      <c r="D64" s="27"/>
      <c r="E64" s="27"/>
      <c r="F64" s="27"/>
      <c r="G64" s="27"/>
      <c r="H64" s="27"/>
      <c r="I64" s="27"/>
      <c r="J64" s="27"/>
      <c r="K64" s="27"/>
      <c r="L64" s="27"/>
      <c r="M64" s="27"/>
      <c r="N64" s="27"/>
    </row>
    <row r="65" spans="1:21" s="29" customFormat="1" ht="18.75" x14ac:dyDescent="0.25">
      <c r="A65" s="218" t="s">
        <v>110</v>
      </c>
      <c r="B65" s="218"/>
      <c r="C65" s="27"/>
      <c r="D65" s="27"/>
      <c r="E65" s="27"/>
      <c r="F65" s="27"/>
      <c r="G65" s="27"/>
      <c r="H65" s="27"/>
      <c r="I65" s="27"/>
      <c r="J65" s="27"/>
      <c r="K65" s="27"/>
      <c r="L65" s="27"/>
      <c r="M65" s="27"/>
      <c r="N65" s="27"/>
    </row>
    <row r="66" spans="1:21" s="29" customFormat="1" ht="18.75" x14ac:dyDescent="0.25">
      <c r="A66" s="218" t="s">
        <v>111</v>
      </c>
      <c r="B66" s="218"/>
      <c r="D66" s="30"/>
      <c r="E66" s="30"/>
      <c r="T66" s="117"/>
      <c r="U66" s="117"/>
    </row>
    <row r="67" spans="1:21" s="29" customFormat="1" ht="18.75" x14ac:dyDescent="0.25">
      <c r="D67" s="30"/>
      <c r="E67" s="30"/>
      <c r="T67" s="117"/>
      <c r="U67" s="117"/>
    </row>
    <row r="68" spans="1:21" s="29" customFormat="1" ht="18.75" x14ac:dyDescent="0.25">
      <c r="A68" s="29" t="s">
        <v>196</v>
      </c>
      <c r="B68" s="45"/>
      <c r="D68" s="46"/>
      <c r="E68" s="46"/>
      <c r="F68" s="117"/>
      <c r="G68" s="211" t="s">
        <v>21</v>
      </c>
      <c r="H68" s="211"/>
      <c r="I68" s="117"/>
      <c r="J68" s="206"/>
      <c r="K68" s="206"/>
    </row>
    <row r="69" spans="1:21" s="29" customFormat="1" ht="18.75" customHeight="1" x14ac:dyDescent="0.25">
      <c r="D69" s="30"/>
      <c r="E69" s="30"/>
      <c r="J69" s="174" t="s">
        <v>290</v>
      </c>
      <c r="K69" s="174"/>
    </row>
    <row r="70" spans="1:21" s="29" customFormat="1" ht="18.75" x14ac:dyDescent="0.25">
      <c r="D70" s="30"/>
      <c r="E70" s="30"/>
    </row>
    <row r="71" spans="1:21" s="29" customFormat="1" ht="18.75" x14ac:dyDescent="0.25">
      <c r="D71" s="30"/>
      <c r="E71" s="30"/>
    </row>
    <row r="72" spans="1:21" ht="23.25" x14ac:dyDescent="0.25">
      <c r="M72" s="205"/>
      <c r="N72" s="205"/>
      <c r="O72" s="205"/>
    </row>
    <row r="73" spans="1:21" ht="23.25" x14ac:dyDescent="0.25">
      <c r="M73" s="31"/>
      <c r="N73" s="31"/>
      <c r="O73" s="31"/>
    </row>
    <row r="74" spans="1:21" ht="23.25" x14ac:dyDescent="0.25">
      <c r="M74" s="31"/>
      <c r="N74" s="31"/>
      <c r="O74" s="31"/>
    </row>
    <row r="77" spans="1:21" ht="23.25" x14ac:dyDescent="0.25">
      <c r="M77" s="31"/>
      <c r="N77" s="31"/>
      <c r="O77" s="31"/>
    </row>
    <row r="79" spans="1:21" x14ac:dyDescent="0.25">
      <c r="G79" s="83" t="s">
        <v>22</v>
      </c>
    </row>
  </sheetData>
  <mergeCells count="41">
    <mergeCell ref="K14:K15"/>
    <mergeCell ref="L14:L15"/>
    <mergeCell ref="I14:I15"/>
    <mergeCell ref="J14:J15"/>
    <mergeCell ref="A66:B66"/>
    <mergeCell ref="A65:B65"/>
    <mergeCell ref="A14:A15"/>
    <mergeCell ref="B14:C14"/>
    <mergeCell ref="G14:G15"/>
    <mergeCell ref="A62:L62"/>
    <mergeCell ref="E14:E15"/>
    <mergeCell ref="D14:D15"/>
    <mergeCell ref="F14:F15"/>
    <mergeCell ref="H14:H15"/>
    <mergeCell ref="G2:K2"/>
    <mergeCell ref="M10:N10"/>
    <mergeCell ref="M11:N11"/>
    <mergeCell ref="E5:F5"/>
    <mergeCell ref="A6:D6"/>
    <mergeCell ref="A7:D7"/>
    <mergeCell ref="A4:S4"/>
    <mergeCell ref="E6:H6"/>
    <mergeCell ref="E7:H7"/>
    <mergeCell ref="A8:D8"/>
    <mergeCell ref="E8:F8"/>
    <mergeCell ref="M72:O72"/>
    <mergeCell ref="J68:K68"/>
    <mergeCell ref="J69:K69"/>
    <mergeCell ref="N14:N15"/>
    <mergeCell ref="A9:D9"/>
    <mergeCell ref="E9:F9"/>
    <mergeCell ref="A10:D10"/>
    <mergeCell ref="E10:F10"/>
    <mergeCell ref="A11:D11"/>
    <mergeCell ref="E11:F11"/>
    <mergeCell ref="G68:H68"/>
    <mergeCell ref="M14:M15"/>
    <mergeCell ref="O14:O15"/>
    <mergeCell ref="A63:S63"/>
    <mergeCell ref="R14:S14"/>
    <mergeCell ref="P14:Q14"/>
  </mergeCells>
  <pageMargins left="0.70866141732283472" right="0.70866141732283472" top="0.74803149606299213" bottom="0.74803149606299213" header="0.31496062992125984" footer="0.31496062992125984"/>
  <pageSetup paperSize="8" scale="8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Background!$B$7:$B$11</xm:f>
          </x14:formula1>
          <xm:sqref>C16:C61</xm:sqref>
        </x14:dataValidation>
        <x14:dataValidation type="list" allowBlank="1" showInputMessage="1" showErrorMessage="1">
          <x14:formula1>
            <xm:f>Background!$B$13:$B$17</xm:f>
          </x14:formula1>
          <xm:sqref>B16:B61</xm:sqref>
        </x14:dataValidation>
        <x14:dataValidation type="list" allowBlank="1" showInputMessage="1" showErrorMessage="1">
          <x14:formula1>
            <xm:f>Background!$B$1:$B$5</xm:f>
          </x14:formula1>
          <xm:sqref>G16:G18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tabSelected="1" topLeftCell="A28" zoomScale="110" zoomScaleNormal="110" workbookViewId="0">
      <selection activeCell="A33" sqref="A33:B33"/>
    </sheetView>
  </sheetViews>
  <sheetFormatPr defaultColWidth="9.140625" defaultRowHeight="15" x14ac:dyDescent="0.25"/>
  <cols>
    <col min="1" max="1" width="44.28515625" style="1" customWidth="1"/>
    <col min="2" max="2" width="164" style="1" customWidth="1"/>
    <col min="3" max="3" width="24.7109375" style="1" customWidth="1"/>
    <col min="4" max="4" width="8.7109375" style="15" customWidth="1"/>
    <col min="5" max="16384" width="9.140625" style="1"/>
  </cols>
  <sheetData>
    <row r="1" spans="1:4" x14ac:dyDescent="0.25">
      <c r="A1" s="197" t="s">
        <v>49</v>
      </c>
      <c r="B1" s="197"/>
      <c r="C1" s="93"/>
    </row>
    <row r="2" spans="1:4" ht="15" customHeight="1" x14ac:dyDescent="0.25">
      <c r="A2" s="221" t="s">
        <v>236</v>
      </c>
      <c r="B2" s="221"/>
      <c r="C2" s="93"/>
    </row>
    <row r="3" spans="1:4" x14ac:dyDescent="0.25">
      <c r="A3" s="222" t="s">
        <v>210</v>
      </c>
      <c r="B3" s="222"/>
      <c r="D3" s="17"/>
    </row>
    <row r="4" spans="1:4" x14ac:dyDescent="0.25">
      <c r="A4" s="14" t="s">
        <v>50</v>
      </c>
      <c r="B4" s="13" t="s">
        <v>237</v>
      </c>
    </row>
    <row r="5" spans="1:4" x14ac:dyDescent="0.25">
      <c r="A5" s="14" t="s">
        <v>54</v>
      </c>
      <c r="B5" s="13" t="s">
        <v>237</v>
      </c>
    </row>
    <row r="6" spans="1:4" x14ac:dyDescent="0.25">
      <c r="A6" s="14" t="s">
        <v>183</v>
      </c>
      <c r="B6" s="13" t="s">
        <v>178</v>
      </c>
    </row>
    <row r="7" spans="1:4" x14ac:dyDescent="0.25">
      <c r="A7" s="14" t="s">
        <v>312</v>
      </c>
      <c r="B7" s="13" t="s">
        <v>88</v>
      </c>
    </row>
    <row r="8" spans="1:4" x14ac:dyDescent="0.25">
      <c r="A8" s="14" t="s">
        <v>258</v>
      </c>
      <c r="B8" s="13" t="s">
        <v>237</v>
      </c>
    </row>
    <row r="9" spans="1:4" x14ac:dyDescent="0.25">
      <c r="A9" s="14" t="s">
        <v>238</v>
      </c>
      <c r="B9" s="13" t="s">
        <v>182</v>
      </c>
    </row>
    <row r="10" spans="1:4" x14ac:dyDescent="0.25">
      <c r="A10" s="14" t="s">
        <v>239</v>
      </c>
      <c r="B10" s="13" t="s">
        <v>182</v>
      </c>
    </row>
    <row r="11" spans="1:4" ht="30" x14ac:dyDescent="0.25">
      <c r="A11" s="14" t="s">
        <v>48</v>
      </c>
      <c r="B11" s="14" t="s">
        <v>240</v>
      </c>
    </row>
    <row r="12" spans="1:4" ht="30" x14ac:dyDescent="0.25">
      <c r="A12" s="14" t="s">
        <v>241</v>
      </c>
      <c r="B12" s="14" t="s">
        <v>184</v>
      </c>
    </row>
    <row r="13" spans="1:4" x14ac:dyDescent="0.25">
      <c r="A13" s="14" t="s">
        <v>30</v>
      </c>
      <c r="B13" s="14" t="s">
        <v>181</v>
      </c>
    </row>
    <row r="14" spans="1:4" x14ac:dyDescent="0.25">
      <c r="A14" s="14" t="s">
        <v>5</v>
      </c>
      <c r="B14" s="14" t="s">
        <v>242</v>
      </c>
    </row>
    <row r="15" spans="1:4" x14ac:dyDescent="0.25">
      <c r="A15" s="14" t="s">
        <v>0</v>
      </c>
      <c r="B15" s="14" t="s">
        <v>243</v>
      </c>
    </row>
    <row r="16" spans="1:4" ht="165" x14ac:dyDescent="0.25">
      <c r="A16" s="14" t="s">
        <v>89</v>
      </c>
      <c r="B16" s="14" t="s">
        <v>244</v>
      </c>
    </row>
    <row r="17" spans="1:2" ht="135" x14ac:dyDescent="0.25">
      <c r="A17" s="14" t="s">
        <v>11</v>
      </c>
      <c r="B17" s="14" t="s">
        <v>245</v>
      </c>
    </row>
    <row r="18" spans="1:2" x14ac:dyDescent="0.25">
      <c r="A18" s="14" t="s">
        <v>12</v>
      </c>
      <c r="B18" s="13" t="s">
        <v>90</v>
      </c>
    </row>
    <row r="19" spans="1:2" ht="60" x14ac:dyDescent="0.25">
      <c r="A19" s="14" t="s">
        <v>13</v>
      </c>
      <c r="B19" s="14" t="s">
        <v>91</v>
      </c>
    </row>
    <row r="20" spans="1:2" ht="45" x14ac:dyDescent="0.25">
      <c r="A20" s="14" t="s">
        <v>14</v>
      </c>
      <c r="B20" s="13" t="s">
        <v>92</v>
      </c>
    </row>
    <row r="21" spans="1:2" ht="30" x14ac:dyDescent="0.25">
      <c r="A21" s="14" t="s">
        <v>262</v>
      </c>
      <c r="B21" s="14" t="s">
        <v>246</v>
      </c>
    </row>
    <row r="22" spans="1:2" ht="30" x14ac:dyDescent="0.25">
      <c r="A22" s="14" t="s">
        <v>15</v>
      </c>
      <c r="B22" s="14" t="s">
        <v>190</v>
      </c>
    </row>
    <row r="23" spans="1:2" x14ac:dyDescent="0.25">
      <c r="A23" s="14" t="s">
        <v>16</v>
      </c>
      <c r="B23" s="13" t="s">
        <v>247</v>
      </c>
    </row>
    <row r="24" spans="1:2" ht="30" x14ac:dyDescent="0.25">
      <c r="A24" s="14" t="s">
        <v>17</v>
      </c>
      <c r="B24" s="13" t="s">
        <v>93</v>
      </c>
    </row>
    <row r="25" spans="1:2" x14ac:dyDescent="0.25">
      <c r="A25" s="14" t="s">
        <v>248</v>
      </c>
      <c r="B25" s="13" t="s">
        <v>94</v>
      </c>
    </row>
    <row r="26" spans="1:2" ht="30" x14ac:dyDescent="0.25">
      <c r="A26" s="14" t="s">
        <v>112</v>
      </c>
      <c r="B26" s="158" t="s">
        <v>299</v>
      </c>
    </row>
    <row r="27" spans="1:2" x14ac:dyDescent="0.25">
      <c r="A27" s="14" t="s">
        <v>249</v>
      </c>
      <c r="B27" s="14" t="s">
        <v>252</v>
      </c>
    </row>
    <row r="28" spans="1:2" ht="30" x14ac:dyDescent="0.25">
      <c r="A28" s="14" t="s">
        <v>250</v>
      </c>
      <c r="B28" s="13" t="s">
        <v>179</v>
      </c>
    </row>
    <row r="29" spans="1:2" x14ac:dyDescent="0.25">
      <c r="A29" s="14" t="s">
        <v>251</v>
      </c>
      <c r="B29" s="14" t="s">
        <v>253</v>
      </c>
    </row>
    <row r="30" spans="1:2" ht="30" x14ac:dyDescent="0.25">
      <c r="A30" s="14" t="s">
        <v>188</v>
      </c>
      <c r="B30" s="14" t="s">
        <v>254</v>
      </c>
    </row>
    <row r="31" spans="1:2" ht="30" x14ac:dyDescent="0.25">
      <c r="A31" s="14" t="s">
        <v>189</v>
      </c>
      <c r="B31" s="14" t="s">
        <v>255</v>
      </c>
    </row>
    <row r="32" spans="1:2" ht="30" x14ac:dyDescent="0.25">
      <c r="A32" s="14" t="s">
        <v>47</v>
      </c>
      <c r="B32" s="14" t="s">
        <v>256</v>
      </c>
    </row>
    <row r="33" spans="1:2" ht="391.5" customHeight="1" x14ac:dyDescent="0.25">
      <c r="A33" s="201" t="s">
        <v>308</v>
      </c>
      <c r="B33" s="223"/>
    </row>
    <row r="34" spans="1:2" ht="60.75" customHeight="1" x14ac:dyDescent="0.25">
      <c r="A34" s="201" t="s">
        <v>180</v>
      </c>
      <c r="B34" s="223"/>
    </row>
    <row r="35" spans="1:2" ht="88.5" customHeight="1" x14ac:dyDescent="0.25">
      <c r="A35" s="201" t="s">
        <v>314</v>
      </c>
      <c r="B35" s="223"/>
    </row>
    <row r="36" spans="1:2" ht="15" customHeight="1" x14ac:dyDescent="0.25">
      <c r="A36" s="190" t="s">
        <v>257</v>
      </c>
      <c r="B36" s="190"/>
    </row>
  </sheetData>
  <mergeCells count="7">
    <mergeCell ref="A1:B1"/>
    <mergeCell ref="A2:B2"/>
    <mergeCell ref="A36:B36"/>
    <mergeCell ref="A3:B3"/>
    <mergeCell ref="A33:B33"/>
    <mergeCell ref="A34:B34"/>
    <mergeCell ref="A35:B35"/>
  </mergeCells>
  <pageMargins left="0.70866141732283472" right="0.70866141732283472" top="0.74803149606299213" bottom="0.74803149606299213" header="0.31496062992125984" footer="0.31496062992125984"/>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workbookViewId="0">
      <selection activeCell="E6" sqref="E6"/>
    </sheetView>
  </sheetViews>
  <sheetFormatPr defaultRowHeight="15" x14ac:dyDescent="0.25"/>
  <cols>
    <col min="1" max="1" width="55" customWidth="1"/>
    <col min="2" max="2" width="24.140625" bestFit="1" customWidth="1"/>
    <col min="3" max="3" width="49.5703125" customWidth="1"/>
    <col min="4" max="4" width="34.42578125" customWidth="1"/>
    <col min="5" max="5" width="29.85546875" customWidth="1"/>
    <col min="6" max="6" width="3.5703125" customWidth="1"/>
    <col min="7" max="7" width="41.42578125" customWidth="1"/>
    <col min="8" max="8" width="15.7109375" customWidth="1"/>
    <col min="9" max="9" width="3.5703125" customWidth="1"/>
    <col min="10" max="10" width="29.28515625" bestFit="1" customWidth="1"/>
    <col min="11" max="11" width="35.42578125" customWidth="1"/>
    <col min="12" max="12" width="16.5703125" bestFit="1" customWidth="1"/>
    <col min="13" max="13" width="43.85546875" bestFit="1" customWidth="1"/>
    <col min="14" max="15" width="15.7109375" customWidth="1"/>
    <col min="16" max="17" width="10.28515625" bestFit="1" customWidth="1"/>
  </cols>
  <sheetData>
    <row r="1" spans="1:25" ht="18.75" x14ac:dyDescent="0.25">
      <c r="A1" s="234" t="s">
        <v>44</v>
      </c>
      <c r="B1" s="234"/>
      <c r="C1" s="234"/>
      <c r="D1" s="234"/>
      <c r="E1" s="234"/>
      <c r="F1" s="2"/>
      <c r="G1" s="2"/>
      <c r="H1" s="2"/>
      <c r="I1" s="2"/>
      <c r="J1" s="2"/>
      <c r="K1" s="2"/>
      <c r="L1" s="2"/>
      <c r="M1" s="2"/>
      <c r="N1" s="2"/>
      <c r="O1" s="2"/>
      <c r="P1" s="2"/>
      <c r="Q1" s="2"/>
      <c r="R1" s="2"/>
      <c r="S1" s="2"/>
      <c r="T1" s="2"/>
      <c r="U1" s="2"/>
      <c r="V1" s="2"/>
      <c r="W1" s="2"/>
      <c r="X1" s="2"/>
      <c r="Y1" s="2"/>
    </row>
    <row r="3" spans="1:25" s="121" customFormat="1" ht="18.75" x14ac:dyDescent="0.25">
      <c r="A3" s="2" t="s">
        <v>7</v>
      </c>
      <c r="B3" s="2" t="str">
        <f>+IF(ISBLANK(Budgetplan!D2),"",Budgetplan!D2)</f>
        <v/>
      </c>
      <c r="C3" s="2"/>
      <c r="D3" s="4"/>
      <c r="E3" s="4"/>
      <c r="F3" s="80"/>
      <c r="G3" s="80"/>
      <c r="H3" s="80"/>
      <c r="I3" s="80"/>
      <c r="O3" s="122"/>
    </row>
    <row r="4" spans="1:25" s="121" customFormat="1" ht="18.75" x14ac:dyDescent="0.25">
      <c r="A4" s="2" t="s">
        <v>28</v>
      </c>
      <c r="B4" s="2" t="str">
        <f>+IF(ISBLANK(Budgetplan!D3),"",Budgetplan!D3)</f>
        <v/>
      </c>
      <c r="C4" s="2"/>
      <c r="D4" s="4"/>
      <c r="E4" s="4"/>
      <c r="F4" s="80"/>
      <c r="G4" s="80"/>
      <c r="H4" s="80"/>
      <c r="I4" s="80"/>
      <c r="K4" s="123"/>
      <c r="O4" s="122"/>
    </row>
    <row r="5" spans="1:25" s="121" customFormat="1" ht="18.75" x14ac:dyDescent="0.25">
      <c r="A5" s="2" t="s">
        <v>8</v>
      </c>
      <c r="B5" s="2" t="str">
        <f>+IF(ISBLANK(Budgetplan!D4),"",Budgetplan!D4)</f>
        <v/>
      </c>
      <c r="C5" s="2"/>
      <c r="D5" s="4"/>
      <c r="E5" s="4"/>
      <c r="F5" s="80"/>
      <c r="G5" s="80"/>
      <c r="H5" s="80"/>
      <c r="I5" s="80"/>
      <c r="O5" s="122"/>
    </row>
    <row r="6" spans="1:25" s="121" customFormat="1" ht="18.75" x14ac:dyDescent="0.25">
      <c r="A6" s="2" t="s">
        <v>191</v>
      </c>
      <c r="B6" s="2" t="str">
        <f>Budgetplan!D5</f>
        <v>day.month.year - day.month.year</v>
      </c>
      <c r="C6" s="2"/>
      <c r="D6" s="157" t="s">
        <v>298</v>
      </c>
      <c r="E6" s="2" t="str">
        <f>Budgetplan!N5</f>
        <v>Pxxx</v>
      </c>
      <c r="F6" s="80"/>
      <c r="G6" s="80"/>
      <c r="H6" s="80"/>
      <c r="I6" s="80"/>
      <c r="O6" s="122"/>
    </row>
    <row r="7" spans="1:25" x14ac:dyDescent="0.25">
      <c r="O7" s="7"/>
    </row>
    <row r="8" spans="1:25" ht="15.75" thickBot="1" x14ac:dyDescent="0.3">
      <c r="O8" s="7"/>
    </row>
    <row r="9" spans="1:25" ht="51" customHeight="1" x14ac:dyDescent="0.25">
      <c r="A9" s="228" t="s">
        <v>304</v>
      </c>
      <c r="B9" s="229"/>
      <c r="C9" s="230" t="s">
        <v>303</v>
      </c>
      <c r="D9" s="231"/>
      <c r="E9" s="232" t="s">
        <v>192</v>
      </c>
    </row>
    <row r="10" spans="1:25" ht="18.75" x14ac:dyDescent="0.25">
      <c r="A10" s="8" t="s">
        <v>46</v>
      </c>
      <c r="B10" s="11" t="s">
        <v>20</v>
      </c>
      <c r="C10" s="8" t="s">
        <v>46</v>
      </c>
      <c r="D10" s="9" t="s">
        <v>20</v>
      </c>
      <c r="E10" s="233"/>
      <c r="N10" s="1"/>
      <c r="O10" s="1"/>
    </row>
    <row r="11" spans="1:25" x14ac:dyDescent="0.25">
      <c r="A11" s="94" t="s">
        <v>104</v>
      </c>
      <c r="B11" s="95">
        <f>SUMIF(Budgetplan!$F$9:$F$27, "Personal allowances", Budgetplan!$P$9:$P$27)</f>
        <v>128000000</v>
      </c>
      <c r="C11" s="96" t="s">
        <v>104</v>
      </c>
      <c r="D11" s="97">
        <f>SUMIF(Financial_Report!$B$16:$B$61, "Personal allowances", Financial_Report!$Q$16:$Q$61)</f>
        <v>290745000</v>
      </c>
      <c r="E11" s="98">
        <f>(D11-B11)/$B$16</f>
        <v>9.3488625919117649E-2</v>
      </c>
      <c r="J11" s="1"/>
      <c r="K11" s="1"/>
      <c r="L11" s="1"/>
      <c r="M11" s="1"/>
      <c r="N11" s="1"/>
      <c r="O11" s="1"/>
    </row>
    <row r="12" spans="1:25" x14ac:dyDescent="0.25">
      <c r="A12" s="79" t="s">
        <v>285</v>
      </c>
      <c r="B12" s="95">
        <f>SUMIF(Budgetplan!$F$9:$F$27, "Employer contributions and social contribution", Budgetplan!$P$9:$P$27)</f>
        <v>12800000</v>
      </c>
      <c r="C12" s="96" t="s">
        <v>285</v>
      </c>
      <c r="D12" s="97">
        <f>SUMIF(Financial_Report!$B$16:$B$61, "Employer contributions and social contribution", Financial_Report!$Q$16:$Q$61)</f>
        <v>147656600</v>
      </c>
      <c r="E12" s="98">
        <f t="shared" ref="E12:E16" si="0">(D12-B12)/$B$16</f>
        <v>7.7468175551470592E-2</v>
      </c>
    </row>
    <row r="13" spans="1:25" x14ac:dyDescent="0.25">
      <c r="A13" s="94" t="s">
        <v>203</v>
      </c>
      <c r="B13" s="95">
        <f>SUMIF(Budgetplan!$F$9:$F$27, "Material expenses", Budgetplan!$P$9:$P$27)</f>
        <v>1600000000</v>
      </c>
      <c r="C13" s="96" t="s">
        <v>203</v>
      </c>
      <c r="D13" s="97">
        <f>SUMIF(Financial_Report!$B$16:$B$61, "Material expenses", Financial_Report!$Q$16:$Q$61)</f>
        <v>52089600</v>
      </c>
      <c r="E13" s="98">
        <f t="shared" si="0"/>
        <v>-0.88919485294117651</v>
      </c>
    </row>
    <row r="14" spans="1:25" x14ac:dyDescent="0.25">
      <c r="A14" s="94" t="s">
        <v>212</v>
      </c>
      <c r="B14" s="95">
        <f>SUMIF(Budgetplan!$F$9:$F$27, "Accumulated expenses", Budgetplan!$P$9:$P$27)</f>
        <v>0</v>
      </c>
      <c r="C14" s="94" t="s">
        <v>212</v>
      </c>
      <c r="D14" s="97">
        <f>SUMIF(Financial_Report!$B$16:$B$61, "Accumulated expenses", Financial_Report!$Q$16:$Q$61)</f>
        <v>0</v>
      </c>
      <c r="E14" s="98">
        <f t="shared" si="0"/>
        <v>0</v>
      </c>
    </row>
    <row r="15" spans="1:25" ht="15.75" thickBot="1" x14ac:dyDescent="0.3">
      <c r="A15" s="94" t="s">
        <v>6</v>
      </c>
      <c r="B15" s="95">
        <f>SUMIF(Budgetplan!$F$9:$F$27, "Other expenses", Budgetplan!$P$9:$P$27)</f>
        <v>0</v>
      </c>
      <c r="C15" s="99" t="s">
        <v>6</v>
      </c>
      <c r="D15" s="100">
        <f>SUMIF(Financial_Report!$B$16:$B$61, "Other expenses", Financial_Report!$Q$16:$Q$61)</f>
        <v>0</v>
      </c>
      <c r="E15" s="101">
        <f t="shared" si="0"/>
        <v>0</v>
      </c>
    </row>
    <row r="16" spans="1:25" ht="19.5" thickBot="1" x14ac:dyDescent="0.3">
      <c r="A16" s="102" t="s">
        <v>47</v>
      </c>
      <c r="B16" s="103">
        <f>SUM(B11:B15)</f>
        <v>1740800000</v>
      </c>
      <c r="C16" s="102" t="s">
        <v>47</v>
      </c>
      <c r="D16" s="104">
        <f>SUM(D11:D15)</f>
        <v>490491200</v>
      </c>
      <c r="E16" s="105">
        <f t="shared" si="0"/>
        <v>-0.71823805147058828</v>
      </c>
    </row>
    <row r="17" spans="1:5" ht="15.75" thickBot="1" x14ac:dyDescent="0.3">
      <c r="A17" s="1"/>
      <c r="B17" s="1"/>
      <c r="C17" s="1"/>
      <c r="D17" s="1"/>
      <c r="E17" s="1"/>
    </row>
    <row r="18" spans="1:5" ht="18.75" x14ac:dyDescent="0.25">
      <c r="A18" s="230" t="s">
        <v>305</v>
      </c>
      <c r="B18" s="236" t="s">
        <v>45</v>
      </c>
      <c r="C18" s="2"/>
      <c r="D18" s="2"/>
      <c r="E18" s="2"/>
    </row>
    <row r="19" spans="1:5" ht="18.75" x14ac:dyDescent="0.25">
      <c r="A19" s="235"/>
      <c r="B19" s="237"/>
      <c r="C19" s="106"/>
      <c r="D19" s="107"/>
      <c r="E19" s="106"/>
    </row>
    <row r="20" spans="1:5" x14ac:dyDescent="0.25">
      <c r="A20" s="10" t="s">
        <v>1</v>
      </c>
      <c r="B20" s="159">
        <f>SUMIF(Budgetplan!$G$9:$G$27, "Preparation", Budgetplan!$P$9:$P$27)/$B$16</f>
        <v>0</v>
      </c>
      <c r="C20" s="224"/>
      <c r="D20" s="224"/>
      <c r="E20" s="224"/>
    </row>
    <row r="21" spans="1:5" x14ac:dyDescent="0.25">
      <c r="A21" s="10" t="s">
        <v>2</v>
      </c>
      <c r="B21" s="160">
        <f>SUMIF(Budgetplan!$G$9:$G$27, "Professional implementation", Budgetplan!$P$9:$P$27)/$B$16</f>
        <v>0.91911764705882348</v>
      </c>
      <c r="C21" s="224"/>
      <c r="D21" s="224"/>
      <c r="E21" s="224"/>
    </row>
    <row r="22" spans="1:5" x14ac:dyDescent="0.25">
      <c r="A22" s="10" t="s">
        <v>3</v>
      </c>
      <c r="B22" s="160">
        <f>SUMIF(Budgetplan!$G$9:$G$27, "Project Management", Budgetplan!$P$9:$P$27)/$B$16</f>
        <v>8.0882352941176475E-2</v>
      </c>
      <c r="C22" s="224"/>
      <c r="D22" s="224"/>
      <c r="E22" s="224"/>
    </row>
    <row r="23" spans="1:5" x14ac:dyDescent="0.25">
      <c r="A23" s="10" t="s">
        <v>202</v>
      </c>
      <c r="B23" s="160">
        <f>SUMIF(Budgetplan!$G$9:$G$27, "Support for the target group", Budgetplan!$P$9:$P$27)/$B$16</f>
        <v>0</v>
      </c>
      <c r="C23" s="224"/>
      <c r="D23" s="224"/>
      <c r="E23" s="224"/>
    </row>
    <row r="24" spans="1:5" x14ac:dyDescent="0.25">
      <c r="A24" s="10" t="s">
        <v>4</v>
      </c>
      <c r="B24" s="160">
        <f>SUMIF(Budgetplan!$G$9:$G$27, "Other, additional services (e.g. overheads)", Budgetplan!$P$9:$P$27)/$B$16</f>
        <v>0</v>
      </c>
      <c r="C24" s="224"/>
      <c r="D24" s="224"/>
      <c r="E24" s="224"/>
    </row>
    <row r="25" spans="1:5" ht="19.5" thickBot="1" x14ac:dyDescent="0.3">
      <c r="A25" s="108"/>
      <c r="B25" s="109">
        <f>SUM(B20:B24)</f>
        <v>1</v>
      </c>
      <c r="C25" s="224"/>
      <c r="D25" s="224"/>
      <c r="E25" s="224"/>
    </row>
    <row r="26" spans="1:5" ht="15.75" thickBot="1" x14ac:dyDescent="0.3">
      <c r="A26" s="1"/>
      <c r="B26" s="1"/>
      <c r="C26" s="1"/>
      <c r="D26" s="1"/>
      <c r="E26" s="1"/>
    </row>
    <row r="27" spans="1:5" ht="18.75" x14ac:dyDescent="0.25">
      <c r="A27" s="225" t="s">
        <v>193</v>
      </c>
      <c r="B27" s="226"/>
      <c r="C27" s="226"/>
      <c r="D27" s="226"/>
      <c r="E27" s="227"/>
    </row>
    <row r="28" spans="1:5" ht="37.5" x14ac:dyDescent="0.25">
      <c r="A28" s="8" t="s">
        <v>194</v>
      </c>
      <c r="B28" s="26" t="s">
        <v>195</v>
      </c>
      <c r="C28" s="26" t="s">
        <v>286</v>
      </c>
      <c r="D28" s="26" t="s">
        <v>287</v>
      </c>
      <c r="E28" s="110" t="s">
        <v>288</v>
      </c>
    </row>
    <row r="29" spans="1:5" ht="32.25" customHeight="1" thickBot="1" x14ac:dyDescent="0.3">
      <c r="A29" s="111">
        <f>Budgetplan!L28</f>
        <v>1940800000</v>
      </c>
      <c r="B29" s="112">
        <f>Budgetplan!N28</f>
        <v>200000000</v>
      </c>
      <c r="C29" s="112">
        <f>Budgetplan!P28</f>
        <v>1740800000</v>
      </c>
      <c r="D29" s="112">
        <f>Financial_Report!O62</f>
        <v>490491200</v>
      </c>
      <c r="E29" s="113">
        <f>Financial_Report!E8-Financial_Report!O62</f>
        <v>1250308800</v>
      </c>
    </row>
    <row r="30" spans="1:5" ht="15" customHeight="1" x14ac:dyDescent="0.25">
      <c r="A30" s="1"/>
      <c r="B30" s="1"/>
      <c r="C30" s="1"/>
      <c r="D30" s="1"/>
      <c r="E30" s="1"/>
    </row>
    <row r="31" spans="1:5" ht="12" customHeight="1" x14ac:dyDescent="0.25">
      <c r="A31" s="1"/>
      <c r="B31" s="1"/>
      <c r="C31" s="1"/>
      <c r="D31" s="1"/>
      <c r="E31" s="1"/>
    </row>
    <row r="32" spans="1:5" ht="15" hidden="1" customHeight="1" x14ac:dyDescent="0.25">
      <c r="A32" s="124"/>
      <c r="B32" s="126"/>
      <c r="C32" s="126"/>
      <c r="D32" s="126"/>
      <c r="E32" s="128"/>
    </row>
    <row r="33" spans="1:5" ht="15" hidden="1" customHeight="1" x14ac:dyDescent="0.25">
      <c r="A33" s="124"/>
      <c r="B33" s="126"/>
      <c r="C33" s="126"/>
      <c r="D33" s="126"/>
      <c r="E33" s="128"/>
    </row>
    <row r="34" spans="1:5" ht="15.75" hidden="1" customHeight="1" thickBot="1" x14ac:dyDescent="0.3">
      <c r="A34" s="125"/>
      <c r="B34" s="127"/>
      <c r="C34" s="127"/>
      <c r="D34" s="127"/>
      <c r="E34" s="129"/>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t="s">
        <v>196</v>
      </c>
      <c r="B38" s="1"/>
      <c r="C38" s="1"/>
      <c r="D38" s="6"/>
      <c r="E38" s="6"/>
    </row>
    <row r="39" spans="1:5" x14ac:dyDescent="0.25">
      <c r="A39" s="1"/>
      <c r="B39" s="1"/>
      <c r="C39" s="1"/>
      <c r="D39" s="174" t="s">
        <v>290</v>
      </c>
      <c r="E39" s="174"/>
    </row>
    <row r="40" spans="1:5" x14ac:dyDescent="0.25">
      <c r="A40" s="1"/>
      <c r="B40" s="1"/>
      <c r="C40" s="1"/>
      <c r="D40" s="1"/>
      <c r="E40" s="1"/>
    </row>
  </sheetData>
  <sheetProtection algorithmName="SHA-512" hashValue="LkxvcwU6tcImfOGynbmRppXj9BWGX/tg+kj4JmjhMfaUY3iZahHoNauowLFjqB9oaQXQXhJX0LiobS1yjHLY3g==" saltValue="CoRzkA1fLwWie3QLad6f/Q==" spinCount="100000" sheet="1" objects="1" scenarios="1"/>
  <mergeCells count="11">
    <mergeCell ref="A9:B9"/>
    <mergeCell ref="C9:D9"/>
    <mergeCell ref="E9:E10"/>
    <mergeCell ref="A1:E1"/>
    <mergeCell ref="A18:A19"/>
    <mergeCell ref="B18:B19"/>
    <mergeCell ref="C20:C25"/>
    <mergeCell ref="D20:D25"/>
    <mergeCell ref="E20:E25"/>
    <mergeCell ref="D39:E39"/>
    <mergeCell ref="A27:E27"/>
  </mergeCells>
  <conditionalFormatting sqref="B20">
    <cfRule type="expression" dxfId="7" priority="5">
      <formula>$H$11&gt;0.05</formula>
    </cfRule>
    <cfRule type="expression" dxfId="6" priority="7">
      <formula>$H$11 &gt; 0.05</formula>
    </cfRule>
  </conditionalFormatting>
  <conditionalFormatting sqref="B21">
    <cfRule type="expression" dxfId="5" priority="4">
      <formula>$H$12&gt;0.05</formula>
    </cfRule>
  </conditionalFormatting>
  <conditionalFormatting sqref="B22">
    <cfRule type="expression" dxfId="4" priority="3">
      <formula>$H$13&gt;0.05</formula>
    </cfRule>
    <cfRule type="expression" dxfId="3" priority="8">
      <formula>$H$13 &gt; 0.1</formula>
    </cfRule>
  </conditionalFormatting>
  <conditionalFormatting sqref="B23">
    <cfRule type="expression" dxfId="2" priority="2">
      <formula>$H$14&gt;0.05</formula>
    </cfRule>
  </conditionalFormatting>
  <conditionalFormatting sqref="B24">
    <cfRule type="expression" dxfId="1" priority="1">
      <formula>$H$15&gt;0.05</formula>
    </cfRule>
    <cfRule type="expression" dxfId="0" priority="6">
      <formula>$H$15 &gt; 0.05</formula>
    </cfRule>
  </conditionalFormatting>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selection activeCell="A6" sqref="A6:I6"/>
    </sheetView>
  </sheetViews>
  <sheetFormatPr defaultRowHeight="15" x14ac:dyDescent="0.25"/>
  <sheetData>
    <row r="1" spans="1:20" ht="23.25" x14ac:dyDescent="0.25">
      <c r="A1" s="239" t="s">
        <v>264</v>
      </c>
      <c r="B1" s="239"/>
      <c r="C1" s="239"/>
      <c r="D1" s="239"/>
      <c r="E1" s="239"/>
      <c r="F1" s="239"/>
      <c r="G1" s="239"/>
      <c r="H1" s="239"/>
      <c r="I1" s="239"/>
    </row>
    <row r="2" spans="1:20" ht="23.25" x14ac:dyDescent="0.25">
      <c r="A2" s="239" t="s">
        <v>204</v>
      </c>
      <c r="B2" s="239"/>
      <c r="C2" s="239"/>
      <c r="D2" s="239"/>
      <c r="E2" s="239"/>
      <c r="F2" s="239"/>
      <c r="G2" s="239"/>
      <c r="H2" s="239"/>
      <c r="I2" s="239"/>
    </row>
    <row r="4" spans="1:20" ht="78.75" customHeight="1" x14ac:dyDescent="0.25">
      <c r="A4" s="238" t="s">
        <v>95</v>
      </c>
      <c r="B4" s="238"/>
      <c r="C4" s="238"/>
      <c r="D4" s="238"/>
      <c r="E4" s="238"/>
      <c r="F4" s="238"/>
      <c r="G4" s="238"/>
      <c r="H4" s="238"/>
      <c r="I4" s="238"/>
    </row>
    <row r="5" spans="1:20" ht="45" customHeight="1" x14ac:dyDescent="0.25">
      <c r="A5" s="238" t="s">
        <v>310</v>
      </c>
      <c r="B5" s="238"/>
      <c r="C5" s="238"/>
      <c r="D5" s="238"/>
      <c r="E5" s="238"/>
      <c r="F5" s="238"/>
      <c r="G5" s="238"/>
      <c r="H5" s="238"/>
      <c r="I5" s="238"/>
      <c r="L5" s="238"/>
      <c r="M5" s="238"/>
      <c r="N5" s="238"/>
      <c r="O5" s="238"/>
      <c r="P5" s="238"/>
      <c r="Q5" s="238"/>
      <c r="R5" s="238"/>
      <c r="S5" s="238"/>
      <c r="T5" s="238"/>
    </row>
    <row r="6" spans="1:20" ht="52.5" customHeight="1" x14ac:dyDescent="0.25">
      <c r="A6" s="238" t="s">
        <v>311</v>
      </c>
      <c r="B6" s="238"/>
      <c r="C6" s="238"/>
      <c r="D6" s="238"/>
      <c r="E6" s="238"/>
      <c r="F6" s="238"/>
      <c r="G6" s="238"/>
      <c r="H6" s="238"/>
      <c r="I6" s="238"/>
      <c r="L6" s="238"/>
      <c r="M6" s="238"/>
      <c r="N6" s="238"/>
      <c r="O6" s="238"/>
      <c r="P6" s="238"/>
      <c r="Q6" s="238"/>
      <c r="R6" s="238"/>
      <c r="S6" s="238"/>
      <c r="T6" s="238"/>
    </row>
    <row r="8" spans="1:20" x14ac:dyDescent="0.25">
      <c r="A8" t="s">
        <v>96</v>
      </c>
    </row>
    <row r="10" spans="1:20" ht="15.75" x14ac:dyDescent="0.25">
      <c r="E10" s="18"/>
      <c r="F10" s="19" t="s">
        <v>97</v>
      </c>
      <c r="G10" s="20"/>
      <c r="H10" s="20"/>
    </row>
    <row r="12" spans="1:20" x14ac:dyDescent="0.25">
      <c r="G12" s="5" t="s">
        <v>98</v>
      </c>
    </row>
  </sheetData>
  <mergeCells count="7">
    <mergeCell ref="L5:T5"/>
    <mergeCell ref="L6:T6"/>
    <mergeCell ref="A1:I1"/>
    <mergeCell ref="A2:I2"/>
    <mergeCell ref="A4:I4"/>
    <mergeCell ref="A5:I5"/>
    <mergeCell ref="A6:I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11" sqref="B11"/>
    </sheetView>
  </sheetViews>
  <sheetFormatPr defaultRowHeight="15" x14ac:dyDescent="0.25"/>
  <cols>
    <col min="1" max="1" width="25.28515625" bestFit="1" customWidth="1"/>
    <col min="2" max="2" width="56.28515625" bestFit="1" customWidth="1"/>
  </cols>
  <sheetData>
    <row r="1" spans="1:2" x14ac:dyDescent="0.25">
      <c r="A1" t="s">
        <v>25</v>
      </c>
      <c r="B1" t="s">
        <v>269</v>
      </c>
    </row>
    <row r="2" spans="1:2" x14ac:dyDescent="0.25">
      <c r="B2" t="s">
        <v>26</v>
      </c>
    </row>
    <row r="3" spans="1:2" x14ac:dyDescent="0.25">
      <c r="B3" t="s">
        <v>215</v>
      </c>
    </row>
    <row r="4" spans="1:2" x14ac:dyDescent="0.25">
      <c r="B4" s="22" t="s">
        <v>106</v>
      </c>
    </row>
    <row r="5" spans="1:2" x14ac:dyDescent="0.25">
      <c r="B5" s="22" t="s">
        <v>214</v>
      </c>
    </row>
    <row r="7" spans="1:2" x14ac:dyDescent="0.25">
      <c r="A7" t="s">
        <v>0</v>
      </c>
      <c r="B7" s="1" t="s">
        <v>1</v>
      </c>
    </row>
    <row r="8" spans="1:2" x14ac:dyDescent="0.25">
      <c r="B8" s="1" t="s">
        <v>2</v>
      </c>
    </row>
    <row r="9" spans="1:2" x14ac:dyDescent="0.25">
      <c r="B9" s="1" t="s">
        <v>3</v>
      </c>
    </row>
    <row r="10" spans="1:2" x14ac:dyDescent="0.25">
      <c r="B10" s="1" t="s">
        <v>202</v>
      </c>
    </row>
    <row r="11" spans="1:2" x14ac:dyDescent="0.25">
      <c r="B11" s="1" t="s">
        <v>4</v>
      </c>
    </row>
    <row r="13" spans="1:2" x14ac:dyDescent="0.25">
      <c r="A13" t="s">
        <v>5</v>
      </c>
      <c r="B13" t="s">
        <v>104</v>
      </c>
    </row>
    <row r="14" spans="1:2" x14ac:dyDescent="0.25">
      <c r="B14" t="s">
        <v>285</v>
      </c>
    </row>
    <row r="15" spans="1:2" x14ac:dyDescent="0.25">
      <c r="B15" t="s">
        <v>203</v>
      </c>
    </row>
    <row r="16" spans="1:2" x14ac:dyDescent="0.25">
      <c r="B16" t="s">
        <v>212</v>
      </c>
    </row>
    <row r="17" spans="2:2" x14ac:dyDescent="0.25">
      <c r="B17" t="s">
        <v>6</v>
      </c>
    </row>
    <row r="18" spans="2:2" x14ac:dyDescent="0.25">
      <c r="B18"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5</vt:i4>
      </vt:variant>
    </vt:vector>
  </HeadingPairs>
  <TitlesOfParts>
    <vt:vector size="12" baseType="lpstr">
      <vt:lpstr>Budgetplan</vt:lpstr>
      <vt:lpstr>Budget Plan Guide</vt:lpstr>
      <vt:lpstr>Financial_Report</vt:lpstr>
      <vt:lpstr>Financial Report Guide</vt:lpstr>
      <vt:lpstr>Summary</vt:lpstr>
      <vt:lpstr>Declaration of foreign receipt</vt:lpstr>
      <vt:lpstr>Background</vt:lpstr>
      <vt:lpstr>'Budget Plan Guide'!Nyomtatási_cím</vt:lpstr>
      <vt:lpstr>'Budget Plan Guide'!Nyomtatási_terület</vt:lpstr>
      <vt:lpstr>Budgetplan!Nyomtatási_terület</vt:lpstr>
      <vt:lpstr>'Financial Report Guide'!Nyomtatási_terület</vt:lpstr>
      <vt:lpstr>Summary!Nyomtatási_terület</vt:lpstr>
    </vt:vector>
  </TitlesOfParts>
  <Company>NISZ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Lukács Evelin</dc:creator>
  <cp:keywords>, docId:863DA37B583E33F5ECE7C171D23B8444</cp:keywords>
  <cp:lastModifiedBy>Palóczné Kovács Beáta</cp:lastModifiedBy>
  <cp:lastPrinted>2024-11-12T11:20:45Z</cp:lastPrinted>
  <dcterms:created xsi:type="dcterms:W3CDTF">2024-04-30T06:20:50Z</dcterms:created>
  <dcterms:modified xsi:type="dcterms:W3CDTF">2025-01-21T09:00:06Z</dcterms:modified>
</cp:coreProperties>
</file>