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ranjie\Desktop\Long-Term NG Production Forecast Model\"/>
    </mc:Choice>
  </mc:AlternateContent>
  <xr:revisionPtr revIDLastSave="0" documentId="13_ncr:1_{F01BD293-9DEC-4140-8D07-E4AD3A2D8191}" xr6:coauthVersionLast="47" xr6:coauthVersionMax="47" xr10:uidLastSave="{00000000-0000-0000-0000-000000000000}"/>
  <bookViews>
    <workbookView xWindow="-108" yWindow="-108" windowWidth="23256" windowHeight="12576" activeTab="1" xr2:uid="{FB657D57-9F5C-458B-A9C4-2EC0736B1448}"/>
  </bookViews>
  <sheets>
    <sheet name="Q22023" sheetId="1" r:id="rId1"/>
    <sheet name="Q3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K36" i="2"/>
  <c r="K35" i="2"/>
  <c r="F33" i="2"/>
  <c r="F32" i="2" l="1"/>
  <c r="K31" i="2"/>
  <c r="I31" i="2"/>
  <c r="F30" i="2"/>
  <c r="K28" i="2" l="1"/>
  <c r="K27" i="2"/>
  <c r="F26" i="2" l="1"/>
  <c r="K25" i="2"/>
  <c r="K24" i="2"/>
  <c r="K23" i="2"/>
  <c r="F21" i="2"/>
  <c r="F19" i="2" l="1"/>
  <c r="C19" i="2"/>
  <c r="K18" i="2"/>
  <c r="H18" i="2"/>
  <c r="K17" i="2"/>
  <c r="F15" i="2" l="1"/>
  <c r="F13" i="2"/>
  <c r="K12" i="2"/>
  <c r="K11" i="2"/>
  <c r="F9" i="2" l="1"/>
  <c r="K8" i="2"/>
  <c r="K7" i="2" l="1"/>
  <c r="F5" i="2" l="1"/>
  <c r="F4" i="2" l="1"/>
  <c r="C4" i="2"/>
  <c r="K37" i="1" l="1"/>
  <c r="K35" i="1" l="1"/>
  <c r="J35" i="1"/>
  <c r="F33" i="1"/>
  <c r="F32" i="1"/>
  <c r="K31" i="1"/>
  <c r="F30" i="1" l="1"/>
  <c r="K29" i="1" l="1"/>
  <c r="K28" i="1"/>
  <c r="K27" i="1" l="1"/>
  <c r="F26" i="1" l="1"/>
  <c r="K25" i="1"/>
  <c r="K24" i="1" l="1"/>
  <c r="G24" i="1"/>
  <c r="K23" i="1" l="1"/>
  <c r="F21" i="1" l="1"/>
  <c r="F19" i="1" l="1"/>
  <c r="C19" i="1"/>
  <c r="H18" i="1"/>
  <c r="K18" i="1"/>
  <c r="K17" i="1"/>
  <c r="K16" i="1"/>
  <c r="F15" i="1"/>
  <c r="F13" i="1" l="1"/>
  <c r="K12" i="1"/>
  <c r="K11" i="1"/>
  <c r="F9" i="1" l="1"/>
  <c r="K8" i="1"/>
  <c r="K7" i="1" l="1"/>
  <c r="C4" i="1" l="1"/>
  <c r="F4" i="1"/>
  <c r="F5" i="1"/>
</calcChain>
</file>

<file path=xl/sharedStrings.xml><?xml version="1.0" encoding="utf-8"?>
<sst xmlns="http://schemas.openxmlformats.org/spreadsheetml/2006/main" count="167" uniqueCount="44">
  <si>
    <t>Apache</t>
  </si>
  <si>
    <t>Company</t>
  </si>
  <si>
    <t>NA</t>
  </si>
  <si>
    <t>Antero Resources</t>
  </si>
  <si>
    <t>Ascent Resources</t>
  </si>
  <si>
    <t>$/Mcfe</t>
  </si>
  <si>
    <t>$/Boe</t>
  </si>
  <si>
    <t>Lease Operating Expense</t>
  </si>
  <si>
    <t>Gathering Production &amp; Transport</t>
  </si>
  <si>
    <t>Taxes</t>
  </si>
  <si>
    <t>General &amp; Admin</t>
  </si>
  <si>
    <t>Total</t>
  </si>
  <si>
    <t>British Petroleum</t>
  </si>
  <si>
    <t>Coterra Energy</t>
  </si>
  <si>
    <t>Callon Petroleum</t>
  </si>
  <si>
    <t>Chesapeake</t>
  </si>
  <si>
    <t>Chevron Corporation</t>
  </si>
  <si>
    <t>Chord Energy</t>
  </si>
  <si>
    <t>Civitas Resources</t>
  </si>
  <si>
    <t>Comstock Resources</t>
  </si>
  <si>
    <t>ConocoPhillips</t>
  </si>
  <si>
    <t>CNX Resources</t>
  </si>
  <si>
    <t>Devon Energy</t>
  </si>
  <si>
    <t>Diamondback Energy</t>
  </si>
  <si>
    <t>EOG Resources</t>
  </si>
  <si>
    <t>EQT</t>
  </si>
  <si>
    <t>ExxonMobil</t>
  </si>
  <si>
    <t>Gulfport Energy</t>
  </si>
  <si>
    <t>Hess Energy</t>
  </si>
  <si>
    <t>Marthon Oil</t>
  </si>
  <si>
    <t>Matador Resources</t>
  </si>
  <si>
    <t>Murphy Oil (Eagle Ford)</t>
  </si>
  <si>
    <t>National Fuel Gas</t>
  </si>
  <si>
    <t>Occidental Petroleum</t>
  </si>
  <si>
    <t>Ovintiv</t>
  </si>
  <si>
    <t>Pioneer Natural Resources</t>
  </si>
  <si>
    <t>Range Resources</t>
  </si>
  <si>
    <t>SM Energy</t>
  </si>
  <si>
    <t>SilverBow Resources</t>
  </si>
  <si>
    <t>Southwestern Energy</t>
  </si>
  <si>
    <t>Tellurian</t>
  </si>
  <si>
    <t>Vital Energy</t>
  </si>
  <si>
    <t>W&amp;T Offshore</t>
  </si>
  <si>
    <t>Talos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</si>
</sst>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73F9-D4F8-4F2B-950D-A4BC40C7B451}">
  <dimension ref="A1:K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22.88671875" style="1" bestFit="1" customWidth="1"/>
    <col min="2" max="2" width="9" style="1" bestFit="1" customWidth="1"/>
    <col min="3" max="3" width="12.21875" style="1" bestFit="1" customWidth="1"/>
    <col min="4" max="4" width="7.109375" style="1" bestFit="1" customWidth="1"/>
    <col min="5" max="5" width="7.33203125" style="1" bestFit="1" customWidth="1"/>
    <col min="6" max="6" width="7.109375" style="1" bestFit="1" customWidth="1"/>
    <col min="7" max="7" width="9.5546875" style="1" bestFit="1" customWidth="1"/>
    <col min="8" max="8" width="12.21875" style="1" bestFit="1" customWidth="1"/>
    <col min="9" max="9" width="6.109375" style="1" bestFit="1" customWidth="1"/>
    <col min="10" max="10" width="8.44140625" style="1" bestFit="1" customWidth="1"/>
    <col min="11" max="11" width="7.109375" style="1" bestFit="1" customWidth="1"/>
    <col min="12" max="16384" width="8.88671875" style="1"/>
  </cols>
  <sheetData>
    <row r="1" spans="1:11" x14ac:dyDescent="0.3"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6</v>
      </c>
      <c r="H1" s="1" t="s">
        <v>6</v>
      </c>
      <c r="I1" s="1" t="s">
        <v>6</v>
      </c>
      <c r="J1" s="1" t="s">
        <v>6</v>
      </c>
      <c r="K1" s="1" t="s">
        <v>6</v>
      </c>
    </row>
    <row r="2" spans="1:11" s="2" customFormat="1" ht="57.6" x14ac:dyDescent="0.3">
      <c r="A2" s="2" t="s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3">
      <c r="A3" s="1" t="s">
        <v>0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</row>
    <row r="4" spans="1:11" x14ac:dyDescent="0.3">
      <c r="A4" s="1" t="s">
        <v>3</v>
      </c>
      <c r="B4" s="3">
        <v>0.06</v>
      </c>
      <c r="C4" s="3">
        <f>0.71+0.7</f>
        <v>1.41</v>
      </c>
      <c r="D4" s="3">
        <v>0.19</v>
      </c>
      <c r="E4" s="3">
        <v>0.11</v>
      </c>
      <c r="F4" s="3">
        <f>SUM(B4:E4)</f>
        <v>1.77</v>
      </c>
    </row>
    <row r="5" spans="1:11" x14ac:dyDescent="0.3">
      <c r="A5" s="1" t="s">
        <v>4</v>
      </c>
      <c r="B5" s="3">
        <v>0.16</v>
      </c>
      <c r="C5" s="3">
        <v>1.2</v>
      </c>
      <c r="D5" s="3">
        <v>7.0000000000000007E-2</v>
      </c>
      <c r="E5" s="3">
        <v>0.09</v>
      </c>
      <c r="F5" s="3">
        <f>SUM(B5:E5)</f>
        <v>1.52</v>
      </c>
    </row>
    <row r="6" spans="1:11" x14ac:dyDescent="0.3">
      <c r="A6" s="1" t="s">
        <v>12</v>
      </c>
      <c r="K6" s="3">
        <v>6.07</v>
      </c>
    </row>
    <row r="7" spans="1:11" x14ac:dyDescent="0.3">
      <c r="A7" s="1" t="s">
        <v>13</v>
      </c>
      <c r="G7" s="3">
        <v>2</v>
      </c>
      <c r="H7" s="3">
        <v>4</v>
      </c>
      <c r="I7" s="3">
        <v>1.35</v>
      </c>
      <c r="J7" s="3">
        <v>1</v>
      </c>
      <c r="K7" s="3">
        <f>SUM(G7:J7)</f>
        <v>8.35</v>
      </c>
    </row>
    <row r="8" spans="1:11" x14ac:dyDescent="0.3">
      <c r="A8" s="1" t="s">
        <v>14</v>
      </c>
      <c r="G8" s="3">
        <v>8</v>
      </c>
      <c r="H8" s="3">
        <v>3</v>
      </c>
      <c r="I8" s="3">
        <v>1.4</v>
      </c>
      <c r="J8" s="3">
        <v>1.2</v>
      </c>
      <c r="K8" s="3">
        <f>SUM(G8:J8)</f>
        <v>13.6</v>
      </c>
    </row>
    <row r="9" spans="1:11" x14ac:dyDescent="0.3">
      <c r="A9" s="1" t="s">
        <v>15</v>
      </c>
      <c r="B9" s="3">
        <v>0.27</v>
      </c>
      <c r="C9" s="3">
        <v>0.62</v>
      </c>
      <c r="D9" s="3">
        <v>0.12</v>
      </c>
      <c r="E9" s="3">
        <v>0.09</v>
      </c>
      <c r="F9" s="3">
        <f>SUM(B9:E9)</f>
        <v>1.1000000000000001</v>
      </c>
    </row>
    <row r="10" spans="1:11" x14ac:dyDescent="0.3">
      <c r="A10" s="1" t="s">
        <v>16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</row>
    <row r="11" spans="1:11" x14ac:dyDescent="0.3">
      <c r="A11" s="1" t="s">
        <v>17</v>
      </c>
      <c r="G11" s="3">
        <v>10.31</v>
      </c>
      <c r="H11" s="3">
        <v>3.15</v>
      </c>
      <c r="I11" s="3">
        <v>3.8</v>
      </c>
      <c r="J11" s="3">
        <v>1.3</v>
      </c>
      <c r="K11" s="3">
        <f>SUM(G11:J11)</f>
        <v>18.560000000000002</v>
      </c>
    </row>
    <row r="12" spans="1:11" x14ac:dyDescent="0.3">
      <c r="A12" s="1" t="s">
        <v>18</v>
      </c>
      <c r="G12" s="3">
        <v>3.24</v>
      </c>
      <c r="H12" s="3">
        <v>4.1100000000000003</v>
      </c>
      <c r="I12" s="3">
        <v>3.32</v>
      </c>
      <c r="J12" s="3">
        <v>2.12</v>
      </c>
      <c r="K12" s="3">
        <f>SUM(G12:J12)</f>
        <v>12.79</v>
      </c>
    </row>
    <row r="13" spans="1:11" x14ac:dyDescent="0.3">
      <c r="A13" s="1" t="s">
        <v>19</v>
      </c>
      <c r="B13" s="3">
        <v>0.27</v>
      </c>
      <c r="C13" s="3">
        <v>0.36</v>
      </c>
      <c r="D13" s="3">
        <v>0.15</v>
      </c>
      <c r="E13" s="3">
        <v>0.06</v>
      </c>
      <c r="F13" s="3">
        <f>SUM(B13:E13)</f>
        <v>0.84000000000000008</v>
      </c>
    </row>
    <row r="14" spans="1:11" x14ac:dyDescent="0.3">
      <c r="A14" s="1" t="s">
        <v>20</v>
      </c>
      <c r="G14" s="1" t="s">
        <v>2</v>
      </c>
      <c r="H14" s="1" t="s">
        <v>2</v>
      </c>
      <c r="I14" s="1" t="s">
        <v>2</v>
      </c>
      <c r="J14" s="1" t="s">
        <v>2</v>
      </c>
      <c r="K14" s="1" t="s">
        <v>2</v>
      </c>
    </row>
    <row r="15" spans="1:11" x14ac:dyDescent="0.3">
      <c r="A15" s="1" t="s">
        <v>21</v>
      </c>
      <c r="B15" s="3">
        <v>0.1</v>
      </c>
      <c r="C15" s="3">
        <v>0.65</v>
      </c>
      <c r="D15" s="3">
        <v>0.04</v>
      </c>
      <c r="E15" s="3">
        <v>0.08</v>
      </c>
      <c r="F15" s="3">
        <f>SUM(B15:E15)</f>
        <v>0.87</v>
      </c>
    </row>
    <row r="16" spans="1:11" x14ac:dyDescent="0.3">
      <c r="A16" s="1" t="s">
        <v>22</v>
      </c>
      <c r="G16" s="3">
        <v>4.4000000000000004</v>
      </c>
      <c r="H16" s="3">
        <v>4.4000000000000004</v>
      </c>
      <c r="I16" s="3">
        <v>1.8</v>
      </c>
      <c r="J16" s="3">
        <v>1.5</v>
      </c>
      <c r="K16" s="3">
        <f>SUM(G16:J16)</f>
        <v>12.100000000000001</v>
      </c>
    </row>
    <row r="17" spans="1:11" x14ac:dyDescent="0.3">
      <c r="A17" s="1" t="s">
        <v>23</v>
      </c>
      <c r="G17" s="3">
        <v>5.15</v>
      </c>
      <c r="H17" s="3">
        <v>1.9</v>
      </c>
      <c r="I17" s="3">
        <v>4</v>
      </c>
      <c r="J17" s="3">
        <v>0.75</v>
      </c>
      <c r="K17" s="3">
        <f>SUM(G17:J17)</f>
        <v>11.8</v>
      </c>
    </row>
    <row r="18" spans="1:11" x14ac:dyDescent="0.3">
      <c r="A18" s="1" t="s">
        <v>24</v>
      </c>
      <c r="G18" s="3">
        <v>3.94</v>
      </c>
      <c r="H18" s="3">
        <f>1.81+2.67</f>
        <v>4.4800000000000004</v>
      </c>
      <c r="I18" s="3">
        <v>1.2</v>
      </c>
      <c r="J18" s="3">
        <v>1.7</v>
      </c>
      <c r="K18" s="3">
        <f>SUM(G18:J18)</f>
        <v>11.319999999999999</v>
      </c>
    </row>
    <row r="19" spans="1:11" x14ac:dyDescent="0.3">
      <c r="A19" s="1" t="s">
        <v>25</v>
      </c>
      <c r="B19" s="3">
        <v>0.11</v>
      </c>
      <c r="C19" s="3">
        <f>0.65+0.33+0.1</f>
        <v>1.08</v>
      </c>
      <c r="D19" s="3">
        <v>0.04</v>
      </c>
      <c r="E19" s="3">
        <v>0.14000000000000001</v>
      </c>
      <c r="F19" s="3">
        <f>SUM(B19:E19)</f>
        <v>1.37</v>
      </c>
    </row>
    <row r="20" spans="1:11" x14ac:dyDescent="0.3">
      <c r="A20" s="1" t="s">
        <v>26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</row>
    <row r="21" spans="1:11" x14ac:dyDescent="0.3">
      <c r="A21" s="1" t="s">
        <v>27</v>
      </c>
      <c r="B21" s="3">
        <v>0.17</v>
      </c>
      <c r="C21" s="3">
        <v>0.91</v>
      </c>
      <c r="D21" s="3">
        <v>0.08</v>
      </c>
      <c r="E21" s="3">
        <v>0.11</v>
      </c>
      <c r="F21" s="3">
        <f>SUM(B21:E21)</f>
        <v>1.2700000000000002</v>
      </c>
    </row>
    <row r="22" spans="1:11" x14ac:dyDescent="0.3">
      <c r="A22" s="1" t="s">
        <v>28</v>
      </c>
      <c r="K22" s="3">
        <v>13.74</v>
      </c>
    </row>
    <row r="23" spans="1:11" x14ac:dyDescent="0.3">
      <c r="A23" s="1" t="s">
        <v>29</v>
      </c>
      <c r="G23" s="3"/>
      <c r="H23" s="3"/>
      <c r="I23" s="3"/>
      <c r="J23" s="3"/>
      <c r="K23" s="3">
        <f>10.5+16.5</f>
        <v>27</v>
      </c>
    </row>
    <row r="24" spans="1:11" x14ac:dyDescent="0.3">
      <c r="A24" s="1" t="s">
        <v>30</v>
      </c>
      <c r="G24" s="3">
        <f>4.05+2.75</f>
        <v>6.8</v>
      </c>
      <c r="H24" s="3">
        <v>6</v>
      </c>
      <c r="I24" s="3">
        <v>1.2</v>
      </c>
      <c r="J24" s="3">
        <v>2.75</v>
      </c>
      <c r="K24" s="3">
        <f>SUM(G24:J24)</f>
        <v>16.75</v>
      </c>
    </row>
    <row r="25" spans="1:11" x14ac:dyDescent="0.3">
      <c r="A25" s="1" t="s">
        <v>31</v>
      </c>
      <c r="G25" s="3">
        <v>11.48</v>
      </c>
      <c r="H25" s="3"/>
      <c r="I25" s="3">
        <v>3.68</v>
      </c>
      <c r="J25" s="3"/>
      <c r="K25" s="3">
        <f>SUM(G25:J25)</f>
        <v>15.16</v>
      </c>
    </row>
    <row r="26" spans="1:11" x14ac:dyDescent="0.3">
      <c r="A26" s="1" t="s">
        <v>32</v>
      </c>
      <c r="B26" s="3">
        <v>0.7</v>
      </c>
      <c r="C26" s="3">
        <v>0.57999999999999996</v>
      </c>
      <c r="D26" s="3">
        <v>0.08</v>
      </c>
      <c r="E26" s="3">
        <v>0.18</v>
      </c>
      <c r="F26" s="3">
        <f>SUM(B26:E26)</f>
        <v>1.5399999999999998</v>
      </c>
    </row>
    <row r="27" spans="1:11" x14ac:dyDescent="0.3">
      <c r="A27" s="1" t="s">
        <v>33</v>
      </c>
      <c r="G27" s="3">
        <v>9.51</v>
      </c>
      <c r="H27" s="3">
        <v>3.78</v>
      </c>
      <c r="I27" s="3">
        <v>2.61</v>
      </c>
      <c r="J27" s="3">
        <v>2.48</v>
      </c>
      <c r="K27" s="3">
        <f>SUM(G27:J27)</f>
        <v>18.38</v>
      </c>
    </row>
    <row r="28" spans="1:11" x14ac:dyDescent="0.3">
      <c r="A28" s="1" t="s">
        <v>34</v>
      </c>
      <c r="G28" s="3">
        <v>7.97</v>
      </c>
      <c r="H28" s="3">
        <v>3.23</v>
      </c>
      <c r="I28" s="3">
        <v>1.43</v>
      </c>
      <c r="J28" s="3">
        <v>1.28</v>
      </c>
      <c r="K28" s="3">
        <f>SUM(G28:J28)</f>
        <v>13.909999999999998</v>
      </c>
    </row>
    <row r="29" spans="1:11" x14ac:dyDescent="0.3">
      <c r="A29" s="1" t="s">
        <v>35</v>
      </c>
      <c r="G29" s="3">
        <v>4.04</v>
      </c>
      <c r="H29" s="3">
        <v>2.97</v>
      </c>
      <c r="I29" s="3">
        <v>2.86</v>
      </c>
      <c r="J29" s="3">
        <v>1.07</v>
      </c>
      <c r="K29" s="3">
        <f>SUM(G29:J29)</f>
        <v>10.94</v>
      </c>
    </row>
    <row r="30" spans="1:11" x14ac:dyDescent="0.3">
      <c r="A30" s="1" t="s">
        <v>36</v>
      </c>
      <c r="B30" s="3">
        <v>0.12</v>
      </c>
      <c r="C30" s="3">
        <v>1.48</v>
      </c>
      <c r="D30" s="3">
        <v>0.05</v>
      </c>
      <c r="E30" s="3">
        <v>0.18</v>
      </c>
      <c r="F30" s="3">
        <f>SUM(B30:E30)</f>
        <v>1.83</v>
      </c>
    </row>
    <row r="31" spans="1:11" x14ac:dyDescent="0.3">
      <c r="A31" s="1" t="s">
        <v>37</v>
      </c>
      <c r="G31" s="3">
        <v>4.9800000000000004</v>
      </c>
      <c r="H31" s="3">
        <v>2.89</v>
      </c>
      <c r="I31" s="3">
        <v>1.66</v>
      </c>
      <c r="J31" s="3">
        <v>1.96</v>
      </c>
      <c r="K31" s="3">
        <f>SUM(G31:J31)</f>
        <v>11.490000000000002</v>
      </c>
    </row>
    <row r="32" spans="1:11" x14ac:dyDescent="0.3">
      <c r="A32" s="1" t="s">
        <v>38</v>
      </c>
      <c r="B32" s="3">
        <v>0.71</v>
      </c>
      <c r="C32" s="3">
        <v>0.4</v>
      </c>
      <c r="D32" s="3">
        <v>0.14000000000000001</v>
      </c>
      <c r="E32" s="3">
        <v>0.11</v>
      </c>
      <c r="F32" s="3">
        <f>SUM(B32:E32)</f>
        <v>1.36</v>
      </c>
    </row>
    <row r="33" spans="1:11" x14ac:dyDescent="0.3">
      <c r="A33" s="1" t="s">
        <v>39</v>
      </c>
      <c r="B33" s="3">
        <v>1</v>
      </c>
      <c r="C33" s="3"/>
      <c r="D33" s="3">
        <v>0.14000000000000001</v>
      </c>
      <c r="E33" s="3">
        <v>0.09</v>
      </c>
      <c r="F33" s="3">
        <f>SUM(B33:E33)</f>
        <v>1.2300000000000002</v>
      </c>
    </row>
    <row r="34" spans="1:11" x14ac:dyDescent="0.3">
      <c r="A34" s="1" t="s">
        <v>40</v>
      </c>
      <c r="B34" s="1" t="s">
        <v>2</v>
      </c>
      <c r="C34" s="1" t="s">
        <v>2</v>
      </c>
      <c r="D34" s="1" t="s">
        <v>2</v>
      </c>
      <c r="E34" s="1" t="s">
        <v>2</v>
      </c>
      <c r="F34" s="1" t="s">
        <v>2</v>
      </c>
    </row>
    <row r="35" spans="1:11" x14ac:dyDescent="0.3">
      <c r="A35" s="1" t="s">
        <v>41</v>
      </c>
      <c r="G35" s="3">
        <v>7</v>
      </c>
      <c r="H35" s="3">
        <v>1.2</v>
      </c>
      <c r="I35" s="3">
        <v>2.92</v>
      </c>
      <c r="J35" s="3">
        <f>2+0.11+0.3</f>
        <v>2.4099999999999997</v>
      </c>
      <c r="K35" s="3">
        <f>SUM(G35:J35)</f>
        <v>13.53</v>
      </c>
    </row>
    <row r="36" spans="1:11" x14ac:dyDescent="0.3">
      <c r="A36" s="1" t="s">
        <v>42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</row>
    <row r="37" spans="1:11" x14ac:dyDescent="0.3">
      <c r="A37" s="1" t="s">
        <v>43</v>
      </c>
      <c r="G37" s="3">
        <v>15.82</v>
      </c>
      <c r="J37" s="3">
        <v>3.91</v>
      </c>
      <c r="K37" s="3">
        <f>SUM(G37:J37)</f>
        <v>19.73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C03-3C7F-4D99-BA9C-0A360BBABE92}">
  <dimension ref="A1:K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22.88671875" style="1" bestFit="1" customWidth="1"/>
    <col min="2" max="2" width="9" style="1" bestFit="1" customWidth="1"/>
    <col min="3" max="3" width="12.21875" style="1" bestFit="1" customWidth="1"/>
    <col min="4" max="4" width="7.109375" style="1" bestFit="1" customWidth="1"/>
    <col min="5" max="5" width="7.33203125" style="1" bestFit="1" customWidth="1"/>
    <col min="6" max="6" width="7.109375" style="1" bestFit="1" customWidth="1"/>
    <col min="7" max="7" width="9.5546875" style="1" bestFit="1" customWidth="1"/>
    <col min="8" max="8" width="12.21875" style="1" bestFit="1" customWidth="1"/>
    <col min="9" max="9" width="6.109375" style="1" bestFit="1" customWidth="1"/>
    <col min="10" max="10" width="8.44140625" style="1" bestFit="1" customWidth="1"/>
    <col min="11" max="11" width="7.109375" style="1" bestFit="1" customWidth="1"/>
    <col min="12" max="16384" width="8.88671875" style="1"/>
  </cols>
  <sheetData>
    <row r="1" spans="1:11" x14ac:dyDescent="0.3"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6</v>
      </c>
      <c r="H1" s="1" t="s">
        <v>6</v>
      </c>
      <c r="I1" s="1" t="s">
        <v>6</v>
      </c>
      <c r="J1" s="1" t="s">
        <v>6</v>
      </c>
      <c r="K1" s="1" t="s">
        <v>6</v>
      </c>
    </row>
    <row r="2" spans="1:11" s="2" customFormat="1" ht="57.6" x14ac:dyDescent="0.3">
      <c r="A2" s="2" t="s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3">
      <c r="A3" s="1" t="s">
        <v>0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</row>
    <row r="4" spans="1:11" x14ac:dyDescent="0.3">
      <c r="A4" s="1" t="s">
        <v>3</v>
      </c>
      <c r="B4" s="3">
        <v>0.09</v>
      </c>
      <c r="C4" s="3">
        <f>0.81+0.82</f>
        <v>1.63</v>
      </c>
      <c r="D4" s="3">
        <v>0.32</v>
      </c>
      <c r="E4" s="3">
        <v>0.11</v>
      </c>
      <c r="F4" s="3">
        <f>SUM(B4:E4)</f>
        <v>2.15</v>
      </c>
    </row>
    <row r="5" spans="1:11" x14ac:dyDescent="0.3">
      <c r="A5" s="1" t="s">
        <v>4</v>
      </c>
      <c r="B5" s="3">
        <v>0.16</v>
      </c>
      <c r="C5" s="3">
        <v>1.27</v>
      </c>
      <c r="D5" s="3">
        <v>7.0000000000000007E-2</v>
      </c>
      <c r="E5" s="3">
        <v>0.09</v>
      </c>
      <c r="F5" s="3">
        <f>SUM(B5:E5)</f>
        <v>1.59</v>
      </c>
    </row>
    <row r="6" spans="1:11" x14ac:dyDescent="0.3">
      <c r="A6" s="1" t="s">
        <v>12</v>
      </c>
      <c r="K6" s="3">
        <v>6.07</v>
      </c>
    </row>
    <row r="7" spans="1:11" x14ac:dyDescent="0.3">
      <c r="A7" s="1" t="s">
        <v>13</v>
      </c>
      <c r="G7" s="3">
        <v>2.2200000000000002</v>
      </c>
      <c r="H7" s="3">
        <v>3.81</v>
      </c>
      <c r="I7" s="3">
        <v>1</v>
      </c>
      <c r="J7" s="3">
        <v>0.96</v>
      </c>
      <c r="K7" s="3">
        <f>SUM(G7:J7)</f>
        <v>7.99</v>
      </c>
    </row>
    <row r="8" spans="1:11" x14ac:dyDescent="0.3">
      <c r="A8" s="1" t="s">
        <v>14</v>
      </c>
      <c r="G8" s="3">
        <v>8</v>
      </c>
      <c r="H8" s="3">
        <v>3</v>
      </c>
      <c r="I8" s="3">
        <v>1.22</v>
      </c>
      <c r="J8" s="3">
        <v>1.2</v>
      </c>
      <c r="K8" s="3">
        <f>SUM(G8:J8)</f>
        <v>13.42</v>
      </c>
    </row>
    <row r="9" spans="1:11" x14ac:dyDescent="0.3">
      <c r="A9" s="1" t="s">
        <v>15</v>
      </c>
      <c r="B9" s="3">
        <v>0.28000000000000003</v>
      </c>
      <c r="C9" s="3">
        <v>0.68</v>
      </c>
      <c r="D9" s="3">
        <v>0.14000000000000001</v>
      </c>
      <c r="E9" s="3">
        <v>0.09</v>
      </c>
      <c r="F9" s="3">
        <f>SUM(B9:E9)</f>
        <v>1.1900000000000002</v>
      </c>
    </row>
    <row r="10" spans="1:11" x14ac:dyDescent="0.3">
      <c r="A10" s="1" t="s">
        <v>16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</row>
    <row r="11" spans="1:11" x14ac:dyDescent="0.3">
      <c r="A11" s="1" t="s">
        <v>17</v>
      </c>
      <c r="G11" s="3">
        <v>10.5</v>
      </c>
      <c r="H11" s="3">
        <v>3.05</v>
      </c>
      <c r="I11" s="3">
        <v>3.8</v>
      </c>
      <c r="J11" s="3">
        <v>1.3</v>
      </c>
      <c r="K11" s="3">
        <f>SUM(G11:J11)</f>
        <v>18.650000000000002</v>
      </c>
    </row>
    <row r="12" spans="1:11" x14ac:dyDescent="0.3">
      <c r="A12" s="1" t="s">
        <v>18</v>
      </c>
      <c r="G12" s="3">
        <v>3.7</v>
      </c>
      <c r="H12" s="3">
        <v>4.05</v>
      </c>
      <c r="I12" s="3">
        <v>3.64</v>
      </c>
      <c r="J12" s="3">
        <v>1.67</v>
      </c>
      <c r="K12" s="3">
        <f>SUM(G12:J12)</f>
        <v>13.06</v>
      </c>
    </row>
    <row r="13" spans="1:11" x14ac:dyDescent="0.3">
      <c r="A13" s="1" t="s">
        <v>19</v>
      </c>
      <c r="B13" s="3">
        <v>0.26</v>
      </c>
      <c r="C13" s="3">
        <v>0.34</v>
      </c>
      <c r="D13" s="3">
        <v>0.18</v>
      </c>
      <c r="E13" s="3">
        <v>0.06</v>
      </c>
      <c r="F13" s="3">
        <f>SUM(B13:E13)</f>
        <v>0.84000000000000008</v>
      </c>
    </row>
    <row r="14" spans="1:11" x14ac:dyDescent="0.3">
      <c r="A14" s="1" t="s">
        <v>20</v>
      </c>
      <c r="G14" s="1" t="s">
        <v>2</v>
      </c>
      <c r="H14" s="1" t="s">
        <v>2</v>
      </c>
      <c r="I14" s="1" t="s">
        <v>2</v>
      </c>
      <c r="J14" s="1" t="s">
        <v>2</v>
      </c>
      <c r="K14" s="1" t="s">
        <v>2</v>
      </c>
    </row>
    <row r="15" spans="1:11" x14ac:dyDescent="0.3">
      <c r="A15" s="1" t="s">
        <v>21</v>
      </c>
      <c r="B15" s="3">
        <v>0.12</v>
      </c>
      <c r="C15" s="3">
        <v>0.67</v>
      </c>
      <c r="D15" s="3">
        <v>0.06</v>
      </c>
      <c r="E15" s="3">
        <v>0.08</v>
      </c>
      <c r="F15" s="3">
        <f>SUM(B15:E15)</f>
        <v>0.93</v>
      </c>
    </row>
    <row r="16" spans="1:11" x14ac:dyDescent="0.3">
      <c r="A16" s="1" t="s">
        <v>22</v>
      </c>
      <c r="G16" s="3"/>
      <c r="H16" s="3"/>
      <c r="I16" s="3"/>
      <c r="J16" s="3"/>
      <c r="K16" s="3">
        <v>12.37</v>
      </c>
    </row>
    <row r="17" spans="1:11" x14ac:dyDescent="0.3">
      <c r="A17" s="1" t="s">
        <v>23</v>
      </c>
      <c r="G17" s="3">
        <v>5.42</v>
      </c>
      <c r="H17" s="3">
        <v>1.75</v>
      </c>
      <c r="I17" s="3">
        <v>2.83</v>
      </c>
      <c r="J17" s="3">
        <v>0.51</v>
      </c>
      <c r="K17" s="3">
        <f>SUM(G17:J17)</f>
        <v>10.51</v>
      </c>
    </row>
    <row r="18" spans="1:11" x14ac:dyDescent="0.3">
      <c r="A18" s="1" t="s">
        <v>24</v>
      </c>
      <c r="G18" s="3">
        <v>4.0999999999999996</v>
      </c>
      <c r="H18" s="3">
        <f>1.85+2.68</f>
        <v>4.53</v>
      </c>
      <c r="I18" s="3">
        <v>1.2</v>
      </c>
      <c r="J18" s="3">
        <v>1.74</v>
      </c>
      <c r="K18" s="3">
        <f>SUM(G18:J18)</f>
        <v>11.569999999999999</v>
      </c>
    </row>
    <row r="19" spans="1:11" x14ac:dyDescent="0.3">
      <c r="A19" s="1" t="s">
        <v>25</v>
      </c>
      <c r="B19" s="3">
        <v>0.08</v>
      </c>
      <c r="C19" s="3">
        <f>0.63+0.32+0.11</f>
        <v>1.06</v>
      </c>
      <c r="D19" s="3">
        <v>0.04</v>
      </c>
      <c r="E19" s="3">
        <v>0.11</v>
      </c>
      <c r="F19" s="3">
        <f>SUM(B19:E19)</f>
        <v>1.2900000000000003</v>
      </c>
    </row>
    <row r="20" spans="1:11" x14ac:dyDescent="0.3">
      <c r="A20" s="1" t="s">
        <v>26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</row>
    <row r="21" spans="1:11" x14ac:dyDescent="0.3">
      <c r="A21" s="1" t="s">
        <v>27</v>
      </c>
      <c r="B21" s="3">
        <v>0.16</v>
      </c>
      <c r="C21" s="3">
        <v>0.89</v>
      </c>
      <c r="D21" s="3">
        <v>7.0000000000000007E-2</v>
      </c>
      <c r="E21" s="3">
        <v>0.12</v>
      </c>
      <c r="F21" s="3">
        <f>SUM(B21:E21)</f>
        <v>1.2400000000000002</v>
      </c>
    </row>
    <row r="22" spans="1:11" x14ac:dyDescent="0.3">
      <c r="A22" s="1" t="s">
        <v>28</v>
      </c>
      <c r="K22" s="3">
        <v>14.04</v>
      </c>
    </row>
    <row r="23" spans="1:11" x14ac:dyDescent="0.3">
      <c r="A23" s="1" t="s">
        <v>29</v>
      </c>
      <c r="G23" s="3">
        <v>5.5</v>
      </c>
      <c r="H23" s="3">
        <v>16.5</v>
      </c>
      <c r="I23" s="3">
        <v>5</v>
      </c>
      <c r="J23" s="3"/>
      <c r="K23" s="3">
        <f>SUM(G23:J23)</f>
        <v>27</v>
      </c>
    </row>
    <row r="24" spans="1:11" x14ac:dyDescent="0.3">
      <c r="A24" s="1" t="s">
        <v>30</v>
      </c>
      <c r="G24" s="3">
        <v>5.25</v>
      </c>
      <c r="H24" s="3">
        <v>6</v>
      </c>
      <c r="I24" s="3">
        <v>1.2</v>
      </c>
      <c r="J24" s="3">
        <v>2.5</v>
      </c>
      <c r="K24" s="3">
        <f>SUM(G24:J24)</f>
        <v>14.95</v>
      </c>
    </row>
    <row r="25" spans="1:11" x14ac:dyDescent="0.3">
      <c r="A25" s="1" t="s">
        <v>31</v>
      </c>
      <c r="G25" s="3">
        <v>11.38</v>
      </c>
      <c r="H25" s="3"/>
      <c r="I25" s="3">
        <v>2.91</v>
      </c>
      <c r="J25" s="3"/>
      <c r="K25" s="3">
        <f>SUM(G25:J25)</f>
        <v>14.290000000000001</v>
      </c>
    </row>
    <row r="26" spans="1:11" x14ac:dyDescent="0.3">
      <c r="A26" s="1" t="s">
        <v>32</v>
      </c>
      <c r="B26" s="3">
        <v>0.7</v>
      </c>
      <c r="C26" s="3">
        <v>0.72</v>
      </c>
      <c r="D26" s="3">
        <v>0.08</v>
      </c>
      <c r="E26" s="3">
        <v>0.18</v>
      </c>
      <c r="F26" s="3">
        <f>SUM(B26:E26)</f>
        <v>1.68</v>
      </c>
    </row>
    <row r="27" spans="1:11" x14ac:dyDescent="0.3">
      <c r="A27" s="1" t="s">
        <v>33</v>
      </c>
      <c r="G27" s="3">
        <v>9.74</v>
      </c>
      <c r="H27" s="3">
        <v>3.76</v>
      </c>
      <c r="I27" s="3">
        <v>2.97</v>
      </c>
      <c r="J27" s="3">
        <v>2.58</v>
      </c>
      <c r="K27" s="3">
        <f>SUM(G27:J27)</f>
        <v>19.049999999999997</v>
      </c>
    </row>
    <row r="28" spans="1:11" x14ac:dyDescent="0.3">
      <c r="A28" s="1" t="s">
        <v>34</v>
      </c>
      <c r="G28" s="3">
        <v>7.4</v>
      </c>
      <c r="H28" s="3">
        <v>4.4800000000000004</v>
      </c>
      <c r="I28" s="3">
        <v>1.7</v>
      </c>
      <c r="J28" s="3">
        <v>1.27</v>
      </c>
      <c r="K28" s="3">
        <f>SUM(G28:J28)</f>
        <v>14.85</v>
      </c>
    </row>
    <row r="29" spans="1:11" x14ac:dyDescent="0.3">
      <c r="A29" s="1" t="s">
        <v>35</v>
      </c>
      <c r="G29" s="3"/>
      <c r="H29" s="3"/>
      <c r="I29" s="3"/>
      <c r="J29" s="3"/>
      <c r="K29" s="3">
        <v>11.58</v>
      </c>
    </row>
    <row r="30" spans="1:11" x14ac:dyDescent="0.3">
      <c r="A30" s="1" t="s">
        <v>36</v>
      </c>
      <c r="B30" s="3">
        <v>0.12</v>
      </c>
      <c r="C30" s="3">
        <v>1.4550000000000001</v>
      </c>
      <c r="D30" s="3">
        <v>4.4999999999999998E-2</v>
      </c>
      <c r="E30" s="3">
        <v>0.18</v>
      </c>
      <c r="F30" s="3">
        <f>SUM(B30:E30)</f>
        <v>1.8</v>
      </c>
    </row>
    <row r="31" spans="1:11" x14ac:dyDescent="0.3">
      <c r="A31" s="1" t="s">
        <v>37</v>
      </c>
      <c r="G31" s="3">
        <v>5.08</v>
      </c>
      <c r="H31" s="3">
        <v>2.0699999999999998</v>
      </c>
      <c r="I31" s="3">
        <f>1.93</f>
        <v>1.93</v>
      </c>
      <c r="J31" s="3">
        <v>2.0699999999999998</v>
      </c>
      <c r="K31" s="3">
        <f>SUM(G31:J31)</f>
        <v>11.15</v>
      </c>
    </row>
    <row r="32" spans="1:11" x14ac:dyDescent="0.3">
      <c r="A32" s="1" t="s">
        <v>38</v>
      </c>
      <c r="B32" s="3">
        <v>0.71</v>
      </c>
      <c r="C32" s="3">
        <v>0.42</v>
      </c>
      <c r="D32" s="3">
        <v>0.12</v>
      </c>
      <c r="E32" s="3">
        <v>0.09</v>
      </c>
      <c r="F32" s="3">
        <f>SUM(B32:E32)</f>
        <v>1.34</v>
      </c>
    </row>
    <row r="33" spans="1:11" x14ac:dyDescent="0.3">
      <c r="A33" s="1" t="s">
        <v>39</v>
      </c>
      <c r="B33" s="3">
        <v>1.06</v>
      </c>
      <c r="C33" s="3"/>
      <c r="D33" s="3">
        <v>0.15</v>
      </c>
      <c r="E33" s="3">
        <v>0.1</v>
      </c>
      <c r="F33" s="3">
        <f>SUM(B33:E33)</f>
        <v>1.31</v>
      </c>
    </row>
    <row r="34" spans="1:11" x14ac:dyDescent="0.3">
      <c r="A34" s="1" t="s">
        <v>40</v>
      </c>
      <c r="B34" s="1" t="s">
        <v>2</v>
      </c>
      <c r="C34" s="1" t="s">
        <v>2</v>
      </c>
      <c r="D34" s="1" t="s">
        <v>2</v>
      </c>
      <c r="E34" s="1" t="s">
        <v>2</v>
      </c>
      <c r="F34" s="1" t="s">
        <v>2</v>
      </c>
    </row>
    <row r="35" spans="1:11" x14ac:dyDescent="0.3">
      <c r="A35" s="1" t="s">
        <v>41</v>
      </c>
      <c r="G35" s="3">
        <v>7.05</v>
      </c>
      <c r="H35" s="3">
        <v>1.1499999999999999</v>
      </c>
      <c r="I35" s="3">
        <v>2.92</v>
      </c>
      <c r="J35" s="3">
        <v>2.16</v>
      </c>
      <c r="K35" s="3">
        <f>SUM(G35:J35)</f>
        <v>13.28</v>
      </c>
    </row>
    <row r="36" spans="1:11" x14ac:dyDescent="0.3">
      <c r="A36" s="1" t="s">
        <v>42</v>
      </c>
      <c r="G36" s="3">
        <v>19.23</v>
      </c>
      <c r="H36" s="3">
        <v>2.0299999999999998</v>
      </c>
      <c r="I36" s="3"/>
      <c r="J36" s="3">
        <v>6.05</v>
      </c>
      <c r="K36" s="3">
        <f>SUM(G36:J36)</f>
        <v>27.310000000000002</v>
      </c>
    </row>
    <row r="37" spans="1:11" x14ac:dyDescent="0.3">
      <c r="A37" s="1" t="s">
        <v>43</v>
      </c>
      <c r="G37" s="3">
        <v>17.690000000000001</v>
      </c>
      <c r="H37" s="3"/>
      <c r="I37" s="3"/>
      <c r="J37" s="3">
        <v>3.54</v>
      </c>
      <c r="K37" s="3">
        <f>SUM(G37:J37)</f>
        <v>21.23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Q22023</vt:lpstr>
      <vt:lpstr>Q32023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Franjie</dc:creator>
  <cp:lastModifiedBy>Tony Franjie</cp:lastModifiedBy>
  <dcterms:created xsi:type="dcterms:W3CDTF">2023-10-13T21:05:41Z</dcterms:created>
  <dcterms:modified xsi:type="dcterms:W3CDTF">2023-12-29T20:00:16Z</dcterms:modified>
</cp:coreProperties>
</file>