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UDGET\2020\"/>
    </mc:Choice>
  </mc:AlternateContent>
  <bookViews>
    <workbookView xWindow="0" yWindow="0" windowWidth="2787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F40" i="1"/>
  <c r="F39" i="1"/>
  <c r="E36" i="1"/>
  <c r="E37" i="1" s="1"/>
  <c r="F42" i="1" l="1"/>
</calcChain>
</file>

<file path=xl/sharedStrings.xml><?xml version="1.0" encoding="utf-8"?>
<sst xmlns="http://schemas.openxmlformats.org/spreadsheetml/2006/main" count="66" uniqueCount="64">
  <si>
    <t xml:space="preserve"> </t>
  </si>
  <si>
    <t>REVENUES:</t>
  </si>
  <si>
    <t>TAXES:</t>
  </si>
  <si>
    <t xml:space="preserve">  GENERAL PROPERTY TAX</t>
  </si>
  <si>
    <t xml:space="preserve">  WOODLAND TAX</t>
  </si>
  <si>
    <t xml:space="preserve">  AURORA PILOT PAYMENT</t>
  </si>
  <si>
    <t>OPERATING GRANTS &amp; CONTRIBUTIONS</t>
  </si>
  <si>
    <t>LICENSES AND PERMITS</t>
  </si>
  <si>
    <t>FINES, FORFEITURES AND PENALTIES</t>
  </si>
  <si>
    <t>PUBLIC CHARGES FOR SERVICES</t>
  </si>
  <si>
    <t>INTERGOVERNMENTAL CHARGES FOR SER</t>
  </si>
  <si>
    <t>INVESTMENT INCOME</t>
  </si>
  <si>
    <t>OTHER REVENUES</t>
  </si>
  <si>
    <t xml:space="preserve">  TOTAL REVENUES</t>
  </si>
  <si>
    <t>Total Non-Levy Revenue</t>
  </si>
  <si>
    <t>EXPENDITURES:</t>
  </si>
  <si>
    <t>GENERAL GOVERNMENT</t>
  </si>
  <si>
    <t>PUBLIC SAFETY</t>
  </si>
  <si>
    <t>PUBLIC WORKS</t>
  </si>
  <si>
    <t>HEALTH AND HUMAN SERVICES</t>
  </si>
  <si>
    <t>CULTURE, RECREATION &amp; EDUCATION</t>
  </si>
  <si>
    <t>CAPITAL OUTLAY</t>
  </si>
  <si>
    <t xml:space="preserve">DEBT SERVICE </t>
  </si>
  <si>
    <t xml:space="preserve">  TOTAL EXPENDITURES</t>
  </si>
  <si>
    <t>ACTUAL</t>
  </si>
  <si>
    <t>YTD</t>
  </si>
  <si>
    <t>BUDGET</t>
  </si>
  <si>
    <t>2019/2020</t>
  </si>
  <si>
    <t>INC/DEC</t>
  </si>
  <si>
    <t>Beginning Unassigned Fund Balance</t>
  </si>
  <si>
    <t>Use of Unassigned Fund Balance</t>
  </si>
  <si>
    <t>*Operating &amp; Capital</t>
  </si>
  <si>
    <t>percentage of expenses less debt</t>
  </si>
  <si>
    <t xml:space="preserve"> =================</t>
  </si>
  <si>
    <t>Required 2018 Property Tax Levy</t>
  </si>
  <si>
    <t>Village Tax Rate per $1000 assessed value</t>
  </si>
  <si>
    <t>Tax Rate including Western Lakes Fire District Levy</t>
  </si>
  <si>
    <t>The following is a summary of the Capital Budget:</t>
  </si>
  <si>
    <t>ESTIMATE</t>
  </si>
  <si>
    <t>2019 Anticipated Excess Revenues over Expenditures*</t>
  </si>
  <si>
    <t>2019 Anticipated End of Year Balance</t>
  </si>
  <si>
    <t>Total Anticipated 2020 Expenditures</t>
  </si>
  <si>
    <t>less Total Anticipated 2020 non-Levy Revenue</t>
  </si>
  <si>
    <t>INTERGOVERNMENTAL REVENUES</t>
  </si>
  <si>
    <t>PROCEEDS FROM ISSUANCE OF DEBT:</t>
  </si>
  <si>
    <t>TRANSFERS IN:</t>
  </si>
  <si>
    <t>TRANSFER FROM DESIGNATED FUND</t>
  </si>
  <si>
    <t>TRANSFER FROM IMPACT FEE FUND</t>
  </si>
  <si>
    <t>TRANSFER FROM OPERATING BUDGET</t>
  </si>
  <si>
    <t>PROCEEDS FROM SALE OF ASSETS</t>
  </si>
  <si>
    <t>TOTAL REVENUES</t>
  </si>
  <si>
    <t xml:space="preserve">    FROM OPERATING BUDGET</t>
  </si>
  <si>
    <t xml:space="preserve">    EQUIPMENT REPLACEMENT D.P.W.    </t>
  </si>
  <si>
    <t xml:space="preserve">    EQUIPMENT REPLACEMENT P.D.</t>
  </si>
  <si>
    <t>TOTAL EXPENDITURES</t>
  </si>
  <si>
    <t>VILLAGE OF SUMMIT</t>
  </si>
  <si>
    <t>The following is a summary of the Operating Budget:</t>
  </si>
  <si>
    <t xml:space="preserve">    CAPITAL PURCHASES      </t>
  </si>
  <si>
    <t>Excess Revenues over Expenditures</t>
  </si>
  <si>
    <t>Debra J. Michael, WCMC</t>
  </si>
  <si>
    <t>Village Administrator-Clerk/Treasurer</t>
  </si>
  <si>
    <t>ADOPTED BUDGET</t>
  </si>
  <si>
    <t>Adopted this 14th day of November, 2019.</t>
  </si>
  <si>
    <t>ADOPTED 2020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</si>
</sst>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9" fontId="2" fillId="0" borderId="0" xfId="2" applyFont="1"/>
    <xf numFmtId="0" fontId="3" fillId="0" borderId="0" xfId="0" applyFont="1" applyBorder="1"/>
    <xf numFmtId="164" fontId="2" fillId="0" borderId="0" xfId="0" applyNumberFormat="1" applyFont="1"/>
    <xf numFmtId="0" fontId="3" fillId="0" borderId="0" xfId="0" applyFont="1"/>
    <xf numFmtId="9" fontId="2" fillId="0" borderId="0" xfId="2" applyFont="1" applyFill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0" xfId="2" applyNumberFormat="1" applyFont="1"/>
    <xf numFmtId="0" fontId="4" fillId="0" borderId="0" xfId="0" applyFont="1" applyFill="1"/>
    <xf numFmtId="0" fontId="2" fillId="0" borderId="0" xfId="0" applyFont="1" applyFill="1"/>
    <xf numFmtId="39" fontId="4" fillId="0" borderId="2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>
      <alignment horizontal="right"/>
    </xf>
    <xf numFmtId="43" fontId="2" fillId="0" borderId="2" xfId="1" applyFont="1" applyBorder="1"/>
    <xf numFmtId="165" fontId="2" fillId="0" borderId="2" xfId="2" applyNumberFormat="1" applyFont="1" applyBorder="1"/>
    <xf numFmtId="0" fontId="2" fillId="0" borderId="0" xfId="0" applyFont="1" applyAlignment="1"/>
    <xf numFmtId="0" fontId="4" fillId="0" borderId="0" xfId="0" applyFont="1" applyFill="1" applyBorder="1"/>
    <xf numFmtId="0" fontId="2" fillId="0" borderId="0" xfId="0" applyFont="1" applyFill="1" applyBorder="1"/>
    <xf numFmtId="0" fontId="6" fillId="0" borderId="2" xfId="0" applyFont="1" applyFill="1" applyBorder="1"/>
    <xf numFmtId="164" fontId="4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>
      <selection sqref="A1:G1"/>
    </sheetView>
  </sheetViews>
  <sheetFormatPr defaultRowHeight="15" x14ac:dyDescent="0.25"/>
  <cols>
    <col min="1" max="1" width="43" bestFit="1" customWidth="1"/>
    <col min="2" max="3" width="12.42578125" bestFit="1" customWidth="1"/>
    <col min="4" max="4" width="12.28515625" customWidth="1"/>
    <col min="5" max="5" width="13.42578125" customWidth="1"/>
    <col min="6" max="6" width="15.85546875" customWidth="1"/>
    <col min="7" max="7" width="9.85546875" bestFit="1" customWidth="1"/>
  </cols>
  <sheetData>
    <row r="1" spans="1:7" x14ac:dyDescent="0.25">
      <c r="A1" s="25" t="s">
        <v>55</v>
      </c>
      <c r="B1" s="25"/>
      <c r="C1" s="25"/>
      <c r="D1" s="25"/>
      <c r="E1" s="25"/>
      <c r="F1" s="25"/>
      <c r="G1" s="25"/>
    </row>
    <row r="2" spans="1:7" x14ac:dyDescent="0.25">
      <c r="A2" s="25" t="s">
        <v>63</v>
      </c>
      <c r="B2" s="25"/>
      <c r="C2" s="25"/>
      <c r="D2" s="25"/>
      <c r="E2" s="25"/>
      <c r="F2" s="25"/>
      <c r="G2" s="25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1" t="s">
        <v>56</v>
      </c>
      <c r="B4" s="1"/>
      <c r="C4" s="1"/>
      <c r="D4" s="1"/>
      <c r="E4" s="1"/>
      <c r="F4" s="1"/>
      <c r="G4" s="1"/>
    </row>
    <row r="5" spans="1:7" x14ac:dyDescent="0.25">
      <c r="A5" s="1"/>
      <c r="B5" s="9">
        <v>2018</v>
      </c>
      <c r="C5" s="10">
        <v>43708</v>
      </c>
      <c r="D5" s="9">
        <v>2019</v>
      </c>
      <c r="E5" s="10">
        <v>43830</v>
      </c>
      <c r="F5" s="9">
        <v>2020</v>
      </c>
      <c r="G5" s="9" t="s">
        <v>27</v>
      </c>
    </row>
    <row r="6" spans="1:7" x14ac:dyDescent="0.25">
      <c r="A6" s="1" t="s">
        <v>0</v>
      </c>
      <c r="B6" s="11" t="s">
        <v>24</v>
      </c>
      <c r="C6" s="11" t="s">
        <v>25</v>
      </c>
      <c r="D6" s="11" t="s">
        <v>26</v>
      </c>
      <c r="E6" s="11" t="s">
        <v>38</v>
      </c>
      <c r="F6" s="11" t="s">
        <v>61</v>
      </c>
      <c r="G6" s="11" t="s">
        <v>28</v>
      </c>
    </row>
    <row r="7" spans="1:7" x14ac:dyDescent="0.25">
      <c r="A7" s="12" t="s">
        <v>1</v>
      </c>
      <c r="B7" s="1"/>
      <c r="C7" s="1"/>
      <c r="D7" s="1"/>
      <c r="E7" s="1"/>
      <c r="F7" s="1"/>
      <c r="G7" s="1"/>
    </row>
    <row r="8" spans="1:7" x14ac:dyDescent="0.25">
      <c r="A8" s="1" t="s">
        <v>2</v>
      </c>
      <c r="B8" s="1"/>
      <c r="C8" s="1"/>
      <c r="D8" s="1"/>
      <c r="E8" s="1"/>
      <c r="F8" s="1"/>
      <c r="G8" s="1"/>
    </row>
    <row r="9" spans="1:7" x14ac:dyDescent="0.25">
      <c r="A9" s="1" t="s">
        <v>3</v>
      </c>
      <c r="B9" s="2">
        <v>1312094.03</v>
      </c>
      <c r="C9" s="2">
        <v>1883864.8</v>
      </c>
      <c r="D9" s="2">
        <v>1883740</v>
      </c>
      <c r="E9" s="2">
        <v>1883865</v>
      </c>
      <c r="F9" s="2">
        <v>1870416.11</v>
      </c>
      <c r="G9" s="13">
        <v>-7.0731045685709796E-3</v>
      </c>
    </row>
    <row r="10" spans="1:7" x14ac:dyDescent="0.25">
      <c r="A10" s="1" t="s">
        <v>4</v>
      </c>
      <c r="B10" s="2">
        <v>0</v>
      </c>
      <c r="C10" s="2">
        <v>0</v>
      </c>
      <c r="D10" s="2">
        <v>100</v>
      </c>
      <c r="E10" s="2">
        <v>0</v>
      </c>
      <c r="F10" s="2">
        <v>100</v>
      </c>
      <c r="G10" s="13">
        <v>0</v>
      </c>
    </row>
    <row r="11" spans="1:7" x14ac:dyDescent="0.25">
      <c r="A11" s="1" t="s">
        <v>5</v>
      </c>
      <c r="B11" s="2">
        <v>150000</v>
      </c>
      <c r="C11" s="2">
        <v>0</v>
      </c>
      <c r="D11" s="2">
        <v>200000</v>
      </c>
      <c r="E11" s="2">
        <v>200000</v>
      </c>
      <c r="F11" s="2">
        <v>200000</v>
      </c>
      <c r="G11" s="13">
        <v>0</v>
      </c>
    </row>
    <row r="12" spans="1:7" x14ac:dyDescent="0.25">
      <c r="A12" s="1" t="s">
        <v>6</v>
      </c>
      <c r="B12" s="2">
        <v>542407.46</v>
      </c>
      <c r="C12" s="2">
        <v>312145.01</v>
      </c>
      <c r="D12" s="2">
        <v>498325</v>
      </c>
      <c r="E12" s="2">
        <v>488590.80000000005</v>
      </c>
      <c r="F12" s="2">
        <v>551176.39</v>
      </c>
      <c r="G12" s="13">
        <v>0.10605807454974166</v>
      </c>
    </row>
    <row r="13" spans="1:7" x14ac:dyDescent="0.25">
      <c r="A13" s="1" t="s">
        <v>7</v>
      </c>
      <c r="B13" s="2">
        <v>577507.75</v>
      </c>
      <c r="C13" s="2">
        <v>445417.88</v>
      </c>
      <c r="D13" s="2">
        <v>227050</v>
      </c>
      <c r="E13" s="2">
        <v>612398</v>
      </c>
      <c r="F13" s="2">
        <v>433100</v>
      </c>
      <c r="G13" s="13">
        <v>0.90750935917198849</v>
      </c>
    </row>
    <row r="14" spans="1:7" x14ac:dyDescent="0.25">
      <c r="A14" s="1" t="s">
        <v>8</v>
      </c>
      <c r="B14" s="2">
        <v>79641.350000000006</v>
      </c>
      <c r="C14" s="2">
        <v>35312.620000000003</v>
      </c>
      <c r="D14" s="2">
        <v>50100</v>
      </c>
      <c r="E14" s="2">
        <v>50125</v>
      </c>
      <c r="F14" s="2">
        <v>55100</v>
      </c>
      <c r="G14" s="13">
        <v>9.9800399201596807E-2</v>
      </c>
    </row>
    <row r="15" spans="1:7" x14ac:dyDescent="0.25">
      <c r="A15" s="1" t="s">
        <v>9</v>
      </c>
      <c r="B15" s="2">
        <v>465240.26</v>
      </c>
      <c r="C15" s="2">
        <v>462367.64</v>
      </c>
      <c r="D15" s="2">
        <v>436900</v>
      </c>
      <c r="E15" s="2">
        <v>470925</v>
      </c>
      <c r="F15" s="2">
        <v>506350</v>
      </c>
      <c r="G15" s="13">
        <v>0.15896086060883496</v>
      </c>
    </row>
    <row r="16" spans="1:7" x14ac:dyDescent="0.25">
      <c r="A16" s="1" t="s">
        <v>10</v>
      </c>
      <c r="B16" s="2">
        <v>463285</v>
      </c>
      <c r="C16" s="2">
        <v>449214.30000000005</v>
      </c>
      <c r="D16" s="2">
        <v>489035</v>
      </c>
      <c r="E16" s="2">
        <v>489035</v>
      </c>
      <c r="F16" s="2">
        <v>503074</v>
      </c>
      <c r="G16" s="13">
        <v>2.8707556718844254E-2</v>
      </c>
    </row>
    <row r="17" spans="1:7" x14ac:dyDescent="0.25">
      <c r="A17" s="1" t="s">
        <v>11</v>
      </c>
      <c r="B17" s="2">
        <v>15253.53</v>
      </c>
      <c r="C17" s="2">
        <v>11253.44</v>
      </c>
      <c r="D17" s="2">
        <v>8000</v>
      </c>
      <c r="E17" s="2">
        <v>14500</v>
      </c>
      <c r="F17" s="2">
        <v>7000</v>
      </c>
      <c r="G17" s="13">
        <v>-0.125</v>
      </c>
    </row>
    <row r="18" spans="1:7" x14ac:dyDescent="0.25">
      <c r="A18" s="1" t="s">
        <v>12</v>
      </c>
      <c r="B18" s="2">
        <v>15192.76</v>
      </c>
      <c r="C18" s="2">
        <v>21780.260000000002</v>
      </c>
      <c r="D18" s="2">
        <v>5002</v>
      </c>
      <c r="E18" s="2">
        <v>12487</v>
      </c>
      <c r="F18" s="2">
        <v>5000</v>
      </c>
      <c r="G18" s="13">
        <v>-3.9984006397441024E-4</v>
      </c>
    </row>
    <row r="19" spans="1:7" x14ac:dyDescent="0.25">
      <c r="A19" s="1" t="s">
        <v>13</v>
      </c>
      <c r="B19" s="2">
        <v>3620622.14</v>
      </c>
      <c r="C19" s="2">
        <v>3621355.9499999997</v>
      </c>
      <c r="D19" s="2">
        <v>3798252</v>
      </c>
      <c r="E19" s="2">
        <v>4221925.8</v>
      </c>
      <c r="F19" s="2">
        <v>4131316.5</v>
      </c>
      <c r="G19" s="13">
        <v>8.7688889520758498E-2</v>
      </c>
    </row>
    <row r="20" spans="1:7" x14ac:dyDescent="0.25">
      <c r="A20" s="1" t="s">
        <v>14</v>
      </c>
      <c r="B20" s="2">
        <v>2158528.11</v>
      </c>
      <c r="C20" s="2">
        <v>1737491.15</v>
      </c>
      <c r="D20" s="2">
        <v>1714412</v>
      </c>
      <c r="E20" s="2">
        <v>2138060.7999999998</v>
      </c>
      <c r="F20" s="2">
        <v>2060800.3900000001</v>
      </c>
      <c r="G20" s="13">
        <v>0.20204501018424983</v>
      </c>
    </row>
    <row r="21" spans="1:7" x14ac:dyDescent="0.25">
      <c r="A21" s="1"/>
      <c r="B21" s="2"/>
      <c r="C21" s="2"/>
      <c r="D21" s="2"/>
      <c r="E21" s="2"/>
      <c r="F21" s="2"/>
      <c r="G21" s="13"/>
    </row>
    <row r="22" spans="1:7" x14ac:dyDescent="0.25">
      <c r="A22" s="12" t="s">
        <v>15</v>
      </c>
      <c r="B22" s="2"/>
      <c r="C22" s="2"/>
      <c r="D22" s="2"/>
      <c r="E22" s="2"/>
      <c r="F22" s="2"/>
      <c r="G22" s="13"/>
    </row>
    <row r="23" spans="1:7" x14ac:dyDescent="0.25">
      <c r="A23" s="1" t="s">
        <v>16</v>
      </c>
      <c r="B23" s="2">
        <v>635400.84</v>
      </c>
      <c r="C23" s="2">
        <v>412476</v>
      </c>
      <c r="D23" s="2">
        <v>698500.47</v>
      </c>
      <c r="E23" s="2">
        <v>631880.15999999992</v>
      </c>
      <c r="F23" s="2">
        <v>714025.98</v>
      </c>
      <c r="G23" s="13">
        <v>2.2226914178024835E-2</v>
      </c>
    </row>
    <row r="24" spans="1:7" x14ac:dyDescent="0.25">
      <c r="A24" s="1" t="s">
        <v>17</v>
      </c>
      <c r="B24" s="2">
        <v>1756912.05</v>
      </c>
      <c r="C24" s="2">
        <v>1151902.5999999999</v>
      </c>
      <c r="D24" s="2">
        <v>1629238.9405</v>
      </c>
      <c r="E24" s="2">
        <v>1951982.3499999999</v>
      </c>
      <c r="F24" s="2">
        <v>1891522</v>
      </c>
      <c r="G24" s="13">
        <v>0.16098501759324968</v>
      </c>
    </row>
    <row r="25" spans="1:7" x14ac:dyDescent="0.25">
      <c r="A25" s="1" t="s">
        <v>18</v>
      </c>
      <c r="B25" s="2">
        <v>755805.84000000008</v>
      </c>
      <c r="C25" s="2">
        <v>535736.1</v>
      </c>
      <c r="D25" s="2">
        <v>876685.70900000003</v>
      </c>
      <c r="E25" s="2">
        <v>986319.85899999994</v>
      </c>
      <c r="F25" s="2">
        <v>922062.52099999995</v>
      </c>
      <c r="G25" s="13">
        <v>5.1759497770026856E-2</v>
      </c>
    </row>
    <row r="26" spans="1:7" x14ac:dyDescent="0.25">
      <c r="A26" s="1" t="s">
        <v>19</v>
      </c>
      <c r="B26" s="2">
        <v>33142.410000000003</v>
      </c>
      <c r="C26" s="2">
        <v>20479.640000000003</v>
      </c>
      <c r="D26" s="2">
        <v>35844.399999999994</v>
      </c>
      <c r="E26" s="2">
        <v>36477.61</v>
      </c>
      <c r="F26" s="2">
        <v>40800</v>
      </c>
      <c r="G26" s="13">
        <v>0.13825311624688952</v>
      </c>
    </row>
    <row r="27" spans="1:7" x14ac:dyDescent="0.25">
      <c r="A27" s="1" t="s">
        <v>20</v>
      </c>
      <c r="B27" s="2">
        <v>16154.32</v>
      </c>
      <c r="C27" s="2">
        <v>10112</v>
      </c>
      <c r="D27" s="2">
        <v>26097.040000000001</v>
      </c>
      <c r="E27" s="2">
        <v>22096.98</v>
      </c>
      <c r="F27" s="2">
        <v>25096</v>
      </c>
      <c r="G27" s="13">
        <v>-3.835837321014187E-2</v>
      </c>
    </row>
    <row r="28" spans="1:7" x14ac:dyDescent="0.25">
      <c r="A28" s="1" t="s">
        <v>21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13" t="e">
        <v>#DIV/0!</v>
      </c>
    </row>
    <row r="29" spans="1:7" x14ac:dyDescent="0.25">
      <c r="A29" s="1" t="s">
        <v>22</v>
      </c>
      <c r="B29" s="2">
        <v>6634916.4900000002</v>
      </c>
      <c r="C29" s="2">
        <v>318694.19</v>
      </c>
      <c r="D29" s="2">
        <v>538385.43999999994</v>
      </c>
      <c r="E29" s="2">
        <v>538385.43999999994</v>
      </c>
      <c r="F29" s="2">
        <v>537810</v>
      </c>
      <c r="G29" s="13">
        <v>-1.0688253382185524E-3</v>
      </c>
    </row>
    <row r="30" spans="1:7" x14ac:dyDescent="0.25">
      <c r="A30" s="1" t="s">
        <v>23</v>
      </c>
      <c r="B30" s="2">
        <v>9832331.9500000011</v>
      </c>
      <c r="C30" s="2">
        <v>2449400.5299999998</v>
      </c>
      <c r="D30" s="2">
        <v>3804751.9994999999</v>
      </c>
      <c r="E30" s="2">
        <v>4167142.3989999997</v>
      </c>
      <c r="F30" s="2">
        <v>4131316.5010000002</v>
      </c>
      <c r="G30" s="13">
        <v>8.5830693181294229E-2</v>
      </c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2"/>
      <c r="C32" s="2"/>
      <c r="D32" s="3" t="s">
        <v>29</v>
      </c>
      <c r="E32" s="2">
        <v>1303922</v>
      </c>
      <c r="F32" s="2"/>
      <c r="G32" s="1"/>
    </row>
    <row r="33" spans="1:7" x14ac:dyDescent="0.25">
      <c r="A33" s="1"/>
      <c r="B33" s="2"/>
      <c r="C33" s="2"/>
      <c r="D33" s="3" t="s">
        <v>30</v>
      </c>
      <c r="E33" s="2">
        <v>0</v>
      </c>
      <c r="F33" s="2"/>
      <c r="G33" s="1"/>
    </row>
    <row r="34" spans="1:7" x14ac:dyDescent="0.25">
      <c r="A34" s="1"/>
      <c r="B34" s="2"/>
      <c r="C34" s="2"/>
      <c r="D34" s="2"/>
      <c r="E34" s="2"/>
      <c r="F34" s="2"/>
      <c r="G34" s="1"/>
    </row>
    <row r="35" spans="1:7" x14ac:dyDescent="0.25">
      <c r="A35" s="1"/>
      <c r="B35" s="1"/>
      <c r="C35" s="1"/>
      <c r="D35" s="3" t="s">
        <v>39</v>
      </c>
      <c r="E35" s="2">
        <v>54783.4</v>
      </c>
      <c r="F35" s="1" t="s">
        <v>31</v>
      </c>
      <c r="G35" s="1"/>
    </row>
    <row r="36" spans="1:7" x14ac:dyDescent="0.25">
      <c r="A36" s="1"/>
      <c r="B36" s="1"/>
      <c r="C36" s="1"/>
      <c r="D36" s="3" t="s">
        <v>40</v>
      </c>
      <c r="E36" s="2">
        <f>+E32+E35</f>
        <v>1358705.4</v>
      </c>
      <c r="F36" s="1"/>
      <c r="G36" s="1"/>
    </row>
    <row r="37" spans="1:7" x14ac:dyDescent="0.25">
      <c r="A37" s="1"/>
      <c r="B37" s="1"/>
      <c r="C37" s="1"/>
      <c r="D37" s="3" t="s">
        <v>32</v>
      </c>
      <c r="E37" s="8">
        <f>+E36/3221657.77</f>
        <v>0.42174107152293827</v>
      </c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3" t="s">
        <v>41</v>
      </c>
      <c r="F39" s="2">
        <f>+F30</f>
        <v>4131316.5010000002</v>
      </c>
      <c r="G39" s="1"/>
    </row>
    <row r="40" spans="1:7" x14ac:dyDescent="0.25">
      <c r="A40" s="1"/>
      <c r="B40" s="1"/>
      <c r="C40" s="1"/>
      <c r="D40" s="1"/>
      <c r="E40" s="3" t="s">
        <v>42</v>
      </c>
      <c r="F40" s="2">
        <f>+F20+F10+F11</f>
        <v>2260900.39</v>
      </c>
      <c r="G40" s="1"/>
    </row>
    <row r="41" spans="1:7" x14ac:dyDescent="0.25">
      <c r="A41" s="1"/>
      <c r="B41" s="1"/>
      <c r="C41" s="1"/>
      <c r="D41" s="1"/>
      <c r="E41" s="1"/>
      <c r="F41" s="1" t="s">
        <v>33</v>
      </c>
      <c r="G41" s="1"/>
    </row>
    <row r="42" spans="1:7" x14ac:dyDescent="0.25">
      <c r="A42" s="1"/>
      <c r="B42" s="1"/>
      <c r="C42" s="1"/>
      <c r="D42" s="1"/>
      <c r="E42" s="3" t="s">
        <v>34</v>
      </c>
      <c r="F42" s="2">
        <f>+F39-F40</f>
        <v>1870416.111</v>
      </c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5">
        <v>2017</v>
      </c>
      <c r="C44" s="1"/>
      <c r="D44" s="5">
        <v>2018</v>
      </c>
      <c r="E44" s="1"/>
      <c r="F44" s="7">
        <v>2019</v>
      </c>
      <c r="G44" s="1"/>
    </row>
    <row r="45" spans="1:7" x14ac:dyDescent="0.25">
      <c r="A45" s="1" t="s">
        <v>35</v>
      </c>
      <c r="B45" s="6">
        <v>1.96</v>
      </c>
      <c r="C45" s="1"/>
      <c r="D45" s="6">
        <v>1.97</v>
      </c>
      <c r="E45" s="1"/>
      <c r="F45" s="6">
        <v>1.91</v>
      </c>
      <c r="G45" s="1"/>
    </row>
    <row r="46" spans="1:7" x14ac:dyDescent="0.25">
      <c r="A46" s="1" t="s">
        <v>36</v>
      </c>
      <c r="B46" s="6">
        <v>2.73</v>
      </c>
      <c r="C46" s="1"/>
      <c r="D46" s="6">
        <v>2.8</v>
      </c>
      <c r="E46" s="1"/>
      <c r="F46" s="6">
        <v>2.72</v>
      </c>
      <c r="G46" s="1"/>
    </row>
    <row r="47" spans="1:7" x14ac:dyDescent="0.25">
      <c r="A47" s="6"/>
      <c r="B47" s="1"/>
      <c r="C47" s="6"/>
      <c r="D47" s="6"/>
      <c r="E47" s="6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 t="s">
        <v>37</v>
      </c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ht="15.75" thickBot="1" x14ac:dyDescent="0.3">
      <c r="A51" s="23" t="s">
        <v>1</v>
      </c>
      <c r="B51" s="1"/>
      <c r="C51" s="1"/>
      <c r="D51" s="1"/>
      <c r="E51" s="1"/>
      <c r="F51" s="1"/>
      <c r="G51" s="1"/>
    </row>
    <row r="52" spans="1:7" x14ac:dyDescent="0.25">
      <c r="A52" s="21" t="s">
        <v>43</v>
      </c>
      <c r="B52" s="2">
        <v>22515.8</v>
      </c>
      <c r="C52" s="2">
        <v>0</v>
      </c>
      <c r="D52" s="2">
        <v>0</v>
      </c>
      <c r="E52" s="2">
        <v>0</v>
      </c>
      <c r="F52" s="2">
        <v>0</v>
      </c>
      <c r="G52" s="4" t="e">
        <v>#DIV/0!</v>
      </c>
    </row>
    <row r="53" spans="1:7" x14ac:dyDescent="0.25">
      <c r="A53" s="22" t="s">
        <v>44</v>
      </c>
      <c r="B53" s="2">
        <v>6070000</v>
      </c>
      <c r="C53" s="2">
        <v>0</v>
      </c>
      <c r="D53" s="2">
        <v>335000</v>
      </c>
      <c r="E53" s="2">
        <v>0</v>
      </c>
      <c r="F53" s="2">
        <v>322500</v>
      </c>
      <c r="G53" s="13">
        <v>-3.7313432835820892E-2</v>
      </c>
    </row>
    <row r="54" spans="1:7" x14ac:dyDescent="0.25">
      <c r="A54" s="22" t="s">
        <v>45</v>
      </c>
      <c r="B54" s="2"/>
      <c r="C54" s="2"/>
      <c r="D54" s="2"/>
      <c r="E54" s="2"/>
      <c r="F54" s="2"/>
      <c r="G54" s="13"/>
    </row>
    <row r="55" spans="1:7" x14ac:dyDescent="0.25">
      <c r="A55" s="21" t="s">
        <v>46</v>
      </c>
      <c r="B55" s="2">
        <v>0</v>
      </c>
      <c r="C55" s="2">
        <v>0</v>
      </c>
      <c r="D55" s="2">
        <v>189500</v>
      </c>
      <c r="E55" s="2">
        <v>100000</v>
      </c>
      <c r="F55" s="2">
        <v>0</v>
      </c>
      <c r="G55" s="13">
        <v>-1</v>
      </c>
    </row>
    <row r="56" spans="1:7" x14ac:dyDescent="0.25">
      <c r="A56" s="22" t="s">
        <v>47</v>
      </c>
      <c r="B56" s="2">
        <v>0</v>
      </c>
      <c r="C56" s="2">
        <v>0</v>
      </c>
      <c r="D56" s="2">
        <v>53000</v>
      </c>
      <c r="E56" s="2">
        <v>47749</v>
      </c>
      <c r="F56" s="2">
        <v>140100</v>
      </c>
      <c r="G56" s="13">
        <v>1.6433962264150943</v>
      </c>
    </row>
    <row r="57" spans="1:7" x14ac:dyDescent="0.25">
      <c r="A57" s="22" t="s">
        <v>48</v>
      </c>
      <c r="B57" s="2">
        <v>0</v>
      </c>
      <c r="C57" s="2">
        <v>0</v>
      </c>
      <c r="D57" s="2">
        <v>5634</v>
      </c>
      <c r="E57" s="2">
        <v>366384</v>
      </c>
      <c r="F57" s="2">
        <v>73800</v>
      </c>
      <c r="G57" s="13">
        <v>12.099041533546325</v>
      </c>
    </row>
    <row r="58" spans="1:7" x14ac:dyDescent="0.25">
      <c r="A58" s="22" t="s">
        <v>49</v>
      </c>
      <c r="B58" s="2">
        <v>436173.42</v>
      </c>
      <c r="C58" s="2">
        <v>6171</v>
      </c>
      <c r="D58" s="2">
        <v>20000</v>
      </c>
      <c r="E58" s="2">
        <v>6171</v>
      </c>
      <c r="F58" s="2">
        <v>5700</v>
      </c>
      <c r="G58" s="13">
        <v>-0.71499999999999997</v>
      </c>
    </row>
    <row r="59" spans="1:7" ht="15.75" thickBot="1" x14ac:dyDescent="0.3">
      <c r="A59" s="24" t="s">
        <v>50</v>
      </c>
      <c r="B59" s="18">
        <v>6528689.2199999997</v>
      </c>
      <c r="C59" s="18">
        <v>6171</v>
      </c>
      <c r="D59" s="18">
        <v>603134</v>
      </c>
      <c r="E59" s="18">
        <v>520304</v>
      </c>
      <c r="F59" s="18">
        <v>542100</v>
      </c>
      <c r="G59" s="19">
        <v>-0.10100000000000001</v>
      </c>
    </row>
    <row r="60" spans="1:7" x14ac:dyDescent="0.25">
      <c r="A60" s="15"/>
      <c r="B60" s="2"/>
      <c r="C60" s="2"/>
      <c r="D60" s="2"/>
      <c r="E60" s="2"/>
      <c r="F60" s="2"/>
      <c r="G60" s="13"/>
    </row>
    <row r="61" spans="1:7" ht="15.75" thickBot="1" x14ac:dyDescent="0.3">
      <c r="A61" s="16" t="s">
        <v>15</v>
      </c>
      <c r="B61" s="2"/>
      <c r="C61" s="2"/>
      <c r="D61" s="2"/>
      <c r="E61" s="2"/>
      <c r="F61" s="2"/>
      <c r="G61" s="13"/>
    </row>
    <row r="62" spans="1:7" x14ac:dyDescent="0.25">
      <c r="A62" s="15" t="s">
        <v>51</v>
      </c>
      <c r="B62" s="2">
        <v>0</v>
      </c>
      <c r="C62" s="2">
        <v>0</v>
      </c>
      <c r="D62" s="2">
        <v>25500</v>
      </c>
      <c r="E62" s="2">
        <v>0</v>
      </c>
      <c r="F62" s="2">
        <v>23500</v>
      </c>
      <c r="G62" s="13">
        <v>-7.8E-2</v>
      </c>
    </row>
    <row r="63" spans="1:7" x14ac:dyDescent="0.25">
      <c r="A63" s="14" t="s">
        <v>52</v>
      </c>
      <c r="B63" s="2">
        <v>0</v>
      </c>
      <c r="C63" s="2">
        <v>0</v>
      </c>
      <c r="D63" s="2">
        <v>100000</v>
      </c>
      <c r="E63" s="2">
        <v>0</v>
      </c>
      <c r="F63" s="2">
        <v>0</v>
      </c>
      <c r="G63" s="13">
        <v>-1</v>
      </c>
    </row>
    <row r="64" spans="1:7" x14ac:dyDescent="0.25">
      <c r="A64" s="14" t="s">
        <v>53</v>
      </c>
      <c r="B64" s="2">
        <v>96.63</v>
      </c>
      <c r="C64" s="2">
        <v>0</v>
      </c>
      <c r="D64" s="2">
        <v>72000</v>
      </c>
      <c r="E64" s="2">
        <v>0</v>
      </c>
      <c r="F64" s="2">
        <v>50000</v>
      </c>
      <c r="G64" s="13">
        <v>-0.30555555555555558</v>
      </c>
    </row>
    <row r="65" spans="1:7" x14ac:dyDescent="0.25">
      <c r="A65" s="14" t="s">
        <v>57</v>
      </c>
      <c r="B65" s="2">
        <v>165161.94</v>
      </c>
      <c r="C65" s="2">
        <v>355805.52</v>
      </c>
      <c r="D65" s="2">
        <v>405634</v>
      </c>
      <c r="E65" s="2">
        <v>520304</v>
      </c>
      <c r="F65" s="2">
        <v>468600</v>
      </c>
      <c r="G65" s="13">
        <v>0.15522860509720585</v>
      </c>
    </row>
    <row r="66" spans="1:7" ht="15.75" thickBot="1" x14ac:dyDescent="0.3">
      <c r="A66" s="17" t="s">
        <v>54</v>
      </c>
      <c r="B66" s="18">
        <v>165258.57</v>
      </c>
      <c r="C66" s="18">
        <v>355805.52</v>
      </c>
      <c r="D66" s="18">
        <v>603134</v>
      </c>
      <c r="E66" s="18">
        <v>520304</v>
      </c>
      <c r="F66" s="18">
        <v>542100</v>
      </c>
      <c r="G66" s="19">
        <v>-0.10100000000000001</v>
      </c>
    </row>
    <row r="67" spans="1:7" x14ac:dyDescent="0.25">
      <c r="A67" s="14" t="s">
        <v>58</v>
      </c>
      <c r="B67" s="2"/>
      <c r="C67" s="2"/>
      <c r="D67" s="2"/>
      <c r="E67" s="2">
        <f>+E59-E66</f>
        <v>0</v>
      </c>
      <c r="F67" s="2">
        <f>+F59-F66</f>
        <v>0</v>
      </c>
      <c r="G67" s="13"/>
    </row>
    <row r="68" spans="1:7" x14ac:dyDescent="0.25">
      <c r="A68" s="1"/>
      <c r="B68" s="2"/>
      <c r="C68" s="2"/>
      <c r="D68" s="2"/>
      <c r="E68" s="2"/>
      <c r="F68" s="2"/>
      <c r="G68" s="13"/>
    </row>
    <row r="69" spans="1:7" x14ac:dyDescent="0.25">
      <c r="A69" s="14" t="s">
        <v>62</v>
      </c>
      <c r="B69" s="1"/>
      <c r="C69" s="1"/>
      <c r="D69" s="1" t="s">
        <v>59</v>
      </c>
      <c r="E69" s="1"/>
      <c r="F69" s="1"/>
      <c r="G69" s="1"/>
    </row>
    <row r="70" spans="1:7" x14ac:dyDescent="0.25">
      <c r="A70" s="1"/>
      <c r="B70" s="1"/>
      <c r="C70" s="1"/>
      <c r="D70" s="1" t="s">
        <v>60</v>
      </c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</sheetData>
  <mergeCells count="2">
    <mergeCell ref="A1:G1"/>
    <mergeCell ref="A2:G2"/>
  </mergeCells>
  <pageMargins left="0.25" right="0.25" top="0.5" bottom="0.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Michael</dc:creator>
  <cp:lastModifiedBy>Debbie Michael</cp:lastModifiedBy>
  <cp:lastPrinted>2021-02-26T14:57:30Z</cp:lastPrinted>
  <dcterms:created xsi:type="dcterms:W3CDTF">2019-10-18T19:13:19Z</dcterms:created>
  <dcterms:modified xsi:type="dcterms:W3CDTF">2021-02-26T15:20:02Z</dcterms:modified>
</cp:coreProperties>
</file>