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4 financial statement\"/>
    </mc:Choice>
  </mc:AlternateContent>
  <xr:revisionPtr revIDLastSave="0" documentId="13_ncr:1_{344F9D0C-FA91-433A-A526-AD32F8DAA27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2" i="1" l="1"/>
  <c r="I110" i="1"/>
  <c r="I194" i="1"/>
  <c r="I184" i="1"/>
  <c r="I179" i="1"/>
  <c r="I175" i="1"/>
  <c r="I169" i="1"/>
  <c r="I161" i="1"/>
  <c r="I154" i="1"/>
  <c r="I148" i="1"/>
  <c r="I106" i="1"/>
  <c r="I101" i="1"/>
  <c r="I95" i="1"/>
  <c r="I91" i="1"/>
  <c r="I87" i="1"/>
  <c r="I84" i="1"/>
  <c r="I79" i="1"/>
  <c r="I74" i="1"/>
  <c r="I69" i="1"/>
  <c r="I64" i="1"/>
  <c r="I55" i="1"/>
  <c r="I46" i="1"/>
  <c r="I42" i="1"/>
  <c r="I33" i="1"/>
  <c r="I22" i="1"/>
  <c r="I11" i="1"/>
  <c r="I56" i="1" l="1"/>
  <c r="I186" i="1"/>
  <c r="I197" i="1" s="1"/>
</calcChain>
</file>

<file path=xl/sharedStrings.xml><?xml version="1.0" encoding="utf-8"?>
<sst xmlns="http://schemas.openxmlformats.org/spreadsheetml/2006/main" count="132" uniqueCount="126">
  <si>
    <t>Ellen Pattermann, Clerk 920-507-0274</t>
  </si>
  <si>
    <t>Sarah Thiel, Treasurer 920-989-1390</t>
  </si>
  <si>
    <t>VERVE Checking Account</t>
  </si>
  <si>
    <t>VERVE Savings Acct</t>
  </si>
  <si>
    <t>VERVE Money Maker</t>
  </si>
  <si>
    <t>VERVE Tax Account</t>
  </si>
  <si>
    <t>REVENUES</t>
  </si>
  <si>
    <t>TAXES COLLECTED:</t>
  </si>
  <si>
    <t>Lottery Tax Credit</t>
  </si>
  <si>
    <t>INTERGOVERNMENTAL REVENUES:</t>
  </si>
  <si>
    <t>State Shared Revenue</t>
  </si>
  <si>
    <t>2%Fire Dues</t>
  </si>
  <si>
    <t>State Transportation Aid</t>
  </si>
  <si>
    <t>Recycling Grant/ Misc Grants</t>
  </si>
  <si>
    <t>Managed Forest Land</t>
  </si>
  <si>
    <t>Exempt Computer State Aid</t>
  </si>
  <si>
    <t>LICENSES AND PERMITS:</t>
  </si>
  <si>
    <t>Beer and Liquor License</t>
  </si>
  <si>
    <t xml:space="preserve">Dog License </t>
  </si>
  <si>
    <t>Building Permits and Fees</t>
  </si>
  <si>
    <t>Culvert /Permits</t>
  </si>
  <si>
    <t>PUBLIC CHARGES FROM SERVICES:</t>
  </si>
  <si>
    <t>Tax Roll Information/Tax Inquiry</t>
  </si>
  <si>
    <t>MISCELLANEOUS REVENUES:</t>
  </si>
  <si>
    <t>Interest</t>
  </si>
  <si>
    <t>reimbursements</t>
  </si>
  <si>
    <t>Tax Overpayments</t>
  </si>
  <si>
    <t>TOTAL MONIES AVAILABLE</t>
  </si>
  <si>
    <t>EXPENDITURES</t>
  </si>
  <si>
    <t>BOARD:</t>
  </si>
  <si>
    <t>Mileage, Supplies, Dues and Expenses</t>
  </si>
  <si>
    <t>CLERK:</t>
  </si>
  <si>
    <t>Salary, Per Diem</t>
  </si>
  <si>
    <t>Office Supplies, Website and Expenses</t>
  </si>
  <si>
    <t>ELECTIONS:</t>
  </si>
  <si>
    <t>Salaries</t>
  </si>
  <si>
    <t>Supplies and Expenses</t>
  </si>
  <si>
    <t>TREASURER:</t>
  </si>
  <si>
    <t>ASSESSOR:</t>
  </si>
  <si>
    <t>PLAN COMMISION</t>
  </si>
  <si>
    <t>INSURANCE:</t>
  </si>
  <si>
    <t>Highway Insurance Package plus Bonding</t>
  </si>
  <si>
    <t>BUILDING INSPECTOR</t>
  </si>
  <si>
    <t>Contract - Brian Witowski</t>
  </si>
  <si>
    <t>FIRE PROTECTION</t>
  </si>
  <si>
    <t>Fire Dues</t>
  </si>
  <si>
    <t>Contract and Fireruns</t>
  </si>
  <si>
    <t>FIRST RESPONDERS</t>
  </si>
  <si>
    <t>First Responders</t>
  </si>
  <si>
    <t xml:space="preserve">Ambulance </t>
  </si>
  <si>
    <t>HIGHWAY/TOWN MAINTENANCE AND SUPPLIES:</t>
  </si>
  <si>
    <t>Salaries  and Benefits(includes winter wages)</t>
  </si>
  <si>
    <t>Decker</t>
  </si>
  <si>
    <t>Jannette</t>
  </si>
  <si>
    <t>Ahern</t>
  </si>
  <si>
    <t>Green Bay Highway</t>
  </si>
  <si>
    <t>Packer City</t>
  </si>
  <si>
    <t>Scott Construction</t>
  </si>
  <si>
    <t>Gruetts/Grays</t>
  </si>
  <si>
    <t>Weyers</t>
  </si>
  <si>
    <t>Calumet County</t>
  </si>
  <si>
    <t>Water Expense for Town Shed</t>
  </si>
  <si>
    <t>Krepline</t>
  </si>
  <si>
    <t>FUELS:</t>
  </si>
  <si>
    <t>Jacobus Energy and Holland BP</t>
  </si>
  <si>
    <t>UTILITIES:</t>
  </si>
  <si>
    <t>WE Energies(street lights)</t>
  </si>
  <si>
    <t>WE Energies(heat, electric town shed and hall)</t>
  </si>
  <si>
    <t>TDS Telecom</t>
  </si>
  <si>
    <t>SANITATION:</t>
  </si>
  <si>
    <t>GFL/Advanced Disposal Solid Waste</t>
  </si>
  <si>
    <t>GFL/Advanced Disposal Recycling + Recycling Expenses</t>
  </si>
  <si>
    <t>Recycling Wages</t>
  </si>
  <si>
    <t>MISCELLANEOUS:</t>
  </si>
  <si>
    <t>Refund of Property Tax Overpayments</t>
  </si>
  <si>
    <t>Payroll Tax Expense</t>
  </si>
  <si>
    <t>Dog License to County</t>
  </si>
  <si>
    <t>misc expenses/QB and Bank fees</t>
  </si>
  <si>
    <t>BuildingEscrow Returns</t>
  </si>
  <si>
    <t>SCHOOL DISTRICTS:</t>
  </si>
  <si>
    <t>Kaukauna School District</t>
  </si>
  <si>
    <t>Brillion School District</t>
  </si>
  <si>
    <t>Hilbert School District</t>
  </si>
  <si>
    <t>VOCATIONAL SCHOOL:</t>
  </si>
  <si>
    <t>Fox Valley Technical College</t>
  </si>
  <si>
    <t>COUNTY:</t>
  </si>
  <si>
    <t>TOTAL DISBURSED</t>
  </si>
  <si>
    <t>VERVE  Tax Account</t>
  </si>
  <si>
    <t>VERVE Savings Account</t>
  </si>
  <si>
    <t>Outstanding Checks in December</t>
  </si>
  <si>
    <t>TOTAL MONIES DISBURSED AND ENDING BALANCE</t>
  </si>
  <si>
    <t>LAW ENFORCEMENT</t>
  </si>
  <si>
    <t>2023 County Tax Levy Settlement</t>
  </si>
  <si>
    <t xml:space="preserve">Salaries, Per Diem </t>
  </si>
  <si>
    <t>Publications/Legal Expenses</t>
  </si>
  <si>
    <t>Citation Revenue</t>
  </si>
  <si>
    <t>Sale of Recyclables/Equipment</t>
  </si>
  <si>
    <t>State of WI PPA</t>
  </si>
  <si>
    <t>Pat's Tire</t>
  </si>
  <si>
    <t>Potter Building</t>
  </si>
  <si>
    <t>RGS</t>
  </si>
  <si>
    <t>Misc supplies</t>
  </si>
  <si>
    <t>Winter Salt/Sand</t>
  </si>
  <si>
    <t xml:space="preserve">First Nat Bank CC </t>
  </si>
  <si>
    <t>Salary, Per Diem and Calumet County Expense</t>
  </si>
  <si>
    <t>Gerrits</t>
  </si>
  <si>
    <t>Accurate</t>
  </si>
  <si>
    <t>Brauer</t>
  </si>
  <si>
    <t>O'Reily</t>
  </si>
  <si>
    <t>New Bathroom</t>
  </si>
  <si>
    <t>Carstens, Lange</t>
  </si>
  <si>
    <t>Prime Comm</t>
  </si>
  <si>
    <t>Fiscal Year beginning January 1, 2024</t>
  </si>
  <si>
    <t>Ending December 31, 2024</t>
  </si>
  <si>
    <t>BALANCE ON HAND JANUARY 1, 2024:</t>
  </si>
  <si>
    <t>Total Cash and Investments January 1, 2024</t>
  </si>
  <si>
    <t>2023 Tax Roll Collection (Jan &amp; Feb 2024)</t>
  </si>
  <si>
    <t>Less 2023 Advance Tax Collections(Dec)</t>
  </si>
  <si>
    <t>Advance Tax Collection Dec. 2024(Dec)</t>
  </si>
  <si>
    <t>BALANCE ON HAND DECEMBER 31, 2024</t>
  </si>
  <si>
    <t>Dec 2023 Checks Not Cashed</t>
  </si>
  <si>
    <t>Tax Roll Settlement/August 2024</t>
  </si>
  <si>
    <t>State of Wi Truck Loan</t>
  </si>
  <si>
    <t>KS Bank</t>
  </si>
  <si>
    <t>Monroe New Truck Equipment</t>
  </si>
  <si>
    <t>Quality Truck New Truck Chasis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</si>
</sst>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.00_);[Red]&quot;($&quot;#,##0.00\)"/>
    <numFmt numFmtId="165" formatCode="\$#,##0.00"/>
    <numFmt numFmtId="166" formatCode="_(\$* #,##0.00_);_(\$* \(#,##0.00\);_(\$* \-??_);_(@_)"/>
    <numFmt numFmtId="167" formatCode="_([$$-409]* #,##0.00_);_([$$-409]* \(#,##0.00\);_([$$-409]* \-??_);_(@_)"/>
  </numFmts>
  <fonts count="5" x14ac:knownFonts="1">
    <font>
      <sz val="11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6" fontId="4" fillId="0" borderId="0" applyBorder="0" applyProtection="0"/>
  </cellStyleXfs>
  <cellXfs count="15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2" borderId="0" xfId="0" applyNumberFormat="1" applyFill="1"/>
    <xf numFmtId="165" fontId="0" fillId="2" borderId="0" xfId="0" applyNumberFormat="1" applyFill="1"/>
    <xf numFmtId="165" fontId="0" fillId="0" borderId="0" xfId="0" applyNumberFormat="1"/>
    <xf numFmtId="166" fontId="4" fillId="0" borderId="0" xfId="1" applyBorder="1" applyProtection="1"/>
    <xf numFmtId="0" fontId="3" fillId="0" borderId="0" xfId="0" applyFont="1"/>
    <xf numFmtId="164" fontId="0" fillId="3" borderId="0" xfId="0" applyNumberFormat="1" applyFill="1"/>
    <xf numFmtId="0" fontId="0" fillId="3" borderId="0" xfId="0" applyFill="1"/>
    <xf numFmtId="167" fontId="0" fillId="4" borderId="0" xfId="0" applyNumberFormat="1" applyFill="1"/>
    <xf numFmtId="164" fontId="2" fillId="3" borderId="0" xfId="0" applyNumberFormat="1" applyFont="1" applyFill="1"/>
    <xf numFmtId="164" fontId="0" fillId="4" borderId="0" xfId="0" applyNumberFormat="1" applyFill="1"/>
    <xf numFmtId="4" fontId="0" fillId="3" borderId="0" xfId="0" applyNumberFormat="1" applyFill="1"/>
    <xf numFmtId="166" fontId="2" fillId="3" borderId="0" xfId="1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7"/>
  <sheetViews>
    <sheetView tabSelected="1" topLeftCell="A43" zoomScale="121" zoomScaleNormal="121" workbookViewId="0">
      <selection activeCell="K193" sqref="K193"/>
    </sheetView>
  </sheetViews>
  <sheetFormatPr defaultColWidth="8.44140625" defaultRowHeight="14.4" x14ac:dyDescent="0.3"/>
  <cols>
    <col min="1" max="1" width="9.109375" customWidth="1"/>
    <col min="8" max="9" width="13.5546875" customWidth="1"/>
    <col min="19" max="19" width="13.44140625" customWidth="1"/>
  </cols>
  <sheetData>
    <row r="1" spans="1:9" x14ac:dyDescent="0.3">
      <c r="A1" t="s">
        <v>112</v>
      </c>
      <c r="G1" t="s">
        <v>113</v>
      </c>
    </row>
    <row r="2" spans="1:9" x14ac:dyDescent="0.3">
      <c r="A2" t="s">
        <v>0</v>
      </c>
      <c r="G2" t="s">
        <v>1</v>
      </c>
    </row>
    <row r="4" spans="1:9" x14ac:dyDescent="0.3">
      <c r="A4" t="s">
        <v>114</v>
      </c>
    </row>
    <row r="5" spans="1:9" x14ac:dyDescent="0.3">
      <c r="B5" t="s">
        <v>2</v>
      </c>
      <c r="G5" s="9"/>
      <c r="H5" s="8">
        <v>4914.4799999999996</v>
      </c>
    </row>
    <row r="6" spans="1:9" x14ac:dyDescent="0.3">
      <c r="B6" t="s">
        <v>3</v>
      </c>
      <c r="G6" s="9"/>
      <c r="H6" s="8">
        <v>1388.35</v>
      </c>
    </row>
    <row r="7" spans="1:9" x14ac:dyDescent="0.3">
      <c r="B7" t="s">
        <v>4</v>
      </c>
      <c r="G7" s="9"/>
      <c r="H7" s="13">
        <v>134222.84</v>
      </c>
    </row>
    <row r="8" spans="1:9" x14ac:dyDescent="0.3">
      <c r="B8" t="s">
        <v>5</v>
      </c>
      <c r="G8" s="9"/>
      <c r="H8" s="13">
        <v>522253.51</v>
      </c>
      <c r="I8" s="9"/>
    </row>
    <row r="9" spans="1:9" x14ac:dyDescent="0.3">
      <c r="B9" t="s">
        <v>120</v>
      </c>
      <c r="G9" s="9"/>
      <c r="H9" s="13">
        <v>-211.75</v>
      </c>
    </row>
    <row r="11" spans="1:9" x14ac:dyDescent="0.3">
      <c r="A11" t="s">
        <v>115</v>
      </c>
      <c r="H11" s="1"/>
      <c r="I11" s="1">
        <f>SUM(H5:H10)</f>
        <v>662567.42999999993</v>
      </c>
    </row>
    <row r="14" spans="1:9" ht="18" x14ac:dyDescent="0.35">
      <c r="E14" s="2" t="s">
        <v>6</v>
      </c>
    </row>
    <row r="16" spans="1:9" x14ac:dyDescent="0.3">
      <c r="A16" t="s">
        <v>7</v>
      </c>
    </row>
    <row r="17" spans="1:9" x14ac:dyDescent="0.3">
      <c r="B17" t="s">
        <v>116</v>
      </c>
      <c r="G17" s="9"/>
      <c r="H17" s="8">
        <v>1317105.8700000001</v>
      </c>
    </row>
    <row r="18" spans="1:9" x14ac:dyDescent="0.3">
      <c r="B18" t="s">
        <v>117</v>
      </c>
      <c r="G18" s="9"/>
      <c r="H18" s="8">
        <v>-521597.53</v>
      </c>
    </row>
    <row r="19" spans="1:9" x14ac:dyDescent="0.3">
      <c r="B19" t="s">
        <v>121</v>
      </c>
      <c r="G19" s="9"/>
      <c r="H19" s="8">
        <v>73211.331999999995</v>
      </c>
    </row>
    <row r="20" spans="1:9" x14ac:dyDescent="0.3">
      <c r="B20" t="s">
        <v>8</v>
      </c>
      <c r="G20" s="9"/>
      <c r="H20" s="8">
        <v>12352.19</v>
      </c>
    </row>
    <row r="21" spans="1:9" x14ac:dyDescent="0.3">
      <c r="B21" t="s">
        <v>118</v>
      </c>
      <c r="G21" s="9"/>
      <c r="H21" s="8">
        <v>737065.55</v>
      </c>
    </row>
    <row r="22" spans="1:9" x14ac:dyDescent="0.3">
      <c r="H22" s="1"/>
      <c r="I22" s="1">
        <f>SUM(H17:H21)</f>
        <v>1618137.412</v>
      </c>
    </row>
    <row r="25" spans="1:9" x14ac:dyDescent="0.3">
      <c r="A25" t="s">
        <v>9</v>
      </c>
    </row>
    <row r="26" spans="1:9" x14ac:dyDescent="0.3">
      <c r="B26" t="s">
        <v>10</v>
      </c>
      <c r="H26" s="3">
        <v>95429.4</v>
      </c>
    </row>
    <row r="27" spans="1:9" x14ac:dyDescent="0.3">
      <c r="B27" t="s">
        <v>11</v>
      </c>
      <c r="H27" s="3">
        <v>5275.63</v>
      </c>
    </row>
    <row r="28" spans="1:9" x14ac:dyDescent="0.3">
      <c r="B28" t="s">
        <v>12</v>
      </c>
      <c r="H28" s="1">
        <v>127431.74</v>
      </c>
    </row>
    <row r="29" spans="1:9" x14ac:dyDescent="0.3">
      <c r="B29" t="s">
        <v>13</v>
      </c>
      <c r="H29" s="3">
        <v>997.52</v>
      </c>
    </row>
    <row r="30" spans="1:9" x14ac:dyDescent="0.3">
      <c r="B30" t="s">
        <v>14</v>
      </c>
      <c r="H30" s="3">
        <v>34.39</v>
      </c>
    </row>
    <row r="31" spans="1:9" x14ac:dyDescent="0.3">
      <c r="B31" t="s">
        <v>15</v>
      </c>
      <c r="H31" s="4">
        <v>193.3</v>
      </c>
    </row>
    <row r="32" spans="1:9" x14ac:dyDescent="0.3">
      <c r="B32" t="s">
        <v>95</v>
      </c>
      <c r="H32" s="3">
        <v>175</v>
      </c>
    </row>
    <row r="33" spans="1:9" x14ac:dyDescent="0.3">
      <c r="I33" s="1">
        <f>SUM(H26:H32)</f>
        <v>229536.98</v>
      </c>
    </row>
    <row r="35" spans="1:9" x14ac:dyDescent="0.3">
      <c r="A35" t="s">
        <v>16</v>
      </c>
    </row>
    <row r="36" spans="1:9" x14ac:dyDescent="0.3">
      <c r="B36" t="s">
        <v>17</v>
      </c>
      <c r="H36" s="1">
        <v>905</v>
      </c>
    </row>
    <row r="37" spans="1:9" ht="12.75" customHeight="1" x14ac:dyDescent="0.3">
      <c r="B37" t="s">
        <v>18</v>
      </c>
      <c r="H37" s="8">
        <v>734.09</v>
      </c>
    </row>
    <row r="38" spans="1:9" hidden="1" x14ac:dyDescent="0.3"/>
    <row r="39" spans="1:9" x14ac:dyDescent="0.3">
      <c r="B39" t="s">
        <v>19</v>
      </c>
      <c r="H39" s="1">
        <v>5405</v>
      </c>
    </row>
    <row r="40" spans="1:9" x14ac:dyDescent="0.3">
      <c r="B40" t="s">
        <v>20</v>
      </c>
      <c r="H40" s="1">
        <v>1355.1</v>
      </c>
    </row>
    <row r="42" spans="1:9" x14ac:dyDescent="0.3">
      <c r="I42" s="1">
        <f>SUM(H36:H41)</f>
        <v>8399.19</v>
      </c>
    </row>
    <row r="43" spans="1:9" x14ac:dyDescent="0.3">
      <c r="A43" t="s">
        <v>21</v>
      </c>
    </row>
    <row r="44" spans="1:9" x14ac:dyDescent="0.3">
      <c r="B44" t="s">
        <v>22</v>
      </c>
      <c r="H44" s="1">
        <v>285</v>
      </c>
    </row>
    <row r="46" spans="1:9" x14ac:dyDescent="0.3">
      <c r="I46" s="1">
        <f>SUM(H44:H45)</f>
        <v>285</v>
      </c>
    </row>
    <row r="48" spans="1:9" x14ac:dyDescent="0.3">
      <c r="A48" t="s">
        <v>23</v>
      </c>
    </row>
    <row r="49" spans="1:9" x14ac:dyDescent="0.3">
      <c r="B49" t="s">
        <v>24</v>
      </c>
      <c r="H49" s="1">
        <v>6346.65</v>
      </c>
    </row>
    <row r="50" spans="1:9" x14ac:dyDescent="0.3">
      <c r="B50" t="s">
        <v>25</v>
      </c>
      <c r="H50" s="1">
        <v>461.47</v>
      </c>
    </row>
    <row r="51" spans="1:9" x14ac:dyDescent="0.3">
      <c r="B51" t="s">
        <v>97</v>
      </c>
      <c r="H51" s="8">
        <v>332.25</v>
      </c>
    </row>
    <row r="52" spans="1:9" x14ac:dyDescent="0.3">
      <c r="B52" t="s">
        <v>26</v>
      </c>
      <c r="H52" s="8">
        <v>10</v>
      </c>
    </row>
    <row r="53" spans="1:9" x14ac:dyDescent="0.3">
      <c r="B53" t="s">
        <v>96</v>
      </c>
      <c r="H53" s="1">
        <v>4797.3999999999996</v>
      </c>
    </row>
    <row r="54" spans="1:9" x14ac:dyDescent="0.3">
      <c r="B54" t="s">
        <v>122</v>
      </c>
      <c r="G54" s="9"/>
      <c r="H54" s="8">
        <v>242483</v>
      </c>
      <c r="I54" s="1"/>
    </row>
    <row r="55" spans="1:9" x14ac:dyDescent="0.3">
      <c r="I55" s="1">
        <f>SUM(H49:H54)</f>
        <v>254430.77</v>
      </c>
    </row>
    <row r="56" spans="1:9" x14ac:dyDescent="0.3">
      <c r="A56" t="s">
        <v>27</v>
      </c>
      <c r="I56" s="1">
        <f>SUM(I11:I22:I33:I42:I46:I55)</f>
        <v>2773356.7820000001</v>
      </c>
    </row>
    <row r="58" spans="1:9" ht="18" x14ac:dyDescent="0.35">
      <c r="E58" s="2" t="s">
        <v>28</v>
      </c>
    </row>
    <row r="60" spans="1:9" x14ac:dyDescent="0.3">
      <c r="A60" t="s">
        <v>29</v>
      </c>
    </row>
    <row r="61" spans="1:9" x14ac:dyDescent="0.3">
      <c r="B61" t="s">
        <v>93</v>
      </c>
      <c r="H61" s="1">
        <v>15295</v>
      </c>
    </row>
    <row r="62" spans="1:9" x14ac:dyDescent="0.3">
      <c r="B62" t="s">
        <v>94</v>
      </c>
      <c r="H62" s="1">
        <v>6896.99</v>
      </c>
    </row>
    <row r="63" spans="1:9" x14ac:dyDescent="0.3">
      <c r="B63" t="s">
        <v>30</v>
      </c>
      <c r="H63" s="1">
        <v>1573.88</v>
      </c>
    </row>
    <row r="64" spans="1:9" x14ac:dyDescent="0.3">
      <c r="I64" s="1">
        <f>SUM(H61:H63)</f>
        <v>23765.87</v>
      </c>
    </row>
    <row r="66" spans="1:9" x14ac:dyDescent="0.3">
      <c r="A66" t="s">
        <v>31</v>
      </c>
    </row>
    <row r="67" spans="1:9" x14ac:dyDescent="0.3">
      <c r="B67" t="s">
        <v>32</v>
      </c>
      <c r="H67" s="1">
        <v>23450</v>
      </c>
    </row>
    <row r="68" spans="1:9" x14ac:dyDescent="0.3">
      <c r="B68" t="s">
        <v>33</v>
      </c>
      <c r="H68" s="1">
        <v>2059.9499999999998</v>
      </c>
    </row>
    <row r="69" spans="1:9" x14ac:dyDescent="0.3">
      <c r="I69" s="1">
        <f>SUM(H67:H68)</f>
        <v>25509.95</v>
      </c>
    </row>
    <row r="71" spans="1:9" x14ac:dyDescent="0.3">
      <c r="A71" t="s">
        <v>34</v>
      </c>
    </row>
    <row r="72" spans="1:9" x14ac:dyDescent="0.3">
      <c r="B72" t="s">
        <v>35</v>
      </c>
      <c r="H72" s="1">
        <v>3012</v>
      </c>
    </row>
    <row r="73" spans="1:9" x14ac:dyDescent="0.3">
      <c r="B73" t="s">
        <v>36</v>
      </c>
      <c r="H73" s="1">
        <v>1107.29</v>
      </c>
    </row>
    <row r="74" spans="1:9" x14ac:dyDescent="0.3">
      <c r="I74" s="1">
        <f>SUM(H72:H73)</f>
        <v>4119.29</v>
      </c>
    </row>
    <row r="76" spans="1:9" x14ac:dyDescent="0.3">
      <c r="A76" t="s">
        <v>37</v>
      </c>
    </row>
    <row r="77" spans="1:9" x14ac:dyDescent="0.3">
      <c r="B77" t="s">
        <v>32</v>
      </c>
      <c r="H77" s="1">
        <v>10000</v>
      </c>
    </row>
    <row r="78" spans="1:9" x14ac:dyDescent="0.3">
      <c r="B78" t="s">
        <v>36</v>
      </c>
      <c r="H78" s="1">
        <v>1415.24</v>
      </c>
    </row>
    <row r="79" spans="1:9" x14ac:dyDescent="0.3">
      <c r="I79" s="1">
        <f>SUM(H77:H78)</f>
        <v>11415.24</v>
      </c>
    </row>
    <row r="81" spans="1:9" x14ac:dyDescent="0.3">
      <c r="A81" t="s">
        <v>38</v>
      </c>
    </row>
    <row r="82" spans="1:9" x14ac:dyDescent="0.3">
      <c r="B82" t="s">
        <v>32</v>
      </c>
      <c r="H82" s="1">
        <v>7500</v>
      </c>
    </row>
    <row r="84" spans="1:9" x14ac:dyDescent="0.3">
      <c r="I84" s="1">
        <f>SUM(H82:H83)</f>
        <v>7500</v>
      </c>
    </row>
    <row r="85" spans="1:9" x14ac:dyDescent="0.3">
      <c r="A85" t="s">
        <v>39</v>
      </c>
    </row>
    <row r="86" spans="1:9" x14ac:dyDescent="0.3">
      <c r="B86" t="s">
        <v>104</v>
      </c>
      <c r="H86" s="5">
        <v>2100</v>
      </c>
    </row>
    <row r="87" spans="1:9" x14ac:dyDescent="0.3">
      <c r="I87" s="5">
        <f>SUM(H86)</f>
        <v>2100</v>
      </c>
    </row>
    <row r="89" spans="1:9" x14ac:dyDescent="0.3">
      <c r="A89" t="s">
        <v>40</v>
      </c>
    </row>
    <row r="90" spans="1:9" x14ac:dyDescent="0.3">
      <c r="B90" t="s">
        <v>41</v>
      </c>
      <c r="H90" s="3">
        <v>11869.5</v>
      </c>
    </row>
    <row r="91" spans="1:9" x14ac:dyDescent="0.3">
      <c r="I91" s="1">
        <f>SUM(H90)</f>
        <v>11869.5</v>
      </c>
    </row>
    <row r="93" spans="1:9" x14ac:dyDescent="0.3">
      <c r="A93" t="s">
        <v>42</v>
      </c>
    </row>
    <row r="94" spans="1:9" x14ac:dyDescent="0.3">
      <c r="B94" t="s">
        <v>43</v>
      </c>
      <c r="H94" s="1">
        <v>3621</v>
      </c>
    </row>
    <row r="95" spans="1:9" x14ac:dyDescent="0.3">
      <c r="I95" s="1">
        <f>SUM(H94)</f>
        <v>3621</v>
      </c>
    </row>
    <row r="97" spans="1:9" x14ac:dyDescent="0.3">
      <c r="A97" t="s">
        <v>44</v>
      </c>
    </row>
    <row r="99" spans="1:9" x14ac:dyDescent="0.3">
      <c r="B99" t="s">
        <v>45</v>
      </c>
      <c r="H99" s="1">
        <v>5275.62</v>
      </c>
    </row>
    <row r="100" spans="1:9" x14ac:dyDescent="0.3">
      <c r="B100" t="s">
        <v>46</v>
      </c>
      <c r="H100" s="1">
        <v>48830</v>
      </c>
    </row>
    <row r="101" spans="1:9" x14ac:dyDescent="0.3">
      <c r="I101" s="1">
        <f>SUM(H98:H100)</f>
        <v>54105.62</v>
      </c>
    </row>
    <row r="103" spans="1:9" x14ac:dyDescent="0.3">
      <c r="A103" t="s">
        <v>47</v>
      </c>
    </row>
    <row r="104" spans="1:9" x14ac:dyDescent="0.3">
      <c r="B104" t="s">
        <v>48</v>
      </c>
      <c r="H104" s="1">
        <v>2957</v>
      </c>
    </row>
    <row r="105" spans="1:9" x14ac:dyDescent="0.3">
      <c r="B105" t="s">
        <v>49</v>
      </c>
      <c r="H105" s="6">
        <v>28950</v>
      </c>
      <c r="I105" s="1"/>
    </row>
    <row r="106" spans="1:9" x14ac:dyDescent="0.3">
      <c r="I106" s="1">
        <f>SUM(H104:H105)</f>
        <v>31907</v>
      </c>
    </row>
    <row r="108" spans="1:9" x14ac:dyDescent="0.3">
      <c r="A108" t="s">
        <v>91</v>
      </c>
    </row>
    <row r="109" spans="1:9" x14ac:dyDescent="0.3">
      <c r="B109" t="s">
        <v>60</v>
      </c>
      <c r="H109">
        <v>7527.6</v>
      </c>
    </row>
    <row r="110" spans="1:9" x14ac:dyDescent="0.3">
      <c r="I110">
        <f>SUM(H109)</f>
        <v>7527.6</v>
      </c>
    </row>
    <row r="113" spans="1:8" x14ac:dyDescent="0.3">
      <c r="A113" t="s">
        <v>50</v>
      </c>
    </row>
    <row r="114" spans="1:8" x14ac:dyDescent="0.3">
      <c r="B114" t="s">
        <v>51</v>
      </c>
      <c r="H114" s="10">
        <v>56482.07</v>
      </c>
    </row>
    <row r="115" spans="1:8" x14ac:dyDescent="0.3">
      <c r="B115" t="s">
        <v>52</v>
      </c>
      <c r="H115" s="11">
        <v>1369.14</v>
      </c>
    </row>
    <row r="116" spans="1:8" x14ac:dyDescent="0.3">
      <c r="B116" t="s">
        <v>53</v>
      </c>
      <c r="H116" s="8">
        <v>8730.86</v>
      </c>
    </row>
    <row r="117" spans="1:8" x14ac:dyDescent="0.3">
      <c r="B117" t="s">
        <v>98</v>
      </c>
      <c r="H117" s="8">
        <v>602</v>
      </c>
    </row>
    <row r="118" spans="1:8" x14ac:dyDescent="0.3">
      <c r="B118" t="s">
        <v>54</v>
      </c>
      <c r="H118" s="8">
        <v>110.55</v>
      </c>
    </row>
    <row r="119" spans="1:8" x14ac:dyDescent="0.3">
      <c r="B119" t="s">
        <v>99</v>
      </c>
      <c r="H119" s="8">
        <v>410.5</v>
      </c>
    </row>
    <row r="120" spans="1:8" x14ac:dyDescent="0.3">
      <c r="B120" t="s">
        <v>55</v>
      </c>
      <c r="H120" s="8">
        <v>30500</v>
      </c>
    </row>
    <row r="121" spans="1:8" x14ac:dyDescent="0.3">
      <c r="B121" t="s">
        <v>106</v>
      </c>
      <c r="H121" s="8">
        <v>8719.06</v>
      </c>
    </row>
    <row r="122" spans="1:8" x14ac:dyDescent="0.3">
      <c r="B122" t="s">
        <v>123</v>
      </c>
      <c r="H122" s="8">
        <v>30014.52</v>
      </c>
    </row>
    <row r="123" spans="1:8" x14ac:dyDescent="0.3">
      <c r="B123" t="s">
        <v>56</v>
      </c>
      <c r="H123" s="8">
        <v>1351.99</v>
      </c>
    </row>
    <row r="124" spans="1:8" x14ac:dyDescent="0.3">
      <c r="B124" t="s">
        <v>57</v>
      </c>
      <c r="H124" s="8">
        <v>122473</v>
      </c>
    </row>
    <row r="125" spans="1:8" x14ac:dyDescent="0.3">
      <c r="B125" t="s">
        <v>109</v>
      </c>
      <c r="H125" s="8">
        <v>1970.12</v>
      </c>
    </row>
    <row r="126" spans="1:8" x14ac:dyDescent="0.3">
      <c r="B126" t="s">
        <v>58</v>
      </c>
      <c r="H126" s="8">
        <v>839.85</v>
      </c>
    </row>
    <row r="127" spans="1:8" x14ac:dyDescent="0.3">
      <c r="B127" t="s">
        <v>101</v>
      </c>
      <c r="H127" s="8">
        <v>748.44</v>
      </c>
    </row>
    <row r="128" spans="1:8" x14ac:dyDescent="0.3">
      <c r="B128" t="s">
        <v>111</v>
      </c>
      <c r="H128" s="12">
        <v>1038.3499999999999</v>
      </c>
    </row>
    <row r="129" spans="2:9" x14ac:dyDescent="0.3">
      <c r="B129" t="s">
        <v>103</v>
      </c>
      <c r="H129" s="8">
        <v>2354.2399999999998</v>
      </c>
    </row>
    <row r="130" spans="2:9" x14ac:dyDescent="0.3">
      <c r="B130" t="s">
        <v>59</v>
      </c>
      <c r="H130" s="8">
        <v>973.82</v>
      </c>
    </row>
    <row r="131" spans="2:9" x14ac:dyDescent="0.3">
      <c r="B131" t="s">
        <v>100</v>
      </c>
      <c r="H131" s="8">
        <v>1168.75</v>
      </c>
    </row>
    <row r="132" spans="2:9" x14ac:dyDescent="0.3">
      <c r="B132" t="s">
        <v>105</v>
      </c>
      <c r="H132" s="8">
        <v>1528.86</v>
      </c>
    </row>
    <row r="133" spans="2:9" x14ac:dyDescent="0.3">
      <c r="B133" t="s">
        <v>102</v>
      </c>
      <c r="H133" s="12">
        <v>8462.83</v>
      </c>
    </row>
    <row r="134" spans="2:9" x14ac:dyDescent="0.3">
      <c r="B134" t="s">
        <v>110</v>
      </c>
      <c r="H134" s="8">
        <v>922.33</v>
      </c>
    </row>
    <row r="135" spans="2:9" x14ac:dyDescent="0.3">
      <c r="B135" t="s">
        <v>107</v>
      </c>
      <c r="H135" s="8">
        <v>520</v>
      </c>
    </row>
    <row r="136" spans="2:9" x14ac:dyDescent="0.3">
      <c r="B136" t="s">
        <v>60</v>
      </c>
      <c r="H136" s="8">
        <v>17259.900000000001</v>
      </c>
    </row>
    <row r="137" spans="2:9" x14ac:dyDescent="0.3">
      <c r="B137" t="s">
        <v>62</v>
      </c>
      <c r="H137" s="8">
        <v>5276.09</v>
      </c>
    </row>
    <row r="138" spans="2:9" x14ac:dyDescent="0.3">
      <c r="B138" t="s">
        <v>61</v>
      </c>
      <c r="H138" s="8">
        <v>358.97</v>
      </c>
    </row>
    <row r="139" spans="2:9" x14ac:dyDescent="0.3">
      <c r="B139" t="s">
        <v>108</v>
      </c>
      <c r="H139" s="8">
        <v>586.01</v>
      </c>
    </row>
    <row r="140" spans="2:9" x14ac:dyDescent="0.3">
      <c r="B140" t="s">
        <v>124</v>
      </c>
      <c r="H140" s="8">
        <v>113424</v>
      </c>
    </row>
    <row r="141" spans="2:9" x14ac:dyDescent="0.3">
      <c r="B141" t="s">
        <v>125</v>
      </c>
      <c r="H141" s="8">
        <v>129084</v>
      </c>
    </row>
    <row r="142" spans="2:9" x14ac:dyDescent="0.3">
      <c r="H142" s="8"/>
      <c r="I142" s="1">
        <f>SUM(H114:H141)</f>
        <v>547280.25</v>
      </c>
    </row>
    <row r="145" spans="1:9" x14ac:dyDescent="0.3">
      <c r="A145" t="s">
        <v>63</v>
      </c>
    </row>
    <row r="146" spans="1:9" x14ac:dyDescent="0.3">
      <c r="B146" t="s">
        <v>64</v>
      </c>
      <c r="H146" s="1">
        <v>8900.73</v>
      </c>
    </row>
    <row r="148" spans="1:9" x14ac:dyDescent="0.3">
      <c r="I148" s="1">
        <f>SUM(H146:H147)</f>
        <v>8900.73</v>
      </c>
    </row>
    <row r="150" spans="1:9" x14ac:dyDescent="0.3">
      <c r="A150" t="s">
        <v>65</v>
      </c>
    </row>
    <row r="151" spans="1:9" x14ac:dyDescent="0.3">
      <c r="B151" t="s">
        <v>66</v>
      </c>
      <c r="H151" s="1">
        <v>2471.7800000000002</v>
      </c>
    </row>
    <row r="152" spans="1:9" x14ac:dyDescent="0.3">
      <c r="B152" t="s">
        <v>67</v>
      </c>
      <c r="H152" s="1">
        <v>4119.91</v>
      </c>
    </row>
    <row r="153" spans="1:9" x14ac:dyDescent="0.3">
      <c r="B153" t="s">
        <v>68</v>
      </c>
      <c r="H153" s="1">
        <v>998.58</v>
      </c>
    </row>
    <row r="154" spans="1:9" x14ac:dyDescent="0.3">
      <c r="I154" s="1">
        <f>SUM(H151:H153)</f>
        <v>7590.27</v>
      </c>
    </row>
    <row r="157" spans="1:9" x14ac:dyDescent="0.3">
      <c r="A157" t="s">
        <v>69</v>
      </c>
    </row>
    <row r="158" spans="1:9" x14ac:dyDescent="0.3">
      <c r="B158" t="s">
        <v>70</v>
      </c>
      <c r="H158" s="1">
        <v>8381.26</v>
      </c>
    </row>
    <row r="159" spans="1:9" x14ac:dyDescent="0.3">
      <c r="B159" t="s">
        <v>71</v>
      </c>
      <c r="H159" s="1">
        <v>6537.37</v>
      </c>
    </row>
    <row r="160" spans="1:9" x14ac:dyDescent="0.3">
      <c r="B160" t="s">
        <v>72</v>
      </c>
      <c r="H160" s="1">
        <v>9902.5</v>
      </c>
    </row>
    <row r="161" spans="1:9" x14ac:dyDescent="0.3">
      <c r="I161" s="1">
        <f>SUM(H158:H160)</f>
        <v>24821.13</v>
      </c>
    </row>
    <row r="163" spans="1:9" x14ac:dyDescent="0.3">
      <c r="A163" t="s">
        <v>73</v>
      </c>
    </row>
    <row r="164" spans="1:9" ht="15.6" x14ac:dyDescent="0.3">
      <c r="A164" s="7"/>
      <c r="B164" t="s">
        <v>74</v>
      </c>
      <c r="H164" s="12">
        <v>108.81</v>
      </c>
    </row>
    <row r="165" spans="1:9" x14ac:dyDescent="0.3">
      <c r="B165" t="s">
        <v>75</v>
      </c>
      <c r="H165" s="12">
        <v>11194.43</v>
      </c>
    </row>
    <row r="166" spans="1:9" x14ac:dyDescent="0.3">
      <c r="B166" t="s">
        <v>76</v>
      </c>
      <c r="H166" s="12">
        <v>451</v>
      </c>
    </row>
    <row r="167" spans="1:9" x14ac:dyDescent="0.3">
      <c r="B167" t="s">
        <v>77</v>
      </c>
      <c r="H167" s="12">
        <v>2220.4699999999998</v>
      </c>
      <c r="I167" s="9"/>
    </row>
    <row r="168" spans="1:9" x14ac:dyDescent="0.3">
      <c r="B168" t="s">
        <v>78</v>
      </c>
      <c r="H168" s="12">
        <v>0</v>
      </c>
    </row>
    <row r="169" spans="1:9" x14ac:dyDescent="0.3">
      <c r="I169" s="1">
        <f>SUM(H164:H168)</f>
        <v>13974.71</v>
      </c>
    </row>
    <row r="171" spans="1:9" x14ac:dyDescent="0.3">
      <c r="A171" t="s">
        <v>79</v>
      </c>
    </row>
    <row r="172" spans="1:9" x14ac:dyDescent="0.3">
      <c r="B172" t="s">
        <v>80</v>
      </c>
      <c r="H172" s="1">
        <v>250119.37</v>
      </c>
    </row>
    <row r="173" spans="1:9" x14ac:dyDescent="0.3">
      <c r="B173" t="s">
        <v>81</v>
      </c>
      <c r="H173" s="1">
        <v>30949.93</v>
      </c>
    </row>
    <row r="174" spans="1:9" x14ac:dyDescent="0.3">
      <c r="B174" t="s">
        <v>82</v>
      </c>
      <c r="H174" s="1">
        <v>347624.04</v>
      </c>
    </row>
    <row r="175" spans="1:9" x14ac:dyDescent="0.3">
      <c r="I175" s="1">
        <f>SUM(H172:H174)</f>
        <v>628693.34</v>
      </c>
    </row>
    <row r="177" spans="1:9" x14ac:dyDescent="0.3">
      <c r="A177" t="s">
        <v>83</v>
      </c>
    </row>
    <row r="178" spans="1:9" x14ac:dyDescent="0.3">
      <c r="B178" t="s">
        <v>84</v>
      </c>
      <c r="H178" s="1">
        <v>68081.919999999998</v>
      </c>
    </row>
    <row r="179" spans="1:9" x14ac:dyDescent="0.3">
      <c r="I179" s="1">
        <f>SUM(H178)</f>
        <v>68081.919999999998</v>
      </c>
    </row>
    <row r="181" spans="1:9" x14ac:dyDescent="0.3">
      <c r="A181" t="s">
        <v>85</v>
      </c>
    </row>
    <row r="182" spans="1:9" x14ac:dyDescent="0.3">
      <c r="B182" t="s">
        <v>92</v>
      </c>
      <c r="H182" s="3">
        <v>387262.57</v>
      </c>
    </row>
    <row r="184" spans="1:9" x14ac:dyDescent="0.3">
      <c r="I184" s="5">
        <f>SUM(182:183)</f>
        <v>387262.57</v>
      </c>
    </row>
    <row r="186" spans="1:9" x14ac:dyDescent="0.3">
      <c r="A186" t="s">
        <v>86</v>
      </c>
      <c r="I186" s="1">
        <f>SUM(I58:I64:I69:I74:I79:I84:I87:I91:I95:I101:I106:I108:I109:I142:I148:I154:I161:I169:I175:I179:I184)</f>
        <v>1870045.99</v>
      </c>
    </row>
    <row r="188" spans="1:9" x14ac:dyDescent="0.3">
      <c r="A188" t="s">
        <v>119</v>
      </c>
    </row>
    <row r="189" spans="1:9" x14ac:dyDescent="0.3">
      <c r="B189" t="s">
        <v>87</v>
      </c>
      <c r="H189" s="14">
        <v>737653.81</v>
      </c>
      <c r="I189" s="1"/>
    </row>
    <row r="190" spans="1:9" x14ac:dyDescent="0.3">
      <c r="B190" t="s">
        <v>2</v>
      </c>
      <c r="H190" s="11">
        <v>49020.21</v>
      </c>
    </row>
    <row r="191" spans="1:9" x14ac:dyDescent="0.3">
      <c r="B191" t="s">
        <v>88</v>
      </c>
      <c r="H191" s="11">
        <v>1389.74</v>
      </c>
    </row>
    <row r="192" spans="1:9" x14ac:dyDescent="0.3">
      <c r="B192" t="s">
        <v>4</v>
      </c>
      <c r="H192" s="11">
        <v>115862.67</v>
      </c>
    </row>
    <row r="193" spans="1:9" x14ac:dyDescent="0.3">
      <c r="B193" t="s">
        <v>89</v>
      </c>
      <c r="H193" s="11">
        <v>-615.64</v>
      </c>
      <c r="I193" s="1"/>
    </row>
    <row r="194" spans="1:9" x14ac:dyDescent="0.3">
      <c r="I194" s="1">
        <f>SUM(H189:H193)</f>
        <v>903310.79</v>
      </c>
    </row>
    <row r="197" spans="1:9" x14ac:dyDescent="0.3">
      <c r="A197" t="s">
        <v>90</v>
      </c>
      <c r="I197" s="1">
        <f>SUM(I186:I194)</f>
        <v>2773356.7800000003</v>
      </c>
    </row>
  </sheetData>
  <pageMargins left="0.7" right="0.7" top="0.75" bottom="0.75" header="0.511811023622047" footer="0.511811023622047"/>
  <pageSetup scale="95" fitToHeight="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44140625" defaultRowHeight="14.4" x14ac:dyDescent="0.3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44140625" defaultRowHeight="14.4" x14ac:dyDescent="0.3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 patterman</cp:lastModifiedBy>
  <cp:revision>2</cp:revision>
  <cp:lastPrinted>2025-02-18T20:05:34Z</cp:lastPrinted>
  <dcterms:created xsi:type="dcterms:W3CDTF">2010-02-22T21:27:26Z</dcterms:created>
  <dcterms:modified xsi:type="dcterms:W3CDTF">2025-02-19T18:58:15Z</dcterms:modified>
  <dc:language>en-US</dc:language>
</cp:coreProperties>
</file>