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R:\POSLOVANJE 2023\FINANCIJSKI IZVJEŠTAJI\30.06.2023\"/>
    </mc:Choice>
  </mc:AlternateContent>
  <xr:revisionPtr revIDLastSave="0" documentId="13_ncr:1_{3D8AFCC6-D9FB-4D00-A0AE-08948A4580C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2"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s="1"/>
  <c r="F295" i="9"/>
  <c r="F294" i="9"/>
  <c r="F293" i="9" s="1"/>
  <c r="F292" i="9"/>
  <c r="F291" i="9"/>
  <c r="H290" i="9"/>
  <c r="G290" i="9"/>
  <c r="E290" i="9" s="1"/>
  <c r="B290" i="9" s="1"/>
  <c r="F290" i="9"/>
  <c r="F289" i="9"/>
  <c r="H288" i="9"/>
  <c r="E288" i="9" s="1"/>
  <c r="B288" i="9" s="1"/>
  <c r="G288" i="9"/>
  <c r="F288" i="9"/>
  <c r="F287" i="9"/>
  <c r="F286" i="9"/>
  <c r="H285" i="9"/>
  <c r="G285" i="9"/>
  <c r="E285" i="9" s="1"/>
  <c r="B285" i="9" s="1"/>
  <c r="F285" i="9"/>
  <c r="H284" i="9"/>
  <c r="G284" i="9"/>
  <c r="E284" i="9" s="1"/>
  <c r="B284" i="9" s="1"/>
  <c r="F284" i="9"/>
  <c r="H283" i="9"/>
  <c r="E283" i="9" s="1"/>
  <c r="G283" i="9"/>
  <c r="F283" i="9"/>
  <c r="B283" i="9"/>
  <c r="F282" i="9"/>
  <c r="H281" i="9"/>
  <c r="G281" i="9"/>
  <c r="F281" i="9"/>
  <c r="E281" i="9"/>
  <c r="B281" i="9" s="1"/>
  <c r="H280" i="9"/>
  <c r="G280" i="9"/>
  <c r="E280" i="9" s="1"/>
  <c r="B280" i="9" s="1"/>
  <c r="F280" i="9"/>
  <c r="F275" i="9" s="1"/>
  <c r="H279" i="9"/>
  <c r="G279" i="9"/>
  <c r="E279" i="9" s="1"/>
  <c r="B279" i="9" s="1"/>
  <c r="F279" i="9"/>
  <c r="F278" i="9"/>
  <c r="F277" i="9"/>
  <c r="F276" i="9"/>
  <c r="F274" i="9"/>
  <c r="L273" i="9"/>
  <c r="F273" i="9" s="1"/>
  <c r="H273" i="9"/>
  <c r="I272" i="9"/>
  <c r="E272" i="9" s="1"/>
  <c r="B272" i="9" s="1"/>
  <c r="H272" i="9"/>
  <c r="F272" i="9"/>
  <c r="E271" i="9"/>
  <c r="M270" i="9"/>
  <c r="L270" i="9"/>
  <c r="F270" i="9" s="1"/>
  <c r="B270" i="9" s="1"/>
  <c r="E270" i="9"/>
  <c r="M269" i="9"/>
  <c r="L269" i="9"/>
  <c r="F269" i="9" s="1"/>
  <c r="E269" i="9"/>
  <c r="B269" i="9"/>
  <c r="M268" i="9"/>
  <c r="L268" i="9"/>
  <c r="F268" i="9"/>
  <c r="E268" i="9"/>
  <c r="B268" i="9" s="1"/>
  <c r="M267" i="9"/>
  <c r="L267" i="9"/>
  <c r="F267" i="9"/>
  <c r="E267" i="9"/>
  <c r="M266" i="9"/>
  <c r="L266" i="9"/>
  <c r="F266" i="9" s="1"/>
  <c r="B266" i="9" s="1"/>
  <c r="E266" i="9"/>
  <c r="M265" i="9"/>
  <c r="L265" i="9"/>
  <c r="E265" i="9"/>
  <c r="M264" i="9"/>
  <c r="L264" i="9"/>
  <c r="F264" i="9"/>
  <c r="E264" i="9"/>
  <c r="B264" i="9" s="1"/>
  <c r="M263" i="9"/>
  <c r="L263" i="9"/>
  <c r="F263" i="9"/>
  <c r="E263" i="9"/>
  <c r="B263" i="9" s="1"/>
  <c r="M262" i="9"/>
  <c r="L262" i="9"/>
  <c r="F262" i="9" s="1"/>
  <c r="B262" i="9" s="1"/>
  <c r="E262" i="9"/>
  <c r="M261" i="9"/>
  <c r="L261" i="9"/>
  <c r="E261" i="9"/>
  <c r="M260" i="9"/>
  <c r="L260" i="9"/>
  <c r="F260" i="9"/>
  <c r="E260" i="9"/>
  <c r="B260" i="9" s="1"/>
  <c r="M259" i="9"/>
  <c r="L259" i="9"/>
  <c r="F259" i="9"/>
  <c r="E259" i="9"/>
  <c r="B259" i="9" s="1"/>
  <c r="M258" i="9"/>
  <c r="L258" i="9"/>
  <c r="F258" i="9" s="1"/>
  <c r="B258" i="9" s="1"/>
  <c r="E258" i="9"/>
  <c r="M257" i="9"/>
  <c r="L257" i="9"/>
  <c r="F257" i="9" s="1"/>
  <c r="B257" i="9" s="1"/>
  <c r="E257" i="9"/>
  <c r="M256" i="9"/>
  <c r="L256" i="9"/>
  <c r="F256" i="9"/>
  <c r="E256" i="9"/>
  <c r="B256" i="9" s="1"/>
  <c r="M255" i="9"/>
  <c r="L255" i="9"/>
  <c r="F255" i="9"/>
  <c r="E255" i="9"/>
  <c r="M254" i="9"/>
  <c r="L254" i="9"/>
  <c r="F254" i="9" s="1"/>
  <c r="B254" i="9" s="1"/>
  <c r="E254" i="9"/>
  <c r="M253" i="9"/>
  <c r="L253" i="9"/>
  <c r="F253" i="9" s="1"/>
  <c r="E253" i="9"/>
  <c r="B253" i="9"/>
  <c r="M252" i="9"/>
  <c r="L252" i="9"/>
  <c r="F252" i="9"/>
  <c r="E252" i="9"/>
  <c r="B252" i="9" s="1"/>
  <c r="M251" i="9"/>
  <c r="L251" i="9"/>
  <c r="F251" i="9"/>
  <c r="E251" i="9"/>
  <c r="B251" i="9" s="1"/>
  <c r="M250" i="9"/>
  <c r="L250" i="9"/>
  <c r="F250" i="9" s="1"/>
  <c r="B250" i="9" s="1"/>
  <c r="E250" i="9"/>
  <c r="M249" i="9"/>
  <c r="L249" i="9"/>
  <c r="E249" i="9"/>
  <c r="M248" i="9"/>
  <c r="L248" i="9"/>
  <c r="F248" i="9"/>
  <c r="E248" i="9"/>
  <c r="B248" i="9" s="1"/>
  <c r="M247" i="9"/>
  <c r="L247" i="9"/>
  <c r="F247" i="9"/>
  <c r="E247" i="9"/>
  <c r="B247" i="9" s="1"/>
  <c r="M246" i="9"/>
  <c r="L246" i="9"/>
  <c r="F246" i="9" s="1"/>
  <c r="B246" i="9" s="1"/>
  <c r="E246" i="9"/>
  <c r="M245" i="9"/>
  <c r="L245" i="9"/>
  <c r="F245" i="9" s="1"/>
  <c r="B245" i="9" s="1"/>
  <c r="E245" i="9"/>
  <c r="M244" i="9"/>
  <c r="L244" i="9"/>
  <c r="F244" i="9"/>
  <c r="E244" i="9"/>
  <c r="B244" i="9" s="1"/>
  <c r="M243" i="9"/>
  <c r="L243" i="9"/>
  <c r="F243" i="9"/>
  <c r="E243" i="9"/>
  <c r="B243" i="9" s="1"/>
  <c r="M242" i="9"/>
  <c r="L242" i="9"/>
  <c r="F242" i="9" s="1"/>
  <c r="B242" i="9" s="1"/>
  <c r="E242" i="9"/>
  <c r="M241" i="9"/>
  <c r="L241" i="9"/>
  <c r="F241" i="9" s="1"/>
  <c r="B241" i="9" s="1"/>
  <c r="E241" i="9"/>
  <c r="M240" i="9"/>
  <c r="L240" i="9"/>
  <c r="F240" i="9"/>
  <c r="E240" i="9"/>
  <c r="B240" i="9" s="1"/>
  <c r="M239" i="9"/>
  <c r="L239" i="9"/>
  <c r="F239" i="9"/>
  <c r="E239" i="9"/>
  <c r="M238" i="9"/>
  <c r="L238" i="9"/>
  <c r="F238" i="9" s="1"/>
  <c r="B238" i="9" s="1"/>
  <c r="E238" i="9"/>
  <c r="M237" i="9"/>
  <c r="L237" i="9"/>
  <c r="F237" i="9" s="1"/>
  <c r="E237" i="9"/>
  <c r="B237" i="9"/>
  <c r="M236" i="9"/>
  <c r="L236" i="9"/>
  <c r="F236" i="9"/>
  <c r="E236" i="9"/>
  <c r="B236" i="9" s="1"/>
  <c r="M235" i="9"/>
  <c r="L235" i="9"/>
  <c r="F235" i="9"/>
  <c r="E235" i="9"/>
  <c r="M234" i="9"/>
  <c r="L234" i="9"/>
  <c r="F234" i="9" s="1"/>
  <c r="B234" i="9" s="1"/>
  <c r="E234" i="9"/>
  <c r="M233" i="9"/>
  <c r="L233" i="9"/>
  <c r="E233" i="9"/>
  <c r="M232" i="9"/>
  <c r="L232" i="9"/>
  <c r="F232" i="9"/>
  <c r="E232" i="9"/>
  <c r="B232" i="9" s="1"/>
  <c r="M231" i="9"/>
  <c r="L231" i="9"/>
  <c r="F231" i="9"/>
  <c r="E231" i="9"/>
  <c r="B231" i="9" s="1"/>
  <c r="M230" i="9"/>
  <c r="L230" i="9"/>
  <c r="F230" i="9" s="1"/>
  <c r="B230" i="9" s="1"/>
  <c r="E230" i="9"/>
  <c r="M229" i="9"/>
  <c r="L229" i="9"/>
  <c r="E229" i="9"/>
  <c r="M228" i="9"/>
  <c r="L228" i="9"/>
  <c r="F228" i="9"/>
  <c r="E228" i="9"/>
  <c r="B228" i="9" s="1"/>
  <c r="M227" i="9"/>
  <c r="L227" i="9"/>
  <c r="F227" i="9"/>
  <c r="E227" i="9"/>
  <c r="B227" i="9" s="1"/>
  <c r="M226" i="9"/>
  <c r="L226" i="9"/>
  <c r="F226" i="9" s="1"/>
  <c r="B226" i="9" s="1"/>
  <c r="E226" i="9"/>
  <c r="M225" i="9"/>
  <c r="L225" i="9"/>
  <c r="F225" i="9" s="1"/>
  <c r="B225" i="9" s="1"/>
  <c r="E225" i="9"/>
  <c r="M224" i="9"/>
  <c r="F224" i="9" s="1"/>
  <c r="L224" i="9"/>
  <c r="E224" i="9"/>
  <c r="M223" i="9"/>
  <c r="L223" i="9"/>
  <c r="F223" i="9"/>
  <c r="E223" i="9"/>
  <c r="M222" i="9"/>
  <c r="L222" i="9"/>
  <c r="E222" i="9"/>
  <c r="M221" i="9"/>
  <c r="L221" i="9"/>
  <c r="E221" i="9"/>
  <c r="M220" i="9"/>
  <c r="F220" i="9" s="1"/>
  <c r="L220" i="9"/>
  <c r="E220" i="9"/>
  <c r="M219" i="9"/>
  <c r="F219" i="9" s="1"/>
  <c r="L219" i="9"/>
  <c r="E219" i="9"/>
  <c r="M218" i="9"/>
  <c r="L218" i="9"/>
  <c r="F218" i="9" s="1"/>
  <c r="B218" i="9" s="1"/>
  <c r="E218" i="9"/>
  <c r="M217" i="9"/>
  <c r="L217" i="9"/>
  <c r="E217" i="9"/>
  <c r="M216" i="9"/>
  <c r="L216" i="9"/>
  <c r="F216" i="9"/>
  <c r="E216" i="9"/>
  <c r="B216" i="9" s="1"/>
  <c r="M215" i="9"/>
  <c r="L215" i="9"/>
  <c r="F215" i="9"/>
  <c r="B215" i="9" s="1"/>
  <c r="E215" i="9"/>
  <c r="M214" i="9"/>
  <c r="L214" i="9"/>
  <c r="F214" i="9" s="1"/>
  <c r="B214" i="9" s="1"/>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G180" i="9"/>
  <c r="E180" i="9" s="1"/>
  <c r="B180" i="9" s="1"/>
  <c r="F180" i="9"/>
  <c r="F179" i="9"/>
  <c r="F178" i="9"/>
  <c r="F177" i="9"/>
  <c r="F176" i="9"/>
  <c r="F175" i="9"/>
  <c r="F174" i="9"/>
  <c r="F173" i="9"/>
  <c r="F172" i="9"/>
  <c r="F171" i="9"/>
  <c r="F170" i="9"/>
  <c r="F169" i="9"/>
  <c r="F168" i="9"/>
  <c r="F167" i="9"/>
  <c r="F166" i="9"/>
  <c r="F165" i="9"/>
  <c r="F164" i="9"/>
  <c r="F163" i="9"/>
  <c r="F162" i="9"/>
  <c r="F161" i="9"/>
  <c r="F160" i="9"/>
  <c r="H159" i="9"/>
  <c r="G159" i="9"/>
  <c r="F159" i="9"/>
  <c r="E159" i="9"/>
  <c r="H158" i="9"/>
  <c r="G158" i="9"/>
  <c r="E158" i="9" s="1"/>
  <c r="F158" i="9"/>
  <c r="H157" i="9"/>
  <c r="G157" i="9"/>
  <c r="E157" i="9" s="1"/>
  <c r="F157" i="9"/>
  <c r="B157" i="9"/>
  <c r="H156" i="9"/>
  <c r="G156" i="9"/>
  <c r="F156" i="9"/>
  <c r="E156" i="9"/>
  <c r="B156" i="9" s="1"/>
  <c r="H155" i="9"/>
  <c r="G155" i="9"/>
  <c r="F155" i="9"/>
  <c r="E155" i="9"/>
  <c r="H154" i="9"/>
  <c r="G154" i="9"/>
  <c r="E154" i="9" s="1"/>
  <c r="F154" i="9"/>
  <c r="H153" i="9"/>
  <c r="G153" i="9"/>
  <c r="E153" i="9" s="1"/>
  <c r="F153" i="9"/>
  <c r="B153" i="9"/>
  <c r="H152" i="9"/>
  <c r="G152" i="9"/>
  <c r="F152" i="9"/>
  <c r="E152" i="9"/>
  <c r="B152" i="9" s="1"/>
  <c r="H151" i="9"/>
  <c r="G151" i="9"/>
  <c r="F151" i="9"/>
  <c r="E151" i="9"/>
  <c r="H150" i="9"/>
  <c r="G150" i="9"/>
  <c r="E150" i="9" s="1"/>
  <c r="F150" i="9"/>
  <c r="H149" i="9"/>
  <c r="G149" i="9"/>
  <c r="E149" i="9" s="1"/>
  <c r="F149" i="9"/>
  <c r="B149" i="9"/>
  <c r="H148" i="9"/>
  <c r="G148" i="9"/>
  <c r="F148" i="9"/>
  <c r="E148" i="9"/>
  <c r="B148" i="9" s="1"/>
  <c r="H147" i="9"/>
  <c r="G147" i="9"/>
  <c r="F147" i="9"/>
  <c r="E147" i="9"/>
  <c r="H146" i="9"/>
  <c r="G146" i="9"/>
  <c r="E146" i="9" s="1"/>
  <c r="F146" i="9"/>
  <c r="H145" i="9"/>
  <c r="G145" i="9"/>
  <c r="E145" i="9" s="1"/>
  <c r="F145" i="9"/>
  <c r="B145" i="9"/>
  <c r="H144" i="9"/>
  <c r="G144" i="9"/>
  <c r="F144" i="9"/>
  <c r="E144" i="9"/>
  <c r="B144" i="9" s="1"/>
  <c r="H143" i="9"/>
  <c r="G143" i="9"/>
  <c r="F143" i="9"/>
  <c r="E143" i="9"/>
  <c r="F142" i="9"/>
  <c r="H141" i="9"/>
  <c r="G141" i="9"/>
  <c r="F141" i="9"/>
  <c r="H140" i="9"/>
  <c r="E140" i="9" s="1"/>
  <c r="B140" i="9" s="1"/>
  <c r="G140" i="9"/>
  <c r="F140" i="9"/>
  <c r="H139" i="9"/>
  <c r="G139" i="9"/>
  <c r="F139" i="9"/>
  <c r="E139" i="9"/>
  <c r="B139" i="9" s="1"/>
  <c r="H138" i="9"/>
  <c r="G138" i="9"/>
  <c r="E138" i="9" s="1"/>
  <c r="F138" i="9"/>
  <c r="H137" i="9"/>
  <c r="G137" i="9"/>
  <c r="F137" i="9"/>
  <c r="H136" i="9"/>
  <c r="E136" i="9" s="1"/>
  <c r="G136" i="9"/>
  <c r="F136" i="9"/>
  <c r="B136" i="9"/>
  <c r="H135" i="9"/>
  <c r="G135" i="9"/>
  <c r="F135" i="9"/>
  <c r="E135" i="9"/>
  <c r="B135" i="9" s="1"/>
  <c r="H134" i="9"/>
  <c r="G134" i="9"/>
  <c r="E134" i="9" s="1"/>
  <c r="F134" i="9"/>
  <c r="H133" i="9"/>
  <c r="G133" i="9"/>
  <c r="F133" i="9"/>
  <c r="H132" i="9"/>
  <c r="E132" i="9" s="1"/>
  <c r="B132" i="9" s="1"/>
  <c r="G132" i="9"/>
  <c r="F132" i="9"/>
  <c r="H131" i="9"/>
  <c r="G131" i="9"/>
  <c r="F131" i="9"/>
  <c r="E131" i="9"/>
  <c r="B131" i="9" s="1"/>
  <c r="H130" i="9"/>
  <c r="G130" i="9"/>
  <c r="E130" i="9" s="1"/>
  <c r="F130" i="9"/>
  <c r="H129" i="9"/>
  <c r="G129" i="9"/>
  <c r="F129" i="9"/>
  <c r="H128" i="9"/>
  <c r="E128" i="9" s="1"/>
  <c r="G128" i="9"/>
  <c r="F128" i="9"/>
  <c r="B128" i="9"/>
  <c r="H127" i="9"/>
  <c r="G127" i="9"/>
  <c r="F127" i="9"/>
  <c r="E127" i="9"/>
  <c r="B127" i="9" s="1"/>
  <c r="H126" i="9"/>
  <c r="G126" i="9"/>
  <c r="E126" i="9" s="1"/>
  <c r="F126" i="9"/>
  <c r="H125" i="9"/>
  <c r="G125" i="9"/>
  <c r="F125" i="9"/>
  <c r="H124" i="9"/>
  <c r="E124" i="9" s="1"/>
  <c r="B124" i="9" s="1"/>
  <c r="G124" i="9"/>
  <c r="F124" i="9"/>
  <c r="H123" i="9"/>
  <c r="G123" i="9"/>
  <c r="F123" i="9"/>
  <c r="E123" i="9"/>
  <c r="B123" i="9" s="1"/>
  <c r="H122" i="9"/>
  <c r="G122" i="9"/>
  <c r="E122" i="9" s="1"/>
  <c r="F122" i="9"/>
  <c r="H121" i="9"/>
  <c r="G121" i="9"/>
  <c r="F121" i="9"/>
  <c r="H120" i="9"/>
  <c r="E120" i="9" s="1"/>
  <c r="G120" i="9"/>
  <c r="F120" i="9"/>
  <c r="B120" i="9"/>
  <c r="H119" i="9"/>
  <c r="G119" i="9"/>
  <c r="F119" i="9"/>
  <c r="E119" i="9"/>
  <c r="B119" i="9" s="1"/>
  <c r="H118" i="9"/>
  <c r="G118" i="9"/>
  <c r="E118" i="9" s="1"/>
  <c r="F118" i="9"/>
  <c r="H117" i="9"/>
  <c r="G117" i="9"/>
  <c r="F117" i="9"/>
  <c r="H116" i="9"/>
  <c r="E116" i="9" s="1"/>
  <c r="B116" i="9" s="1"/>
  <c r="G116" i="9"/>
  <c r="F116" i="9"/>
  <c r="H115" i="9"/>
  <c r="G115" i="9"/>
  <c r="F115" i="9"/>
  <c r="E115" i="9"/>
  <c r="B115" i="9" s="1"/>
  <c r="H114" i="9"/>
  <c r="G114" i="9"/>
  <c r="E114" i="9" s="1"/>
  <c r="F114" i="9"/>
  <c r="H113" i="9"/>
  <c r="G113" i="9"/>
  <c r="F113" i="9"/>
  <c r="H112" i="9"/>
  <c r="E112" i="9" s="1"/>
  <c r="G112" i="9"/>
  <c r="F112" i="9"/>
  <c r="B112" i="9"/>
  <c r="H111" i="9"/>
  <c r="G111" i="9"/>
  <c r="F111" i="9"/>
  <c r="E111" i="9"/>
  <c r="B111" i="9" s="1"/>
  <c r="H110" i="9"/>
  <c r="G110" i="9"/>
  <c r="E110" i="9" s="1"/>
  <c r="F110" i="9"/>
  <c r="H109" i="9"/>
  <c r="G109" i="9"/>
  <c r="F109" i="9"/>
  <c r="H108" i="9"/>
  <c r="E108" i="9" s="1"/>
  <c r="B108" i="9" s="1"/>
  <c r="G108" i="9"/>
  <c r="F108" i="9"/>
  <c r="H107" i="9"/>
  <c r="G107" i="9"/>
  <c r="F107" i="9"/>
  <c r="E107" i="9"/>
  <c r="B107" i="9" s="1"/>
  <c r="H106" i="9"/>
  <c r="G106" i="9"/>
  <c r="E106" i="9" s="1"/>
  <c r="F106" i="9"/>
  <c r="H105" i="9"/>
  <c r="G105" i="9"/>
  <c r="F105" i="9"/>
  <c r="H104" i="9"/>
  <c r="E104" i="9" s="1"/>
  <c r="G104" i="9"/>
  <c r="F104" i="9"/>
  <c r="B104" i="9"/>
  <c r="H103" i="9"/>
  <c r="G103" i="9"/>
  <c r="F103" i="9"/>
  <c r="E103" i="9"/>
  <c r="B103" i="9" s="1"/>
  <c r="H102" i="9"/>
  <c r="G102" i="9"/>
  <c r="E102" i="9" s="1"/>
  <c r="F102" i="9"/>
  <c r="H101" i="9"/>
  <c r="G101" i="9"/>
  <c r="F101" i="9"/>
  <c r="H100" i="9"/>
  <c r="E100" i="9" s="1"/>
  <c r="B100" i="9" s="1"/>
  <c r="G100" i="9"/>
  <c r="F100" i="9"/>
  <c r="H99" i="9"/>
  <c r="G99" i="9"/>
  <c r="F99" i="9"/>
  <c r="E99" i="9"/>
  <c r="B99" i="9" s="1"/>
  <c r="H98" i="9"/>
  <c r="G98" i="9"/>
  <c r="E98" i="9" s="1"/>
  <c r="F98" i="9"/>
  <c r="H97" i="9"/>
  <c r="G97" i="9"/>
  <c r="F97" i="9"/>
  <c r="H96" i="9"/>
  <c r="E96" i="9" s="1"/>
  <c r="G96" i="9"/>
  <c r="F96" i="9"/>
  <c r="B96" i="9"/>
  <c r="H95" i="9"/>
  <c r="G95" i="9"/>
  <c r="F95" i="9"/>
  <c r="E95" i="9"/>
  <c r="B95" i="9" s="1"/>
  <c r="H94" i="9"/>
  <c r="G94" i="9"/>
  <c r="E94" i="9" s="1"/>
  <c r="F94" i="9"/>
  <c r="H93" i="9"/>
  <c r="G93" i="9"/>
  <c r="F93" i="9"/>
  <c r="H92" i="9"/>
  <c r="E92" i="9" s="1"/>
  <c r="B92" i="9" s="1"/>
  <c r="G92" i="9"/>
  <c r="F92" i="9"/>
  <c r="H91" i="9"/>
  <c r="G91" i="9"/>
  <c r="F91" i="9"/>
  <c r="E91" i="9"/>
  <c r="B91" i="9" s="1"/>
  <c r="H90" i="9"/>
  <c r="G90" i="9"/>
  <c r="E90" i="9" s="1"/>
  <c r="F90" i="9"/>
  <c r="H89" i="9"/>
  <c r="G89" i="9"/>
  <c r="F89" i="9"/>
  <c r="H88" i="9"/>
  <c r="E88" i="9" s="1"/>
  <c r="G88" i="9"/>
  <c r="F88" i="9"/>
  <c r="B88" i="9"/>
  <c r="H87" i="9"/>
  <c r="G87" i="9"/>
  <c r="F87" i="9"/>
  <c r="E87" i="9"/>
  <c r="B87" i="9" s="1"/>
  <c r="H86" i="9"/>
  <c r="G86" i="9"/>
  <c r="E86" i="9" s="1"/>
  <c r="F86" i="9"/>
  <c r="H85" i="9"/>
  <c r="G85" i="9"/>
  <c r="F85" i="9"/>
  <c r="H84" i="9"/>
  <c r="E84" i="9" s="1"/>
  <c r="B84" i="9" s="1"/>
  <c r="G84" i="9"/>
  <c r="F84" i="9"/>
  <c r="H83" i="9"/>
  <c r="G83" i="9"/>
  <c r="F83" i="9"/>
  <c r="E83" i="9"/>
  <c r="B83" i="9" s="1"/>
  <c r="H82" i="9"/>
  <c r="G82" i="9"/>
  <c r="E82" i="9" s="1"/>
  <c r="F82" i="9"/>
  <c r="H81" i="9"/>
  <c r="G81" i="9"/>
  <c r="F81" i="9"/>
  <c r="H80" i="9"/>
  <c r="E80" i="9" s="1"/>
  <c r="G80" i="9"/>
  <c r="F80" i="9"/>
  <c r="B80" i="9"/>
  <c r="H79" i="9"/>
  <c r="G79" i="9"/>
  <c r="F79" i="9"/>
  <c r="E79" i="9"/>
  <c r="B79" i="9" s="1"/>
  <c r="H78" i="9"/>
  <c r="G78" i="9"/>
  <c r="E78" i="9" s="1"/>
  <c r="F78" i="9"/>
  <c r="H77" i="9"/>
  <c r="G77" i="9"/>
  <c r="F77" i="9"/>
  <c r="H76" i="9"/>
  <c r="E76" i="9" s="1"/>
  <c r="B76" i="9" s="1"/>
  <c r="G76" i="9"/>
  <c r="F76" i="9"/>
  <c r="H75" i="9"/>
  <c r="G75" i="9"/>
  <c r="F75" i="9"/>
  <c r="E75" i="9"/>
  <c r="B75" i="9" s="1"/>
  <c r="H74" i="9"/>
  <c r="G74" i="9"/>
  <c r="E74" i="9" s="1"/>
  <c r="F74" i="9"/>
  <c r="H73" i="9"/>
  <c r="G73" i="9"/>
  <c r="F73" i="9"/>
  <c r="H72" i="9"/>
  <c r="E72" i="9" s="1"/>
  <c r="G72" i="9"/>
  <c r="F72" i="9"/>
  <c r="B72" i="9"/>
  <c r="H71" i="9"/>
  <c r="G71" i="9"/>
  <c r="F71" i="9"/>
  <c r="E71" i="9"/>
  <c r="B71" i="9" s="1"/>
  <c r="H70" i="9"/>
  <c r="G70" i="9"/>
  <c r="E70" i="9" s="1"/>
  <c r="F70" i="9"/>
  <c r="H69" i="9"/>
  <c r="G69" i="9"/>
  <c r="F69" i="9"/>
  <c r="H68" i="9"/>
  <c r="E68" i="9" s="1"/>
  <c r="B68" i="9" s="1"/>
  <c r="G68" i="9"/>
  <c r="F68" i="9"/>
  <c r="H67" i="9"/>
  <c r="G67" i="9"/>
  <c r="F67" i="9"/>
  <c r="E67" i="9"/>
  <c r="B67" i="9" s="1"/>
  <c r="H66" i="9"/>
  <c r="G66" i="9"/>
  <c r="E66" i="9" s="1"/>
  <c r="F66" i="9"/>
  <c r="H65" i="9"/>
  <c r="G65" i="9"/>
  <c r="F65" i="9"/>
  <c r="H64" i="9"/>
  <c r="E64" i="9" s="1"/>
  <c r="G64" i="9"/>
  <c r="F64" i="9"/>
  <c r="B64" i="9"/>
  <c r="H63" i="9"/>
  <c r="G63" i="9"/>
  <c r="F63" i="9"/>
  <c r="E63" i="9"/>
  <c r="B63" i="9" s="1"/>
  <c r="H62" i="9"/>
  <c r="G62" i="9"/>
  <c r="E62" i="9" s="1"/>
  <c r="F62" i="9"/>
  <c r="H61" i="9"/>
  <c r="G61" i="9"/>
  <c r="F61" i="9"/>
  <c r="H60" i="9"/>
  <c r="E60" i="9" s="1"/>
  <c r="B60" i="9" s="1"/>
  <c r="G60" i="9"/>
  <c r="F60" i="9"/>
  <c r="H59" i="9"/>
  <c r="G59" i="9"/>
  <c r="F59" i="9"/>
  <c r="E59" i="9"/>
  <c r="B59" i="9" s="1"/>
  <c r="H58" i="9"/>
  <c r="G58" i="9"/>
  <c r="E58" i="9" s="1"/>
  <c r="F58" i="9"/>
  <c r="H57" i="9"/>
  <c r="G57" i="9"/>
  <c r="F57" i="9"/>
  <c r="H56" i="9"/>
  <c r="E56" i="9" s="1"/>
  <c r="B56" i="9" s="1"/>
  <c r="G56" i="9"/>
  <c r="F56" i="9"/>
  <c r="H55" i="9"/>
  <c r="G55" i="9"/>
  <c r="F55" i="9"/>
  <c r="E55" i="9"/>
  <c r="B55" i="9" s="1"/>
  <c r="H54" i="9"/>
  <c r="G54" i="9"/>
  <c r="E54" i="9" s="1"/>
  <c r="F54" i="9"/>
  <c r="H53" i="9"/>
  <c r="G53" i="9"/>
  <c r="E53" i="9" s="1"/>
  <c r="F53" i="9"/>
  <c r="H52" i="9"/>
  <c r="G52" i="9"/>
  <c r="E52" i="9" s="1"/>
  <c r="B52" i="9" s="1"/>
  <c r="F52" i="9"/>
  <c r="H51" i="9"/>
  <c r="G51" i="9"/>
  <c r="E51" i="9" s="1"/>
  <c r="B51" i="9" s="1"/>
  <c r="F51" i="9"/>
  <c r="H50" i="9"/>
  <c r="E50" i="9" s="1"/>
  <c r="G50" i="9"/>
  <c r="F50" i="9"/>
  <c r="B50" i="9"/>
  <c r="H49" i="9"/>
  <c r="G49" i="9"/>
  <c r="F49" i="9"/>
  <c r="E49" i="9"/>
  <c r="B49" i="9" s="1"/>
  <c r="H48" i="9"/>
  <c r="G48" i="9"/>
  <c r="E48" i="9" s="1"/>
  <c r="F48" i="9"/>
  <c r="H47" i="9"/>
  <c r="G47" i="9"/>
  <c r="E47" i="9" s="1"/>
  <c r="B47" i="9" s="1"/>
  <c r="F47" i="9"/>
  <c r="H46" i="9"/>
  <c r="E46" i="9" s="1"/>
  <c r="B46" i="9" s="1"/>
  <c r="G46" i="9"/>
  <c r="F46" i="9"/>
  <c r="H45" i="9"/>
  <c r="E45" i="9" s="1"/>
  <c r="B45" i="9" s="1"/>
  <c r="G45" i="9"/>
  <c r="F45" i="9"/>
  <c r="H44" i="9"/>
  <c r="G44" i="9"/>
  <c r="E44" i="9" s="1"/>
  <c r="B44" i="9" s="1"/>
  <c r="F44" i="9"/>
  <c r="H43" i="9"/>
  <c r="G43" i="9"/>
  <c r="E43" i="9" s="1"/>
  <c r="B43" i="9" s="1"/>
  <c r="F43" i="9"/>
  <c r="H42" i="9"/>
  <c r="E42" i="9" s="1"/>
  <c r="G42" i="9"/>
  <c r="F42" i="9"/>
  <c r="B42" i="9"/>
  <c r="H41" i="9"/>
  <c r="G41" i="9"/>
  <c r="F41" i="9"/>
  <c r="E41" i="9"/>
  <c r="B41" i="9" s="1"/>
  <c r="H40" i="9"/>
  <c r="G40" i="9"/>
  <c r="F40" i="9"/>
  <c r="H39" i="9"/>
  <c r="G39" i="9"/>
  <c r="F39" i="9"/>
  <c r="H38" i="9"/>
  <c r="E38" i="9" s="1"/>
  <c r="B38" i="9" s="1"/>
  <c r="G38" i="9"/>
  <c r="F38" i="9"/>
  <c r="H37" i="9"/>
  <c r="G37" i="9"/>
  <c r="F37" i="9"/>
  <c r="E37" i="9"/>
  <c r="B37" i="9" s="1"/>
  <c r="H36" i="9"/>
  <c r="G36" i="9"/>
  <c r="E36" i="9" s="1"/>
  <c r="B36" i="9" s="1"/>
  <c r="F36" i="9"/>
  <c r="H35" i="9"/>
  <c r="G35" i="9"/>
  <c r="E35" i="9" s="1"/>
  <c r="B35" i="9" s="1"/>
  <c r="F35" i="9"/>
  <c r="H34" i="9"/>
  <c r="E34" i="9" s="1"/>
  <c r="G34" i="9"/>
  <c r="F34" i="9"/>
  <c r="B34" i="9"/>
  <c r="H33" i="9"/>
  <c r="G33" i="9"/>
  <c r="F33" i="9"/>
  <c r="E33" i="9"/>
  <c r="B33" i="9" s="1"/>
  <c r="H32" i="9"/>
  <c r="G32" i="9"/>
  <c r="E32" i="9" s="1"/>
  <c r="F32" i="9"/>
  <c r="H31" i="9"/>
  <c r="G31" i="9"/>
  <c r="E31" i="9" s="1"/>
  <c r="B31" i="9" s="1"/>
  <c r="F31" i="9"/>
  <c r="H30" i="9"/>
  <c r="E30" i="9" s="1"/>
  <c r="B30" i="9" s="1"/>
  <c r="G30" i="9"/>
  <c r="F30" i="9"/>
  <c r="H29" i="9"/>
  <c r="G29" i="9"/>
  <c r="F29" i="9"/>
  <c r="E29" i="9"/>
  <c r="B29" i="9" s="1"/>
  <c r="H28" i="9"/>
  <c r="G28" i="9"/>
  <c r="E28" i="9" s="1"/>
  <c r="B28" i="9" s="1"/>
  <c r="F28" i="9"/>
  <c r="H27" i="9"/>
  <c r="G27" i="9"/>
  <c r="E27" i="9" s="1"/>
  <c r="B27" i="9" s="1"/>
  <c r="F27" i="9"/>
  <c r="H26" i="9"/>
  <c r="E26" i="9" s="1"/>
  <c r="G26" i="9"/>
  <c r="F26" i="9"/>
  <c r="B26" i="9"/>
  <c r="H25" i="9"/>
  <c r="G25" i="9"/>
  <c r="F25" i="9"/>
  <c r="E25" i="9"/>
  <c r="B25" i="9" s="1"/>
  <c r="H24" i="9"/>
  <c r="G24" i="9"/>
  <c r="E24" i="9" s="1"/>
  <c r="F24" i="9"/>
  <c r="H23" i="9"/>
  <c r="G23" i="9"/>
  <c r="E23" i="9" s="1"/>
  <c r="B23" i="9" s="1"/>
  <c r="F23" i="9"/>
  <c r="H22" i="9"/>
  <c r="E22" i="9" s="1"/>
  <c r="B22" i="9" s="1"/>
  <c r="G22" i="9"/>
  <c r="F22" i="9"/>
  <c r="H21" i="9"/>
  <c r="G21" i="9"/>
  <c r="F21" i="9"/>
  <c r="E21" i="9"/>
  <c r="B21" i="9" s="1"/>
  <c r="F20" i="9"/>
  <c r="I10" i="9"/>
  <c r="F4" i="9"/>
  <c r="O3" i="9"/>
  <c r="G273" i="9" s="1"/>
  <c r="I3" i="9"/>
  <c r="H3" i="9"/>
  <c r="G3" i="9"/>
  <c r="D101" i="8"/>
  <c r="D95" i="8"/>
  <c r="C1570" i="1" s="1"/>
  <c r="D90" i="8"/>
  <c r="D85" i="8"/>
  <c r="D80" i="8"/>
  <c r="D75" i="8"/>
  <c r="C1550" i="1" s="1"/>
  <c r="D70" i="8"/>
  <c r="D65" i="8"/>
  <c r="D60" i="8"/>
  <c r="D55" i="8"/>
  <c r="C1530" i="1" s="1"/>
  <c r="D50" i="8"/>
  <c r="D44" i="8"/>
  <c r="D36" i="8"/>
  <c r="D26" i="8"/>
  <c r="D24" i="8" s="1"/>
  <c r="C1499" i="1" s="1"/>
  <c r="D18" i="8"/>
  <c r="D8" i="8"/>
  <c r="E44" i="7"/>
  <c r="D44" i="7"/>
  <c r="H32" i="3" s="1"/>
  <c r="E39" i="7"/>
  <c r="D39" i="7"/>
  <c r="E38" i="7"/>
  <c r="D38" i="7"/>
  <c r="H31" i="3" s="1"/>
  <c r="E30" i="7"/>
  <c r="D30" i="7"/>
  <c r="E23" i="7"/>
  <c r="E22" i="7" s="1"/>
  <c r="D23" i="7"/>
  <c r="D22" i="7" s="1"/>
  <c r="H30" i="3" s="1"/>
  <c r="E14" i="7"/>
  <c r="D14" i="7"/>
  <c r="E7" i="7"/>
  <c r="E6" i="7" s="1"/>
  <c r="D7" i="7"/>
  <c r="D6" i="7"/>
  <c r="E5" i="7"/>
  <c r="I29" i="3" s="1"/>
  <c r="F140" i="6"/>
  <c r="F139" i="6"/>
  <c r="F138" i="6"/>
  <c r="F137" i="6"/>
  <c r="F136" i="6"/>
  <c r="F135" i="6"/>
  <c r="F134" i="6"/>
  <c r="F133" i="6"/>
  <c r="F132" i="6"/>
  <c r="F131" i="6"/>
  <c r="E130" i="6"/>
  <c r="E129" i="6" s="1"/>
  <c r="D130" i="6"/>
  <c r="F128" i="6"/>
  <c r="F127" i="6"/>
  <c r="F126" i="6"/>
  <c r="F125" i="6"/>
  <c r="F124" i="6"/>
  <c r="F123" i="6"/>
  <c r="E122" i="6"/>
  <c r="E114" i="6" s="1"/>
  <c r="D122" i="6"/>
  <c r="F122" i="6" s="1"/>
  <c r="F121" i="6"/>
  <c r="F120" i="6"/>
  <c r="F119" i="6"/>
  <c r="F118" i="6"/>
  <c r="E118" i="6"/>
  <c r="D118" i="6"/>
  <c r="F117" i="6"/>
  <c r="F116" i="6"/>
  <c r="E115" i="6"/>
  <c r="D115" i="6"/>
  <c r="F115" i="6" s="1"/>
  <c r="F113" i="6"/>
  <c r="F112" i="6"/>
  <c r="F111" i="6"/>
  <c r="F110" i="6"/>
  <c r="F109" i="6"/>
  <c r="F108" i="6"/>
  <c r="E107" i="6"/>
  <c r="D107" i="6"/>
  <c r="F107" i="6" s="1"/>
  <c r="F106" i="6"/>
  <c r="F105" i="6"/>
  <c r="F104" i="6"/>
  <c r="F103" i="6"/>
  <c r="F102" i="6"/>
  <c r="F101" i="6"/>
  <c r="F100" i="6"/>
  <c r="F99" i="6"/>
  <c r="E99" i="6"/>
  <c r="E89" i="6" s="1"/>
  <c r="D1383" i="1" s="1"/>
  <c r="D99" i="6"/>
  <c r="F98" i="6"/>
  <c r="F97" i="6"/>
  <c r="F96" i="6"/>
  <c r="F95" i="6"/>
  <c r="E94" i="6"/>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I25" i="3"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D5"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s="1"/>
  <c r="E258" i="5"/>
  <c r="F257" i="5"/>
  <c r="F256" i="5"/>
  <c r="F255" i="5"/>
  <c r="F254" i="5"/>
  <c r="F253" i="5"/>
  <c r="F252" i="5"/>
  <c r="F251" i="5"/>
  <c r="E250" i="5"/>
  <c r="D250" i="5"/>
  <c r="F250" i="5" s="1"/>
  <c r="F249" i="5"/>
  <c r="F248" i="5"/>
  <c r="F247" i="5"/>
  <c r="F246" i="5"/>
  <c r="E246" i="5"/>
  <c r="E245" i="5" s="1"/>
  <c r="D246" i="5"/>
  <c r="D245" i="5"/>
  <c r="F245" i="5" s="1"/>
  <c r="F244" i="5"/>
  <c r="F243" i="5"/>
  <c r="F242" i="5"/>
  <c r="E242" i="5"/>
  <c r="D242" i="5"/>
  <c r="F241" i="5"/>
  <c r="F240" i="5"/>
  <c r="F239" i="5"/>
  <c r="E239" i="5"/>
  <c r="D239" i="5"/>
  <c r="D238" i="5" s="1"/>
  <c r="F238" i="5" s="1"/>
  <c r="E238" i="5"/>
  <c r="E237" i="5" s="1"/>
  <c r="F236" i="5"/>
  <c r="F235" i="5"/>
  <c r="F234" i="5"/>
  <c r="E234" i="5"/>
  <c r="D234" i="5"/>
  <c r="F233" i="5"/>
  <c r="F232" i="5"/>
  <c r="F231" i="5"/>
  <c r="F230" i="5"/>
  <c r="F229" i="5"/>
  <c r="F228" i="5"/>
  <c r="F227" i="5"/>
  <c r="F226" i="5"/>
  <c r="F225" i="5"/>
  <c r="F224" i="5"/>
  <c r="E224" i="5"/>
  <c r="E206" i="5" s="1"/>
  <c r="H292" i="9"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F191" i="5"/>
  <c r="E191" i="5"/>
  <c r="D191" i="5"/>
  <c r="D190" i="5" s="1"/>
  <c r="E190" i="5"/>
  <c r="H291" i="9" s="1"/>
  <c r="F189" i="5"/>
  <c r="F188" i="5"/>
  <c r="F187" i="5"/>
  <c r="F186" i="5"/>
  <c r="F185" i="5"/>
  <c r="F184" i="5"/>
  <c r="F183" i="5"/>
  <c r="F182" i="5"/>
  <c r="F181" i="5"/>
  <c r="E180" i="5"/>
  <c r="E177" i="5" s="1"/>
  <c r="D180" i="5"/>
  <c r="D177" i="5" s="1"/>
  <c r="F179" i="5"/>
  <c r="F178" i="5"/>
  <c r="F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87" i="5"/>
  <c r="D87" i="5"/>
  <c r="F87" i="5" s="1"/>
  <c r="F86" i="5"/>
  <c r="F85" i="5"/>
  <c r="F84" i="5"/>
  <c r="F83" i="5"/>
  <c r="F82" i="5"/>
  <c r="F81" i="5"/>
  <c r="F80" i="5"/>
  <c r="F79" i="5"/>
  <c r="E79" i="5"/>
  <c r="D79" i="5"/>
  <c r="F78" i="5"/>
  <c r="E78" i="5"/>
  <c r="E68" i="5" s="1"/>
  <c r="I21" i="3" s="1"/>
  <c r="D78" i="5"/>
  <c r="F77" i="5"/>
  <c r="F76" i="5"/>
  <c r="F75" i="5"/>
  <c r="F74" i="5"/>
  <c r="F73" i="5"/>
  <c r="F72" i="5"/>
  <c r="F71" i="5"/>
  <c r="E70" i="5"/>
  <c r="D70" i="5"/>
  <c r="E69" i="5"/>
  <c r="F67" i="5"/>
  <c r="F66" i="5"/>
  <c r="F65" i="5"/>
  <c r="F64" i="5"/>
  <c r="E63" i="5"/>
  <c r="D63" i="5"/>
  <c r="F63" i="5" s="1"/>
  <c r="F62" i="5"/>
  <c r="F61" i="5"/>
  <c r="F60" i="5"/>
  <c r="F59" i="5"/>
  <c r="F58" i="5"/>
  <c r="F57" i="5"/>
  <c r="F56" i="5"/>
  <c r="E56" i="5"/>
  <c r="D1034" i="1" s="1"/>
  <c r="H1034" i="1" s="1"/>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s="1"/>
  <c r="E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4" i="4"/>
  <c r="F644" i="4" s="1"/>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E580" i="4" s="1"/>
  <c r="D574" i="1" s="1"/>
  <c r="D585" i="4"/>
  <c r="F585" i="4" s="1"/>
  <c r="F584" i="4"/>
  <c r="F583" i="4"/>
  <c r="F582" i="4"/>
  <c r="F581" i="4"/>
  <c r="E581" i="4"/>
  <c r="D581" i="4"/>
  <c r="F579" i="4"/>
  <c r="F578" i="4"/>
  <c r="F577" i="4"/>
  <c r="E577" i="4"/>
  <c r="D577" i="4"/>
  <c r="F576" i="4"/>
  <c r="F575" i="4"/>
  <c r="E574" i="4"/>
  <c r="D574" i="4"/>
  <c r="F574" i="4" s="1"/>
  <c r="F573" i="4"/>
  <c r="F572" i="4"/>
  <c r="E571" i="4"/>
  <c r="D571" i="4"/>
  <c r="F570" i="4"/>
  <c r="F569" i="4"/>
  <c r="F568" i="4"/>
  <c r="E568" i="4"/>
  <c r="E567" i="4" s="1"/>
  <c r="D561" i="1"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D466" i="4"/>
  <c r="F465" i="4"/>
  <c r="F464" i="4"/>
  <c r="F463" i="4"/>
  <c r="E463" i="4"/>
  <c r="D463" i="4"/>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D421" i="4"/>
  <c r="F421" i="4" s="1"/>
  <c r="F418" i="4"/>
  <c r="E418" i="4"/>
  <c r="D418" i="4"/>
  <c r="F417" i="4"/>
  <c r="E417" i="4"/>
  <c r="D417" i="4"/>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D363" i="4"/>
  <c r="C358" i="1" s="1"/>
  <c r="F362" i="4"/>
  <c r="F361" i="4"/>
  <c r="F360" i="4"/>
  <c r="F359" i="4"/>
  <c r="F358" i="4"/>
  <c r="F357" i="4"/>
  <c r="E356" i="4"/>
  <c r="D356" i="4"/>
  <c r="F356" i="4" s="1"/>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C307" i="1" s="1"/>
  <c r="H307" i="1" s="1"/>
  <c r="F310" i="4"/>
  <c r="F309" i="4"/>
  <c r="F308" i="4"/>
  <c r="F307" i="4"/>
  <c r="F306" i="4"/>
  <c r="F305" i="4"/>
  <c r="E304" i="4"/>
  <c r="E299" i="4" s="1"/>
  <c r="D304" i="4"/>
  <c r="F304"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9" i="4" s="1"/>
  <c r="F258" i="4"/>
  <c r="F257" i="4"/>
  <c r="F256" i="4"/>
  <c r="F255" i="4"/>
  <c r="F254" i="4"/>
  <c r="E253" i="4"/>
  <c r="D253"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E216" i="4"/>
  <c r="E215" i="4" s="1"/>
  <c r="D216" i="4"/>
  <c r="F214" i="4"/>
  <c r="F213" i="4"/>
  <c r="F212" i="4"/>
  <c r="F211" i="4"/>
  <c r="E210" i="4"/>
  <c r="F210" i="4" s="1"/>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D163" i="4"/>
  <c r="F162" i="4"/>
  <c r="F161" i="4"/>
  <c r="F160" i="4"/>
  <c r="F159" i="4"/>
  <c r="E159" i="4"/>
  <c r="E152" i="4" s="1"/>
  <c r="D148" i="1" s="1"/>
  <c r="H148" i="1" s="1"/>
  <c r="D159" i="4"/>
  <c r="F158" i="4"/>
  <c r="F157" i="4"/>
  <c r="F156" i="4"/>
  <c r="F155" i="4"/>
  <c r="F154" i="4"/>
  <c r="F153" i="4"/>
  <c r="E153" i="4"/>
  <c r="D153" i="4"/>
  <c r="D152" i="4" s="1"/>
  <c r="F150" i="4"/>
  <c r="F149" i="4"/>
  <c r="F148" i="4"/>
  <c r="F147" i="4"/>
  <c r="F146" i="4"/>
  <c r="F145" i="4"/>
  <c r="F144" i="4"/>
  <c r="F143" i="4"/>
  <c r="F142" i="4"/>
  <c r="F141" i="4"/>
  <c r="F140" i="4"/>
  <c r="E140" i="4"/>
  <c r="D140" i="4"/>
  <c r="E139" i="4"/>
  <c r="D139" i="4"/>
  <c r="F139" i="4" s="1"/>
  <c r="F138" i="4"/>
  <c r="F137" i="4"/>
  <c r="F136" i="4"/>
  <c r="F135" i="4"/>
  <c r="E134" i="4"/>
  <c r="E133" i="4" s="1"/>
  <c r="D134" i="4"/>
  <c r="F132" i="4"/>
  <c r="F131" i="4"/>
  <c r="F130" i="4"/>
  <c r="F129" i="4"/>
  <c r="F128" i="4"/>
  <c r="E128" i="4"/>
  <c r="D128" i="4"/>
  <c r="F127" i="4"/>
  <c r="F126" i="4"/>
  <c r="E125" i="4"/>
  <c r="D121" i="1" s="1"/>
  <c r="D125" i="4"/>
  <c r="D124" i="4" s="1"/>
  <c r="F123" i="4"/>
  <c r="F122" i="4"/>
  <c r="F121" i="4"/>
  <c r="E120" i="4"/>
  <c r="D120" i="4"/>
  <c r="F120" i="4" s="1"/>
  <c r="F119" i="4"/>
  <c r="F118" i="4"/>
  <c r="F117" i="4"/>
  <c r="F116" i="4"/>
  <c r="F115" i="4"/>
  <c r="F114" i="4"/>
  <c r="F113" i="4"/>
  <c r="F112" i="4"/>
  <c r="E112" i="4"/>
  <c r="D108" i="1" s="1"/>
  <c r="H108" i="1" s="1"/>
  <c r="D112" i="4"/>
  <c r="F111" i="4"/>
  <c r="F110" i="4"/>
  <c r="F109" i="4"/>
  <c r="F108" i="4"/>
  <c r="E107" i="4"/>
  <c r="D107" i="4"/>
  <c r="D106" i="4"/>
  <c r="C102" i="1" s="1"/>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D45" i="4"/>
  <c r="F44" i="4"/>
  <c r="E44" i="4"/>
  <c r="D44" i="4"/>
  <c r="F43" i="4"/>
  <c r="F42" i="4"/>
  <c r="F41" i="4"/>
  <c r="E40" i="4"/>
  <c r="D40" i="4"/>
  <c r="F40" i="4" s="1"/>
  <c r="F39" i="4"/>
  <c r="F38"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I36" i="3"/>
  <c r="G36" i="3"/>
  <c r="B36" i="3"/>
  <c r="G35" i="3"/>
  <c r="B35" i="3"/>
  <c r="G34" i="3"/>
  <c r="B34" i="3"/>
  <c r="I33" i="3"/>
  <c r="G33" i="3"/>
  <c r="B33" i="3"/>
  <c r="I32" i="3"/>
  <c r="G32" i="3"/>
  <c r="B32" i="3"/>
  <c r="I31" i="3"/>
  <c r="G31" i="3"/>
  <c r="B31" i="3"/>
  <c r="I30" i="3"/>
  <c r="G30" i="3"/>
  <c r="B30" i="3"/>
  <c r="G29" i="3"/>
  <c r="B29" i="3"/>
  <c r="G28" i="3"/>
  <c r="B28" i="3"/>
  <c r="I27" i="3"/>
  <c r="G27" i="3"/>
  <c r="B27" i="3"/>
  <c r="I26" i="3"/>
  <c r="H26" i="3"/>
  <c r="G26" i="3"/>
  <c r="B26" i="3"/>
  <c r="G25" i="3"/>
  <c r="B25" i="3"/>
  <c r="I24" i="3"/>
  <c r="G24" i="3"/>
  <c r="B24" i="3"/>
  <c r="I23"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7" i="1"/>
  <c r="C1577" i="1"/>
  <c r="G1577" i="1" s="1"/>
  <c r="C1576" i="1"/>
  <c r="G1576" i="1" s="1"/>
  <c r="C1575" i="1"/>
  <c r="H1575" i="1" s="1"/>
  <c r="C1574" i="1"/>
  <c r="H1573" i="1"/>
  <c r="C1573" i="1"/>
  <c r="G1573" i="1" s="1"/>
  <c r="H1572" i="1"/>
  <c r="G1572" i="1"/>
  <c r="C1572" i="1"/>
  <c r="C1571" i="1"/>
  <c r="H1571" i="1" s="1"/>
  <c r="H1569" i="1"/>
  <c r="C1569" i="1"/>
  <c r="G1569" i="1" s="1"/>
  <c r="H1568" i="1"/>
  <c r="G1568" i="1"/>
  <c r="C1568" i="1"/>
  <c r="G1567" i="1"/>
  <c r="C1567" i="1"/>
  <c r="H1567" i="1" s="1"/>
  <c r="C1566" i="1"/>
  <c r="H1565" i="1"/>
  <c r="C1565" i="1"/>
  <c r="G1565" i="1" s="1"/>
  <c r="H1564" i="1"/>
  <c r="G1564" i="1"/>
  <c r="C1564" i="1"/>
  <c r="G1563" i="1"/>
  <c r="C1563" i="1"/>
  <c r="H1563" i="1" s="1"/>
  <c r="C1562" i="1"/>
  <c r="H1561" i="1"/>
  <c r="C1561" i="1"/>
  <c r="G1561" i="1" s="1"/>
  <c r="H1560" i="1"/>
  <c r="G1560" i="1"/>
  <c r="C1560" i="1"/>
  <c r="G1559" i="1"/>
  <c r="C1559" i="1"/>
  <c r="H1559" i="1" s="1"/>
  <c r="C1558" i="1"/>
  <c r="H1557" i="1"/>
  <c r="C1557" i="1"/>
  <c r="G1557" i="1" s="1"/>
  <c r="H1556" i="1"/>
  <c r="G1556" i="1"/>
  <c r="C1556" i="1"/>
  <c r="G1555" i="1"/>
  <c r="C1555" i="1"/>
  <c r="H1555" i="1" s="1"/>
  <c r="C1554" i="1"/>
  <c r="H1553" i="1"/>
  <c r="C1553" i="1"/>
  <c r="G1553" i="1" s="1"/>
  <c r="H1552" i="1"/>
  <c r="G1552" i="1"/>
  <c r="C1552" i="1"/>
  <c r="G1551" i="1"/>
  <c r="C1551" i="1"/>
  <c r="H1551" i="1" s="1"/>
  <c r="H1549" i="1"/>
  <c r="C1549" i="1"/>
  <c r="G1549" i="1" s="1"/>
  <c r="H1548" i="1"/>
  <c r="G1548" i="1"/>
  <c r="C1548" i="1"/>
  <c r="G1547" i="1"/>
  <c r="C1547" i="1"/>
  <c r="H1547" i="1" s="1"/>
  <c r="C1546" i="1"/>
  <c r="H1545" i="1"/>
  <c r="C1545" i="1"/>
  <c r="G1545" i="1" s="1"/>
  <c r="H1544" i="1"/>
  <c r="G1544" i="1"/>
  <c r="C1544" i="1"/>
  <c r="G1543" i="1"/>
  <c r="C1543" i="1"/>
  <c r="H1543" i="1" s="1"/>
  <c r="C1542" i="1"/>
  <c r="H1541" i="1"/>
  <c r="C1541" i="1"/>
  <c r="G1541" i="1" s="1"/>
  <c r="H1540" i="1"/>
  <c r="G1540" i="1"/>
  <c r="C1540" i="1"/>
  <c r="G1539" i="1"/>
  <c r="C1539" i="1"/>
  <c r="H1539" i="1" s="1"/>
  <c r="C1538" i="1"/>
  <c r="H1537" i="1"/>
  <c r="C1537" i="1"/>
  <c r="G1537" i="1" s="1"/>
  <c r="H1536" i="1"/>
  <c r="G1536" i="1"/>
  <c r="C1536" i="1"/>
  <c r="G1535" i="1"/>
  <c r="C1535" i="1"/>
  <c r="H1535" i="1" s="1"/>
  <c r="C1534" i="1"/>
  <c r="H1533" i="1"/>
  <c r="C1533" i="1"/>
  <c r="G1533" i="1" s="1"/>
  <c r="H1532" i="1"/>
  <c r="G1532" i="1"/>
  <c r="C1532" i="1"/>
  <c r="G1531" i="1"/>
  <c r="C1531" i="1"/>
  <c r="H1531" i="1" s="1"/>
  <c r="H1529" i="1"/>
  <c r="C1529" i="1"/>
  <c r="G1529" i="1" s="1"/>
  <c r="H1528" i="1"/>
  <c r="G1528" i="1"/>
  <c r="C1528" i="1"/>
  <c r="C1527" i="1"/>
  <c r="C1526" i="1"/>
  <c r="H1525" i="1"/>
  <c r="C1525" i="1"/>
  <c r="G1525" i="1" s="1"/>
  <c r="C1523" i="1"/>
  <c r="C1522" i="1"/>
  <c r="H1521" i="1"/>
  <c r="C1521" i="1"/>
  <c r="G1521" i="1" s="1"/>
  <c r="H1520" i="1"/>
  <c r="G1520" i="1"/>
  <c r="C1520" i="1"/>
  <c r="G1519" i="1"/>
  <c r="C1519" i="1"/>
  <c r="H1519" i="1" s="1"/>
  <c r="H1516" i="1"/>
  <c r="G1516" i="1"/>
  <c r="C1516" i="1"/>
  <c r="H1515" i="1"/>
  <c r="G1515" i="1"/>
  <c r="C1515" i="1"/>
  <c r="C1514" i="1"/>
  <c r="H1514" i="1" s="1"/>
  <c r="H1513" i="1"/>
  <c r="C1513" i="1"/>
  <c r="G1513" i="1" s="1"/>
  <c r="H1512" i="1"/>
  <c r="G1512" i="1"/>
  <c r="C1512" i="1"/>
  <c r="G1511" i="1"/>
  <c r="C1511" i="1"/>
  <c r="H1511" i="1" s="1"/>
  <c r="G1510" i="1"/>
  <c r="C1510" i="1"/>
  <c r="H1510" i="1" s="1"/>
  <c r="C1509" i="1"/>
  <c r="G1509" i="1" s="1"/>
  <c r="H1508" i="1"/>
  <c r="G1508" i="1"/>
  <c r="C1508" i="1"/>
  <c r="H1507" i="1"/>
  <c r="G1507" i="1"/>
  <c r="C1507" i="1"/>
  <c r="G1506" i="1"/>
  <c r="C1506" i="1"/>
  <c r="H1506" i="1" s="1"/>
  <c r="H1505" i="1"/>
  <c r="C1505" i="1"/>
  <c r="G1505" i="1" s="1"/>
  <c r="H1504" i="1"/>
  <c r="C1504" i="1"/>
  <c r="G1504" i="1" s="1"/>
  <c r="G1503" i="1"/>
  <c r="C1503" i="1"/>
  <c r="H1503" i="1" s="1"/>
  <c r="G1502" i="1"/>
  <c r="C1502" i="1"/>
  <c r="H1502" i="1" s="1"/>
  <c r="C1500" i="1"/>
  <c r="H1498" i="1"/>
  <c r="G1498" i="1"/>
  <c r="C1498" i="1"/>
  <c r="G1497" i="1"/>
  <c r="C1497" i="1"/>
  <c r="H1497" i="1" s="1"/>
  <c r="C1496" i="1"/>
  <c r="H1495" i="1"/>
  <c r="G1495" i="1"/>
  <c r="C1495" i="1"/>
  <c r="H1494" i="1"/>
  <c r="G1494" i="1"/>
  <c r="C1494" i="1"/>
  <c r="C1493" i="1"/>
  <c r="H1493" i="1" s="1"/>
  <c r="C1492" i="1"/>
  <c r="G1491" i="1"/>
  <c r="C1491" i="1"/>
  <c r="H1491" i="1" s="1"/>
  <c r="H1490" i="1"/>
  <c r="G1490" i="1"/>
  <c r="C1490" i="1"/>
  <c r="C1489" i="1"/>
  <c r="C1488" i="1"/>
  <c r="H1487" i="1"/>
  <c r="G1487" i="1"/>
  <c r="C1487" i="1"/>
  <c r="C1486" i="1"/>
  <c r="H1486" i="1" s="1"/>
  <c r="G1485" i="1"/>
  <c r="C1485" i="1"/>
  <c r="H1485" i="1" s="1"/>
  <c r="C1484" i="1"/>
  <c r="C1483" i="1"/>
  <c r="H1483" i="1" s="1"/>
  <c r="H1482" i="1"/>
  <c r="G1482" i="1"/>
  <c r="C1482" i="1"/>
  <c r="C1480" i="1"/>
  <c r="J1479" i="1"/>
  <c r="G1479" i="1"/>
  <c r="D1479" i="1"/>
  <c r="C1479" i="1"/>
  <c r="H1479" i="1" s="1"/>
  <c r="D1478" i="1"/>
  <c r="C1478" i="1"/>
  <c r="J1477" i="1"/>
  <c r="G1477" i="1"/>
  <c r="D1477" i="1"/>
  <c r="C1477" i="1"/>
  <c r="H1477" i="1" s="1"/>
  <c r="D1476" i="1"/>
  <c r="C1476" i="1"/>
  <c r="H1475" i="1"/>
  <c r="D1475" i="1"/>
  <c r="C1475" i="1"/>
  <c r="G1475" i="1" s="1"/>
  <c r="J1474" i="1"/>
  <c r="G1474" i="1"/>
  <c r="D1474" i="1"/>
  <c r="C1474" i="1"/>
  <c r="H1473" i="1"/>
  <c r="D1473" i="1"/>
  <c r="C1473" i="1"/>
  <c r="J1472" i="1"/>
  <c r="G1472" i="1"/>
  <c r="D1472" i="1"/>
  <c r="C1472" i="1"/>
  <c r="H1471" i="1"/>
  <c r="D1471" i="1"/>
  <c r="C1471" i="1"/>
  <c r="H1470" i="1"/>
  <c r="D1470" i="1"/>
  <c r="C1470" i="1"/>
  <c r="G1470" i="1" s="1"/>
  <c r="D1469" i="1"/>
  <c r="C1469" i="1"/>
  <c r="D1468" i="1"/>
  <c r="J1468" i="1" s="1"/>
  <c r="C1468" i="1"/>
  <c r="H1468" i="1" s="1"/>
  <c r="D1467" i="1"/>
  <c r="C1467" i="1"/>
  <c r="D1466" i="1"/>
  <c r="J1466" i="1" s="1"/>
  <c r="C1466" i="1"/>
  <c r="H1466" i="1" s="1"/>
  <c r="D1465" i="1"/>
  <c r="C1465" i="1"/>
  <c r="D1464" i="1"/>
  <c r="J1464" i="1" s="1"/>
  <c r="C1464" i="1"/>
  <c r="H1464" i="1" s="1"/>
  <c r="D1463" i="1"/>
  <c r="C1463" i="1"/>
  <c r="D1462" i="1"/>
  <c r="J1462" i="1" s="1"/>
  <c r="C1462" i="1"/>
  <c r="H1462" i="1" s="1"/>
  <c r="G1461" i="1"/>
  <c r="D1461" i="1"/>
  <c r="C1461" i="1"/>
  <c r="H1461" i="1" s="1"/>
  <c r="D1460" i="1"/>
  <c r="C1460" i="1"/>
  <c r="J1459" i="1"/>
  <c r="G1459" i="1"/>
  <c r="D1459" i="1"/>
  <c r="C1459" i="1"/>
  <c r="H1459" i="1" s="1"/>
  <c r="D1458" i="1"/>
  <c r="C1458" i="1"/>
  <c r="J1457" i="1"/>
  <c r="G1457" i="1"/>
  <c r="D1457" i="1"/>
  <c r="C1457" i="1"/>
  <c r="H1457" i="1" s="1"/>
  <c r="D1456" i="1"/>
  <c r="C1456" i="1"/>
  <c r="J1455" i="1"/>
  <c r="G1455" i="1"/>
  <c r="D1455" i="1"/>
  <c r="C1455" i="1"/>
  <c r="H1455" i="1" s="1"/>
  <c r="G1454" i="1"/>
  <c r="D1454" i="1"/>
  <c r="C1454" i="1"/>
  <c r="D1453" i="1"/>
  <c r="G1453" i="1" s="1"/>
  <c r="C1453" i="1"/>
  <c r="H1452" i="1"/>
  <c r="D1452" i="1"/>
  <c r="C1452" i="1"/>
  <c r="D1451" i="1"/>
  <c r="C1451" i="1"/>
  <c r="H1450" i="1"/>
  <c r="D1450" i="1"/>
  <c r="C1450" i="1"/>
  <c r="D1449" i="1"/>
  <c r="C1449" i="1"/>
  <c r="H1448" i="1"/>
  <c r="D1448" i="1"/>
  <c r="C1448" i="1"/>
  <c r="D1447" i="1"/>
  <c r="C1447" i="1"/>
  <c r="H1446" i="1"/>
  <c r="D1446" i="1"/>
  <c r="C1446" i="1"/>
  <c r="D1445" i="1"/>
  <c r="C1445" i="1"/>
  <c r="H1444" i="1"/>
  <c r="G1444" i="1"/>
  <c r="D1444" i="1"/>
  <c r="J1444" i="1" s="1"/>
  <c r="C1444" i="1"/>
  <c r="D1443" i="1"/>
  <c r="C1443" i="1"/>
  <c r="H1442" i="1"/>
  <c r="G1442" i="1"/>
  <c r="D1442" i="1"/>
  <c r="J1442" i="1" s="1"/>
  <c r="C1442" i="1"/>
  <c r="D1441" i="1"/>
  <c r="C1441" i="1"/>
  <c r="H1440" i="1"/>
  <c r="G1440" i="1"/>
  <c r="D1440" i="1"/>
  <c r="J1440" i="1" s="1"/>
  <c r="C1440" i="1"/>
  <c r="D1439" i="1"/>
  <c r="C1439" i="1"/>
  <c r="D1438" i="1"/>
  <c r="C1438" i="1"/>
  <c r="D1437" i="1"/>
  <c r="C1437" i="1"/>
  <c r="D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C1393" i="1"/>
  <c r="D1392" i="1"/>
  <c r="C1392" i="1"/>
  <c r="D1391" i="1"/>
  <c r="C1391" i="1"/>
  <c r="D1390" i="1"/>
  <c r="C1390" i="1"/>
  <c r="D1389" i="1"/>
  <c r="C1389" i="1"/>
  <c r="D1388" i="1"/>
  <c r="C1388" i="1"/>
  <c r="D1387" i="1"/>
  <c r="C1387" i="1"/>
  <c r="D1386" i="1"/>
  <c r="C1386" i="1"/>
  <c r="D1385" i="1"/>
  <c r="C1385" i="1"/>
  <c r="D1384" i="1"/>
  <c r="C1384"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G1313" i="1" s="1"/>
  <c r="C1313" i="1"/>
  <c r="D1312" i="1"/>
  <c r="C1312" i="1"/>
  <c r="D1311" i="1"/>
  <c r="C1311" i="1"/>
  <c r="H1311" i="1" s="1"/>
  <c r="G1310" i="1"/>
  <c r="D1310" i="1"/>
  <c r="C1310" i="1"/>
  <c r="D1309" i="1"/>
  <c r="G1309" i="1" s="1"/>
  <c r="C1309" i="1"/>
  <c r="D1308" i="1"/>
  <c r="C1308" i="1"/>
  <c r="D1307" i="1"/>
  <c r="C1307" i="1"/>
  <c r="H1307" i="1" s="1"/>
  <c r="G1306" i="1"/>
  <c r="D1306" i="1"/>
  <c r="C1306" i="1"/>
  <c r="D1305" i="1"/>
  <c r="G1305" i="1" s="1"/>
  <c r="C1305" i="1"/>
  <c r="D1304" i="1"/>
  <c r="C1304" i="1"/>
  <c r="D1303" i="1"/>
  <c r="C1303" i="1"/>
  <c r="H1303" i="1" s="1"/>
  <c r="G1302" i="1"/>
  <c r="D1302" i="1"/>
  <c r="C1302" i="1"/>
  <c r="D1301" i="1"/>
  <c r="G1301" i="1" s="1"/>
  <c r="C1301" i="1"/>
  <c r="D1300" i="1"/>
  <c r="C1300" i="1"/>
  <c r="D1299" i="1"/>
  <c r="C1299" i="1"/>
  <c r="G1298" i="1"/>
  <c r="D1298" i="1"/>
  <c r="C1298" i="1"/>
  <c r="D1297" i="1"/>
  <c r="G1297" i="1" s="1"/>
  <c r="C1297" i="1"/>
  <c r="D1296" i="1"/>
  <c r="C1296" i="1"/>
  <c r="D1295" i="1"/>
  <c r="C1295" i="1"/>
  <c r="H1295" i="1" s="1"/>
  <c r="G1294" i="1"/>
  <c r="D1294" i="1"/>
  <c r="C1294" i="1"/>
  <c r="D1293" i="1"/>
  <c r="G1293" i="1" s="1"/>
  <c r="C1293" i="1"/>
  <c r="D1292" i="1"/>
  <c r="C1292" i="1"/>
  <c r="D1291" i="1"/>
  <c r="C1291" i="1"/>
  <c r="H1291" i="1" s="1"/>
  <c r="G1290" i="1"/>
  <c r="D1290" i="1"/>
  <c r="C1290" i="1"/>
  <c r="D1289" i="1"/>
  <c r="G1289" i="1" s="1"/>
  <c r="C1289" i="1"/>
  <c r="D1288" i="1"/>
  <c r="C1288" i="1"/>
  <c r="D1287" i="1"/>
  <c r="C1287" i="1"/>
  <c r="H1287" i="1" s="1"/>
  <c r="G1286" i="1"/>
  <c r="D1286" i="1"/>
  <c r="C1286" i="1"/>
  <c r="D1285" i="1"/>
  <c r="G1285" i="1" s="1"/>
  <c r="C1285" i="1"/>
  <c r="D1284" i="1"/>
  <c r="C1284" i="1"/>
  <c r="D1283" i="1"/>
  <c r="C1283" i="1"/>
  <c r="H1283" i="1" s="1"/>
  <c r="G1282" i="1"/>
  <c r="D1282" i="1"/>
  <c r="C1282" i="1"/>
  <c r="D1281" i="1"/>
  <c r="G1281" i="1" s="1"/>
  <c r="C1281" i="1"/>
  <c r="D1280" i="1"/>
  <c r="C1280" i="1"/>
  <c r="D1279" i="1"/>
  <c r="C1279" i="1"/>
  <c r="H1279" i="1" s="1"/>
  <c r="G1278" i="1"/>
  <c r="D1278" i="1"/>
  <c r="C1278" i="1"/>
  <c r="D1277" i="1"/>
  <c r="G1277" i="1" s="1"/>
  <c r="C1277" i="1"/>
  <c r="D1276" i="1"/>
  <c r="C1276" i="1"/>
  <c r="D1275" i="1"/>
  <c r="C1275" i="1"/>
  <c r="H1275" i="1" s="1"/>
  <c r="G1274" i="1"/>
  <c r="D1274" i="1"/>
  <c r="C1274" i="1"/>
  <c r="D1273" i="1"/>
  <c r="G1273" i="1" s="1"/>
  <c r="C1273" i="1"/>
  <c r="D1272" i="1"/>
  <c r="C1272" i="1"/>
  <c r="D1271" i="1"/>
  <c r="C1271" i="1"/>
  <c r="H1271" i="1" s="1"/>
  <c r="G1270" i="1"/>
  <c r="D1270" i="1"/>
  <c r="C1270" i="1"/>
  <c r="D1269" i="1"/>
  <c r="G1269" i="1" s="1"/>
  <c r="C1269" i="1"/>
  <c r="D1268" i="1"/>
  <c r="C1268" i="1"/>
  <c r="D1267" i="1"/>
  <c r="C1267" i="1"/>
  <c r="H1267" i="1" s="1"/>
  <c r="G1266" i="1"/>
  <c r="D1266" i="1"/>
  <c r="C1266" i="1"/>
  <c r="D1265" i="1"/>
  <c r="G1265" i="1" s="1"/>
  <c r="C1265" i="1"/>
  <c r="D1264" i="1"/>
  <c r="C1264" i="1"/>
  <c r="D1263" i="1"/>
  <c r="C1263" i="1"/>
  <c r="H1263" i="1" s="1"/>
  <c r="G1262" i="1"/>
  <c r="D1262" i="1"/>
  <c r="C1262" i="1"/>
  <c r="D1261" i="1"/>
  <c r="G1261" i="1" s="1"/>
  <c r="C1261" i="1"/>
  <c r="D1260" i="1"/>
  <c r="C1260" i="1"/>
  <c r="D1259" i="1"/>
  <c r="C1259" i="1"/>
  <c r="H1259" i="1" s="1"/>
  <c r="G1258" i="1"/>
  <c r="D1258" i="1"/>
  <c r="C1258" i="1"/>
  <c r="D1257" i="1"/>
  <c r="G1257" i="1" s="1"/>
  <c r="C1257" i="1"/>
  <c r="D1256" i="1"/>
  <c r="C1256" i="1"/>
  <c r="D1255" i="1"/>
  <c r="C1255" i="1"/>
  <c r="H1255" i="1" s="1"/>
  <c r="G1254" i="1"/>
  <c r="D1254" i="1"/>
  <c r="C1254" i="1"/>
  <c r="D1253" i="1"/>
  <c r="G1253" i="1" s="1"/>
  <c r="C1253" i="1"/>
  <c r="D1252" i="1"/>
  <c r="C1252" i="1"/>
  <c r="D1251" i="1"/>
  <c r="C1251" i="1"/>
  <c r="H1251" i="1" s="1"/>
  <c r="G1250" i="1"/>
  <c r="D1250" i="1"/>
  <c r="C1250" i="1"/>
  <c r="D1249" i="1"/>
  <c r="G1249" i="1" s="1"/>
  <c r="C1249" i="1"/>
  <c r="D1248" i="1"/>
  <c r="C1248" i="1"/>
  <c r="D1247" i="1"/>
  <c r="C1247" i="1"/>
  <c r="H1247" i="1" s="1"/>
  <c r="G1246" i="1"/>
  <c r="D1246" i="1"/>
  <c r="C1246" i="1"/>
  <c r="D1245" i="1"/>
  <c r="G1245" i="1" s="1"/>
  <c r="C1245" i="1"/>
  <c r="D1244" i="1"/>
  <c r="C1244" i="1"/>
  <c r="D1243" i="1"/>
  <c r="C1243" i="1"/>
  <c r="H1243" i="1" s="1"/>
  <c r="G1242" i="1"/>
  <c r="D1242" i="1"/>
  <c r="C1242" i="1"/>
  <c r="D1241" i="1"/>
  <c r="G1241" i="1" s="1"/>
  <c r="C1241" i="1"/>
  <c r="D1240" i="1"/>
  <c r="C1240" i="1"/>
  <c r="D1239" i="1"/>
  <c r="C1239" i="1"/>
  <c r="H1239" i="1" s="1"/>
  <c r="G1238" i="1"/>
  <c r="D1238" i="1"/>
  <c r="C1238" i="1"/>
  <c r="D1237" i="1"/>
  <c r="G1237" i="1" s="1"/>
  <c r="C1237" i="1"/>
  <c r="D1236" i="1"/>
  <c r="C1236" i="1"/>
  <c r="D1235" i="1"/>
  <c r="C1235" i="1"/>
  <c r="H1235" i="1" s="1"/>
  <c r="G1234" i="1"/>
  <c r="D1234" i="1"/>
  <c r="C1234" i="1"/>
  <c r="D1233" i="1"/>
  <c r="G1233" i="1" s="1"/>
  <c r="C1233" i="1"/>
  <c r="D1232" i="1"/>
  <c r="C1232" i="1"/>
  <c r="D1231" i="1"/>
  <c r="C1231" i="1"/>
  <c r="H1231" i="1" s="1"/>
  <c r="G1230" i="1"/>
  <c r="D1230" i="1"/>
  <c r="C1230" i="1"/>
  <c r="D1229" i="1"/>
  <c r="G1229" i="1" s="1"/>
  <c r="C1229" i="1"/>
  <c r="D1228" i="1"/>
  <c r="C1228" i="1"/>
  <c r="D1227" i="1"/>
  <c r="C1227" i="1"/>
  <c r="H1227" i="1" s="1"/>
  <c r="G1226" i="1"/>
  <c r="D1226" i="1"/>
  <c r="C1226" i="1"/>
  <c r="D1225" i="1"/>
  <c r="G1225" i="1" s="1"/>
  <c r="C1225" i="1"/>
  <c r="D1224" i="1"/>
  <c r="C1224" i="1"/>
  <c r="D1223" i="1"/>
  <c r="C1223" i="1"/>
  <c r="H1223" i="1" s="1"/>
  <c r="G1222" i="1"/>
  <c r="D1222" i="1"/>
  <c r="C1222" i="1"/>
  <c r="D1221" i="1"/>
  <c r="G1221" i="1" s="1"/>
  <c r="C1221" i="1"/>
  <c r="D1220" i="1"/>
  <c r="C1220" i="1"/>
  <c r="D1219" i="1"/>
  <c r="C1219" i="1"/>
  <c r="H1219" i="1" s="1"/>
  <c r="G1218" i="1"/>
  <c r="D1218" i="1"/>
  <c r="C1218" i="1"/>
  <c r="D1217" i="1"/>
  <c r="G1217" i="1" s="1"/>
  <c r="C1217" i="1"/>
  <c r="D1216" i="1"/>
  <c r="C1216" i="1"/>
  <c r="D1215" i="1"/>
  <c r="C1215" i="1"/>
  <c r="H1215" i="1" s="1"/>
  <c r="D1214" i="1"/>
  <c r="D1213" i="1"/>
  <c r="G1213" i="1" s="1"/>
  <c r="C1213" i="1"/>
  <c r="D1212" i="1"/>
  <c r="C1212" i="1"/>
  <c r="D1211" i="1"/>
  <c r="C1211" i="1"/>
  <c r="H1211" i="1" s="1"/>
  <c r="G1210" i="1"/>
  <c r="D1210" i="1"/>
  <c r="C1210" i="1"/>
  <c r="D1209" i="1"/>
  <c r="G1209" i="1" s="1"/>
  <c r="C1209" i="1"/>
  <c r="D1208" i="1"/>
  <c r="C1208" i="1"/>
  <c r="D1207" i="1"/>
  <c r="C1207" i="1"/>
  <c r="H1207" i="1" s="1"/>
  <c r="G1206" i="1"/>
  <c r="D1206" i="1"/>
  <c r="C1206" i="1"/>
  <c r="D1205" i="1"/>
  <c r="G1205" i="1" s="1"/>
  <c r="C1205" i="1"/>
  <c r="D1204" i="1"/>
  <c r="C1204" i="1"/>
  <c r="D1203" i="1"/>
  <c r="C1203" i="1"/>
  <c r="H1203" i="1" s="1"/>
  <c r="G1202" i="1"/>
  <c r="D1202" i="1"/>
  <c r="C1202" i="1"/>
  <c r="D1201" i="1"/>
  <c r="G1201" i="1" s="1"/>
  <c r="C1201" i="1"/>
  <c r="D1200" i="1"/>
  <c r="C1200" i="1"/>
  <c r="D1199" i="1"/>
  <c r="C1199" i="1"/>
  <c r="H1199" i="1" s="1"/>
  <c r="G1198" i="1"/>
  <c r="D1198" i="1"/>
  <c r="C1198" i="1"/>
  <c r="D1197" i="1"/>
  <c r="G1197" i="1" s="1"/>
  <c r="C1197" i="1"/>
  <c r="D1196" i="1"/>
  <c r="C1196" i="1"/>
  <c r="D1195" i="1"/>
  <c r="C1195" i="1"/>
  <c r="H1195" i="1" s="1"/>
  <c r="G1194" i="1"/>
  <c r="D1194" i="1"/>
  <c r="C1194" i="1"/>
  <c r="D1193" i="1"/>
  <c r="G1193" i="1" s="1"/>
  <c r="C1193" i="1"/>
  <c r="D1192" i="1"/>
  <c r="C1192" i="1"/>
  <c r="D1191" i="1"/>
  <c r="C1191" i="1"/>
  <c r="H1191" i="1" s="1"/>
  <c r="G1190" i="1"/>
  <c r="D1190" i="1"/>
  <c r="C1190" i="1"/>
  <c r="D1189" i="1"/>
  <c r="G1189" i="1" s="1"/>
  <c r="C1189" i="1"/>
  <c r="D1188" i="1"/>
  <c r="C1188" i="1"/>
  <c r="D1187" i="1"/>
  <c r="C1187" i="1"/>
  <c r="H1187" i="1" s="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D1046" i="1"/>
  <c r="H1045" i="1"/>
  <c r="G1045" i="1"/>
  <c r="D1045" i="1"/>
  <c r="C1045" i="1"/>
  <c r="H1044" i="1"/>
  <c r="G1044" i="1"/>
  <c r="D1044" i="1"/>
  <c r="C1044" i="1"/>
  <c r="H1043" i="1"/>
  <c r="G1043" i="1"/>
  <c r="D1043" i="1"/>
  <c r="C1043" i="1"/>
  <c r="H1042" i="1"/>
  <c r="G1042" i="1"/>
  <c r="D1042" i="1"/>
  <c r="C1042" i="1"/>
  <c r="D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G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D711" i="1"/>
  <c r="G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C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D568" i="1"/>
  <c r="H567" i="1"/>
  <c r="G567" i="1"/>
  <c r="D567" i="1"/>
  <c r="C567" i="1"/>
  <c r="H566" i="1"/>
  <c r="G566" i="1"/>
  <c r="D566" i="1"/>
  <c r="C566" i="1"/>
  <c r="D565" i="1"/>
  <c r="H564" i="1"/>
  <c r="G564" i="1"/>
  <c r="D564" i="1"/>
  <c r="C564" i="1"/>
  <c r="H563" i="1"/>
  <c r="G563" i="1"/>
  <c r="D563" i="1"/>
  <c r="C563"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3" i="1"/>
  <c r="G413" i="1"/>
  <c r="D413" i="1"/>
  <c r="C413" i="1"/>
  <c r="H412" i="1"/>
  <c r="D412" i="1"/>
  <c r="G412" i="1" s="1"/>
  <c r="C412" i="1"/>
  <c r="H411" i="1"/>
  <c r="D411" i="1"/>
  <c r="G411" i="1" s="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D366" i="1"/>
  <c r="G366" i="1" s="1"/>
  <c r="C366" i="1"/>
  <c r="H365" i="1"/>
  <c r="G365" i="1"/>
  <c r="D365" i="1"/>
  <c r="C365" i="1"/>
  <c r="C364" i="1"/>
  <c r="H363" i="1"/>
  <c r="D363" i="1"/>
  <c r="G363" i="1" s="1"/>
  <c r="C363" i="1"/>
  <c r="H362" i="1"/>
  <c r="G362" i="1"/>
  <c r="D362" i="1"/>
  <c r="C362" i="1"/>
  <c r="H361" i="1"/>
  <c r="G361" i="1"/>
  <c r="D361" i="1"/>
  <c r="C361" i="1"/>
  <c r="H360" i="1"/>
  <c r="G360" i="1"/>
  <c r="D360" i="1"/>
  <c r="C360" i="1"/>
  <c r="H359" i="1"/>
  <c r="D359" i="1"/>
  <c r="G359" i="1" s="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D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D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G307" i="1"/>
  <c r="D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D290" i="1"/>
  <c r="G290" i="1" s="1"/>
  <c r="C290" i="1"/>
  <c r="H289" i="1"/>
  <c r="G289" i="1"/>
  <c r="D289" i="1"/>
  <c r="C289" i="1"/>
  <c r="H288"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D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D209" i="1"/>
  <c r="G209" i="1" s="1"/>
  <c r="C209" i="1"/>
  <c r="H208" i="1"/>
  <c r="G208" i="1"/>
  <c r="D208" i="1"/>
  <c r="C208" i="1"/>
  <c r="H207" i="1"/>
  <c r="G207" i="1"/>
  <c r="D207" i="1"/>
  <c r="C207" i="1"/>
  <c r="H206"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G191" i="1"/>
  <c r="D191" i="1"/>
  <c r="C191" i="1"/>
  <c r="H190" i="1"/>
  <c r="G190" i="1"/>
  <c r="D190" i="1"/>
  <c r="C190" i="1"/>
  <c r="H189" i="1"/>
  <c r="D189" i="1"/>
  <c r="G189" i="1" s="1"/>
  <c r="C189" i="1"/>
  <c r="H188" i="1"/>
  <c r="G188" i="1"/>
  <c r="D188" i="1"/>
  <c r="C188" i="1"/>
  <c r="H187" i="1"/>
  <c r="G187" i="1"/>
  <c r="D187" i="1"/>
  <c r="C187" i="1"/>
  <c r="H186" i="1"/>
  <c r="G186" i="1"/>
  <c r="D186" i="1"/>
  <c r="C186" i="1"/>
  <c r="H185" i="1"/>
  <c r="D185" i="1"/>
  <c r="G185" i="1" s="1"/>
  <c r="C185" i="1"/>
  <c r="D184" i="1"/>
  <c r="G184" i="1" s="1"/>
  <c r="C184" i="1"/>
  <c r="H183" i="1"/>
  <c r="G183" i="1"/>
  <c r="D183" i="1"/>
  <c r="C183" i="1"/>
  <c r="H182" i="1"/>
  <c r="G182" i="1"/>
  <c r="D182" i="1"/>
  <c r="C182" i="1"/>
  <c r="H181" i="1"/>
  <c r="D181" i="1"/>
  <c r="G181" i="1" s="1"/>
  <c r="C181" i="1"/>
  <c r="H180" i="1"/>
  <c r="D180" i="1"/>
  <c r="G180" i="1" s="1"/>
  <c r="C180" i="1"/>
  <c r="H179" i="1"/>
  <c r="G179" i="1"/>
  <c r="D179" i="1"/>
  <c r="C179" i="1"/>
  <c r="H178" i="1"/>
  <c r="G178" i="1"/>
  <c r="D178" i="1"/>
  <c r="C178" i="1"/>
  <c r="H177" i="1"/>
  <c r="G177" i="1"/>
  <c r="D177" i="1"/>
  <c r="C177" i="1"/>
  <c r="H176" i="1"/>
  <c r="G176" i="1"/>
  <c r="D176" i="1"/>
  <c r="C176" i="1"/>
  <c r="H175" i="1"/>
  <c r="D175" i="1"/>
  <c r="G175" i="1" s="1"/>
  <c r="C175" i="1"/>
  <c r="H174" i="1"/>
  <c r="D174" i="1"/>
  <c r="G174" i="1" s="1"/>
  <c r="C174" i="1"/>
  <c r="D173" i="1"/>
  <c r="H173" i="1" s="1"/>
  <c r="C173" i="1"/>
  <c r="H172" i="1"/>
  <c r="G172" i="1"/>
  <c r="D172" i="1"/>
  <c r="C172" i="1"/>
  <c r="H171" i="1"/>
  <c r="G171" i="1"/>
  <c r="D171" i="1"/>
  <c r="C171" i="1"/>
  <c r="H170" i="1"/>
  <c r="D170" i="1"/>
  <c r="G170" i="1" s="1"/>
  <c r="C170" i="1"/>
  <c r="H169" i="1"/>
  <c r="G169" i="1"/>
  <c r="D169" i="1"/>
  <c r="C169" i="1"/>
  <c r="H168" i="1"/>
  <c r="D168" i="1"/>
  <c r="G168" i="1" s="1"/>
  <c r="C168" i="1"/>
  <c r="H167" i="1"/>
  <c r="G167" i="1"/>
  <c r="D167" i="1"/>
  <c r="C167" i="1"/>
  <c r="H166" i="1"/>
  <c r="G166" i="1"/>
  <c r="D166" i="1"/>
  <c r="C166" i="1"/>
  <c r="D165" i="1"/>
  <c r="G165" i="1" s="1"/>
  <c r="C165" i="1"/>
  <c r="H164" i="1"/>
  <c r="G164" i="1"/>
  <c r="D164" i="1"/>
  <c r="C164" i="1"/>
  <c r="H163" i="1"/>
  <c r="G163" i="1"/>
  <c r="D163" i="1"/>
  <c r="C163" i="1"/>
  <c r="H162" i="1"/>
  <c r="G162" i="1"/>
  <c r="D162" i="1"/>
  <c r="C162" i="1"/>
  <c r="H161" i="1"/>
  <c r="D161" i="1"/>
  <c r="G161" i="1" s="1"/>
  <c r="C161" i="1"/>
  <c r="H160" i="1"/>
  <c r="D160" i="1"/>
  <c r="G160" i="1" s="1"/>
  <c r="C160" i="1"/>
  <c r="H158" i="1"/>
  <c r="G158" i="1"/>
  <c r="D158" i="1"/>
  <c r="C158" i="1"/>
  <c r="H157" i="1"/>
  <c r="G157" i="1"/>
  <c r="D157" i="1"/>
  <c r="C157" i="1"/>
  <c r="H156" i="1"/>
  <c r="G156" i="1"/>
  <c r="D156" i="1"/>
  <c r="C156" i="1"/>
  <c r="H155" i="1"/>
  <c r="G155" i="1"/>
  <c r="D155" i="1"/>
  <c r="C155" i="1"/>
  <c r="D154" i="1"/>
  <c r="G154" i="1" s="1"/>
  <c r="C154" i="1"/>
  <c r="H153" i="1"/>
  <c r="G153" i="1"/>
  <c r="D153" i="1"/>
  <c r="C153" i="1"/>
  <c r="H152" i="1"/>
  <c r="G152" i="1"/>
  <c r="D152" i="1"/>
  <c r="C152" i="1"/>
  <c r="H151" i="1"/>
  <c r="G151" i="1"/>
  <c r="D151" i="1"/>
  <c r="C151" i="1"/>
  <c r="H150" i="1"/>
  <c r="D150" i="1"/>
  <c r="G150" i="1" s="1"/>
  <c r="C150" i="1"/>
  <c r="H149" i="1"/>
  <c r="G149" i="1"/>
  <c r="D149"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D131" i="1"/>
  <c r="G131" i="1" s="1"/>
  <c r="C131" i="1"/>
  <c r="C130" i="1"/>
  <c r="D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D88" i="1"/>
  <c r="H88" i="1" s="1"/>
  <c r="C88" i="1"/>
  <c r="D87" i="1"/>
  <c r="H87" i="1" s="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D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D54" i="1"/>
  <c r="G54" i="1" s="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H1576" i="1" l="1"/>
  <c r="H1509" i="1"/>
  <c r="H1499" i="1"/>
  <c r="G1499" i="1"/>
  <c r="C1501" i="1"/>
  <c r="G1486" i="1"/>
  <c r="G1483" i="1"/>
  <c r="F221" i="9"/>
  <c r="B221" i="9" s="1"/>
  <c r="E39" i="9"/>
  <c r="B39" i="9" s="1"/>
  <c r="E273" i="9"/>
  <c r="B273" i="9" s="1"/>
  <c r="H366" i="1"/>
  <c r="H290" i="1"/>
  <c r="E644" i="4"/>
  <c r="D638" i="1" s="1"/>
  <c r="B224" i="9"/>
  <c r="E196" i="4"/>
  <c r="D192" i="1" s="1"/>
  <c r="F196" i="4"/>
  <c r="H184" i="1"/>
  <c r="F222" i="9"/>
  <c r="B222" i="9" s="1"/>
  <c r="F188" i="4"/>
  <c r="B220" i="9"/>
  <c r="B219" i="9"/>
  <c r="G173" i="1"/>
  <c r="H165" i="1"/>
  <c r="E40" i="9"/>
  <c r="G148" i="1"/>
  <c r="H154" i="1"/>
  <c r="D130" i="1"/>
  <c r="H121" i="1"/>
  <c r="G121" i="1"/>
  <c r="F125" i="4"/>
  <c r="E124" i="4"/>
  <c r="D120" i="1" s="1"/>
  <c r="G87" i="1"/>
  <c r="G88" i="1"/>
  <c r="H1192" i="1"/>
  <c r="G1192" i="1"/>
  <c r="H1208" i="1"/>
  <c r="G1208" i="1"/>
  <c r="H1228" i="1"/>
  <c r="G1228" i="1"/>
  <c r="H1244" i="1"/>
  <c r="G1244" i="1"/>
  <c r="H1260" i="1"/>
  <c r="G1260" i="1"/>
  <c r="H1276" i="1"/>
  <c r="G1276" i="1"/>
  <c r="H1292" i="1"/>
  <c r="G1292" i="1"/>
  <c r="H1308" i="1"/>
  <c r="G1308" i="1"/>
  <c r="H1409" i="1"/>
  <c r="G1409" i="1"/>
  <c r="H1411" i="1"/>
  <c r="G1411" i="1"/>
  <c r="H1413" i="1"/>
  <c r="G1413" i="1"/>
  <c r="H1415" i="1"/>
  <c r="G1415" i="1"/>
  <c r="H1417" i="1"/>
  <c r="G1417" i="1"/>
  <c r="H1419" i="1"/>
  <c r="G1419" i="1"/>
  <c r="H1421" i="1"/>
  <c r="G1421" i="1"/>
  <c r="H1425" i="1"/>
  <c r="G1425" i="1"/>
  <c r="H1427" i="1"/>
  <c r="G1427" i="1"/>
  <c r="H1429" i="1"/>
  <c r="G1429" i="1"/>
  <c r="H1431" i="1"/>
  <c r="G1431" i="1"/>
  <c r="H1433" i="1"/>
  <c r="G1433" i="1"/>
  <c r="H1441" i="1"/>
  <c r="G1441" i="1"/>
  <c r="J1441" i="1"/>
  <c r="H1445" i="1"/>
  <c r="G1445" i="1"/>
  <c r="J1445" i="1"/>
  <c r="J1451" i="1"/>
  <c r="G1451" i="1"/>
  <c r="H1489" i="1"/>
  <c r="G1489" i="1"/>
  <c r="F83" i="4"/>
  <c r="D82" i="4"/>
  <c r="C79" i="1"/>
  <c r="H1196" i="1"/>
  <c r="G1196" i="1"/>
  <c r="H1212" i="1"/>
  <c r="G1212" i="1"/>
  <c r="H1216" i="1"/>
  <c r="G1216" i="1"/>
  <c r="H1232" i="1"/>
  <c r="G1232" i="1"/>
  <c r="H1248" i="1"/>
  <c r="G1248" i="1"/>
  <c r="H1264" i="1"/>
  <c r="G1264" i="1"/>
  <c r="H1280" i="1"/>
  <c r="G1280" i="1"/>
  <c r="H1296" i="1"/>
  <c r="G1296" i="1"/>
  <c r="H1312" i="1"/>
  <c r="G1312" i="1"/>
  <c r="H1395" i="1"/>
  <c r="G1395" i="1"/>
  <c r="H1397" i="1"/>
  <c r="G1397" i="1"/>
  <c r="H1399" i="1"/>
  <c r="G1399" i="1"/>
  <c r="H1401" i="1"/>
  <c r="G1401" i="1"/>
  <c r="H1403" i="1"/>
  <c r="G1403" i="1"/>
  <c r="H1405" i="1"/>
  <c r="G1405" i="1"/>
  <c r="H1407" i="1"/>
  <c r="G1407" i="1"/>
  <c r="H1200" i="1"/>
  <c r="G1200" i="1"/>
  <c r="H1220" i="1"/>
  <c r="G1220" i="1"/>
  <c r="H1236" i="1"/>
  <c r="G1236" i="1"/>
  <c r="H1252" i="1"/>
  <c r="G1252" i="1"/>
  <c r="H1268" i="1"/>
  <c r="G1268" i="1"/>
  <c r="H1284" i="1"/>
  <c r="G1284" i="1"/>
  <c r="H1300" i="1"/>
  <c r="G1300" i="1"/>
  <c r="H1385" i="1"/>
  <c r="G1385" i="1"/>
  <c r="H1387" i="1"/>
  <c r="G1387" i="1"/>
  <c r="H1389" i="1"/>
  <c r="G1389" i="1"/>
  <c r="H1391" i="1"/>
  <c r="G1391" i="1"/>
  <c r="H1437" i="1"/>
  <c r="G1437" i="1"/>
  <c r="H1439" i="1"/>
  <c r="G1439" i="1"/>
  <c r="J1439" i="1"/>
  <c r="H1443" i="1"/>
  <c r="G1443" i="1"/>
  <c r="J1443" i="1"/>
  <c r="J1447" i="1"/>
  <c r="G1447" i="1"/>
  <c r="I1447" i="1" s="1"/>
  <c r="G108" i="1"/>
  <c r="H1188" i="1"/>
  <c r="G1188" i="1"/>
  <c r="H1204" i="1"/>
  <c r="G1204" i="1"/>
  <c r="H1224" i="1"/>
  <c r="G1224" i="1"/>
  <c r="H1240" i="1"/>
  <c r="G1240" i="1"/>
  <c r="H1256" i="1"/>
  <c r="G1256" i="1"/>
  <c r="H1272" i="1"/>
  <c r="G1272" i="1"/>
  <c r="H1288" i="1"/>
  <c r="G1288" i="1"/>
  <c r="H1304" i="1"/>
  <c r="G1304" i="1"/>
  <c r="H1315" i="1"/>
  <c r="G1315" i="1"/>
  <c r="H1317" i="1"/>
  <c r="G1317" i="1"/>
  <c r="H1319" i="1"/>
  <c r="G1319" i="1"/>
  <c r="H1321" i="1"/>
  <c r="G1321" i="1"/>
  <c r="H1323" i="1"/>
  <c r="G1323" i="1"/>
  <c r="H1325" i="1"/>
  <c r="G1325" i="1"/>
  <c r="H1327" i="1"/>
  <c r="G1327"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J1449" i="1"/>
  <c r="G1449" i="1"/>
  <c r="G1463" i="1"/>
  <c r="J1463" i="1"/>
  <c r="H1463" i="1"/>
  <c r="G1465" i="1"/>
  <c r="I1465" i="1" s="1"/>
  <c r="J1465" i="1"/>
  <c r="H1465" i="1"/>
  <c r="G1467" i="1"/>
  <c r="I1467" i="1" s="1"/>
  <c r="J1467" i="1"/>
  <c r="H1467" i="1"/>
  <c r="G1469" i="1"/>
  <c r="H1469" i="1"/>
  <c r="H1492" i="1"/>
  <c r="G1492" i="1"/>
  <c r="H1527" i="1"/>
  <c r="G1527" i="1"/>
  <c r="H1299" i="1"/>
  <c r="D1393" i="1"/>
  <c r="H1393" i="1" s="1"/>
  <c r="G1456" i="1"/>
  <c r="J1456" i="1"/>
  <c r="G1458" i="1"/>
  <c r="I1458" i="1" s="1"/>
  <c r="J1458" i="1"/>
  <c r="G1460" i="1"/>
  <c r="J1460" i="1"/>
  <c r="G1476" i="1"/>
  <c r="I1476" i="1" s="1"/>
  <c r="J1476" i="1"/>
  <c r="G1478" i="1"/>
  <c r="J1478" i="1"/>
  <c r="H1480" i="1"/>
  <c r="G1480" i="1"/>
  <c r="H1496" i="1"/>
  <c r="G1496" i="1"/>
  <c r="F51" i="4"/>
  <c r="D50" i="4"/>
  <c r="F519" i="4"/>
  <c r="D515" i="4"/>
  <c r="H24" i="3"/>
  <c r="F5" i="6"/>
  <c r="F571" i="4"/>
  <c r="D567" i="4"/>
  <c r="C159" i="1"/>
  <c r="C240" i="1"/>
  <c r="C326" i="1"/>
  <c r="C339" i="1"/>
  <c r="C351" i="1"/>
  <c r="C565" i="1"/>
  <c r="C568" i="1"/>
  <c r="C990" i="1"/>
  <c r="C1041" i="1"/>
  <c r="C1112" i="1"/>
  <c r="H1186" i="1"/>
  <c r="H1190" i="1"/>
  <c r="H1194" i="1"/>
  <c r="H1198" i="1"/>
  <c r="H1202" i="1"/>
  <c r="H1206" i="1"/>
  <c r="H1210" i="1"/>
  <c r="H1218" i="1"/>
  <c r="H1222" i="1"/>
  <c r="H1226" i="1"/>
  <c r="H1230" i="1"/>
  <c r="H1234" i="1"/>
  <c r="H1238" i="1"/>
  <c r="H1242" i="1"/>
  <c r="H1246" i="1"/>
  <c r="H1250" i="1"/>
  <c r="H1254" i="1"/>
  <c r="H1258" i="1"/>
  <c r="H1262" i="1"/>
  <c r="H1266" i="1"/>
  <c r="H1270" i="1"/>
  <c r="H1274" i="1"/>
  <c r="H1278" i="1"/>
  <c r="H1282" i="1"/>
  <c r="H1286" i="1"/>
  <c r="H1290" i="1"/>
  <c r="H1294" i="1"/>
  <c r="H1298" i="1"/>
  <c r="H1302" i="1"/>
  <c r="H1306" i="1"/>
  <c r="H1310"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38" i="1"/>
  <c r="G1438" i="1"/>
  <c r="I1440" i="1"/>
  <c r="I1442" i="1"/>
  <c r="I1444" i="1"/>
  <c r="H1454" i="1"/>
  <c r="G1462" i="1"/>
  <c r="I1462" i="1" s="1"/>
  <c r="G1464" i="1"/>
  <c r="I1464" i="1" s="1"/>
  <c r="G1466" i="1"/>
  <c r="I1466" i="1" s="1"/>
  <c r="G1468" i="1"/>
  <c r="I1468" i="1" s="1"/>
  <c r="G1471" i="1"/>
  <c r="I1471" i="1" s="1"/>
  <c r="J1471" i="1"/>
  <c r="H1472" i="1"/>
  <c r="I1472" i="1" s="1"/>
  <c r="G1473" i="1"/>
  <c r="I1473" i="1" s="1"/>
  <c r="J1473" i="1"/>
  <c r="H1474" i="1"/>
  <c r="I1474" i="1" s="1"/>
  <c r="H1484" i="1"/>
  <c r="G1484" i="1"/>
  <c r="G1493" i="1"/>
  <c r="H1500" i="1"/>
  <c r="G1500" i="1"/>
  <c r="G1514" i="1"/>
  <c r="H1522" i="1"/>
  <c r="G1522" i="1"/>
  <c r="G1571" i="1"/>
  <c r="G1575" i="1"/>
  <c r="G1579" i="1"/>
  <c r="F37" i="4"/>
  <c r="D7" i="4"/>
  <c r="F152" i="4"/>
  <c r="E163" i="4"/>
  <c r="D159" i="1" s="1"/>
  <c r="F530" i="4"/>
  <c r="D529" i="4"/>
  <c r="H289" i="9"/>
  <c r="E176" i="5"/>
  <c r="H1530" i="1"/>
  <c r="G1530" i="1"/>
  <c r="H1550" i="1"/>
  <c r="G1550" i="1"/>
  <c r="H1570" i="1"/>
  <c r="G1570" i="1"/>
  <c r="G188" i="9"/>
  <c r="E188" i="9" s="1"/>
  <c r="B188" i="9" s="1"/>
  <c r="F312" i="4"/>
  <c r="D311" i="4"/>
  <c r="D364" i="1"/>
  <c r="D562" i="1"/>
  <c r="G1187" i="1"/>
  <c r="H1189" i="1"/>
  <c r="G1191" i="1"/>
  <c r="H1193" i="1"/>
  <c r="G1195" i="1"/>
  <c r="H1197" i="1"/>
  <c r="G1199" i="1"/>
  <c r="H1201" i="1"/>
  <c r="G1203" i="1"/>
  <c r="H1205" i="1"/>
  <c r="G1207" i="1"/>
  <c r="H1209" i="1"/>
  <c r="G1211" i="1"/>
  <c r="H1213" i="1"/>
  <c r="G1215" i="1"/>
  <c r="H1217" i="1"/>
  <c r="G1219" i="1"/>
  <c r="H1221" i="1"/>
  <c r="G1223" i="1"/>
  <c r="H1225" i="1"/>
  <c r="G1227" i="1"/>
  <c r="H1229" i="1"/>
  <c r="G1231" i="1"/>
  <c r="H1233" i="1"/>
  <c r="G1235" i="1"/>
  <c r="H1237" i="1"/>
  <c r="G1239" i="1"/>
  <c r="H1241" i="1"/>
  <c r="G1243" i="1"/>
  <c r="H1245" i="1"/>
  <c r="G1247" i="1"/>
  <c r="H1249" i="1"/>
  <c r="G1251" i="1"/>
  <c r="H1253" i="1"/>
  <c r="G1255" i="1"/>
  <c r="H1257" i="1"/>
  <c r="G1259" i="1"/>
  <c r="H1261" i="1"/>
  <c r="G1263" i="1"/>
  <c r="H1265" i="1"/>
  <c r="G1267" i="1"/>
  <c r="H1269" i="1"/>
  <c r="G1271" i="1"/>
  <c r="H1273" i="1"/>
  <c r="G1275" i="1"/>
  <c r="H1277" i="1"/>
  <c r="G1279" i="1"/>
  <c r="H1281" i="1"/>
  <c r="G1283" i="1"/>
  <c r="H1285" i="1"/>
  <c r="G1287" i="1"/>
  <c r="H1289" i="1"/>
  <c r="G1291" i="1"/>
  <c r="H1293" i="1"/>
  <c r="G1295" i="1"/>
  <c r="H1297" i="1"/>
  <c r="G1299" i="1"/>
  <c r="H1301" i="1"/>
  <c r="G1303" i="1"/>
  <c r="H1305" i="1"/>
  <c r="G1307" i="1"/>
  <c r="H1309" i="1"/>
  <c r="G1311" i="1"/>
  <c r="H1313" i="1"/>
  <c r="G1446" i="1"/>
  <c r="I1446" i="1" s="1"/>
  <c r="J1446" i="1"/>
  <c r="H1447" i="1"/>
  <c r="G1448" i="1"/>
  <c r="I1448" i="1" s="1"/>
  <c r="J1448" i="1"/>
  <c r="H1449" i="1"/>
  <c r="G1450" i="1"/>
  <c r="I1450" i="1" s="1"/>
  <c r="J1450" i="1"/>
  <c r="H1451" i="1"/>
  <c r="G1452" i="1"/>
  <c r="I1452" i="1" s="1"/>
  <c r="J1452" i="1"/>
  <c r="H1453" i="1"/>
  <c r="I1455" i="1"/>
  <c r="H1456" i="1"/>
  <c r="I1457" i="1"/>
  <c r="H1458" i="1"/>
  <c r="I1459" i="1"/>
  <c r="H1460" i="1"/>
  <c r="H1476" i="1"/>
  <c r="I1477" i="1"/>
  <c r="H1478" i="1"/>
  <c r="I1479" i="1"/>
  <c r="H1488" i="1"/>
  <c r="G1488" i="1"/>
  <c r="H1523" i="1"/>
  <c r="G1523" i="1"/>
  <c r="F253" i="4"/>
  <c r="D252" i="4"/>
  <c r="F130" i="6"/>
  <c r="D129" i="6"/>
  <c r="E50" i="4"/>
  <c r="D46" i="1" s="1"/>
  <c r="E82" i="4"/>
  <c r="D78" i="1" s="1"/>
  <c r="F107" i="4"/>
  <c r="F134" i="4"/>
  <c r="D133" i="4"/>
  <c r="D224" i="4"/>
  <c r="E252" i="4"/>
  <c r="D248" i="1" s="1"/>
  <c r="F264" i="4"/>
  <c r="D263" i="4"/>
  <c r="D299" i="4"/>
  <c r="E311" i="4"/>
  <c r="D306" i="1" s="1"/>
  <c r="F364" i="4"/>
  <c r="D643" i="4"/>
  <c r="F416" i="4"/>
  <c r="D420" i="4"/>
  <c r="D472" i="4"/>
  <c r="D484" i="4"/>
  <c r="E529" i="4"/>
  <c r="F594" i="4"/>
  <c r="D593" i="4"/>
  <c r="F8" i="5"/>
  <c r="D7" i="5"/>
  <c r="D237" i="5"/>
  <c r="D89" i="6"/>
  <c r="F94" i="6"/>
  <c r="G172" i="9"/>
  <c r="E172" i="9" s="1"/>
  <c r="B172" i="9" s="1"/>
  <c r="H1526" i="1"/>
  <c r="G1526" i="1"/>
  <c r="H1534" i="1"/>
  <c r="G1534" i="1"/>
  <c r="H1538" i="1"/>
  <c r="G1538" i="1"/>
  <c r="H1542" i="1"/>
  <c r="G1542" i="1"/>
  <c r="H1546" i="1"/>
  <c r="G1546" i="1"/>
  <c r="H1554" i="1"/>
  <c r="G1554" i="1"/>
  <c r="H1558" i="1"/>
  <c r="G1558" i="1"/>
  <c r="H1562" i="1"/>
  <c r="G1562" i="1"/>
  <c r="H1566" i="1"/>
  <c r="G1566" i="1"/>
  <c r="H1574" i="1"/>
  <c r="G1574" i="1"/>
  <c r="H1578" i="1"/>
  <c r="G1578" i="1"/>
  <c r="E106" i="4"/>
  <c r="D102" i="1" s="1"/>
  <c r="G102" i="1" s="1"/>
  <c r="H20" i="9"/>
  <c r="G20" i="9"/>
  <c r="F216" i="4"/>
  <c r="D215" i="4"/>
  <c r="E263" i="4"/>
  <c r="D259" i="1" s="1"/>
  <c r="D351" i="4"/>
  <c r="E363" i="4"/>
  <c r="D358" i="1" s="1"/>
  <c r="G358" i="1" s="1"/>
  <c r="E643" i="4"/>
  <c r="D637" i="1" s="1"/>
  <c r="E593" i="4"/>
  <c r="D587" i="1" s="1"/>
  <c r="E7" i="5"/>
  <c r="F70" i="5"/>
  <c r="D69" i="5"/>
  <c r="F207" i="5"/>
  <c r="D206" i="5"/>
  <c r="F177" i="4"/>
  <c r="E420" i="4"/>
  <c r="F460" i="4"/>
  <c r="D459" i="4"/>
  <c r="D580" i="4"/>
  <c r="G289" i="9"/>
  <c r="E289" i="9" s="1"/>
  <c r="B289" i="9" s="1"/>
  <c r="D176" i="5"/>
  <c r="G291" i="9"/>
  <c r="E291" i="9" s="1"/>
  <c r="B291" i="9" s="1"/>
  <c r="F190" i="5"/>
  <c r="E141" i="6"/>
  <c r="F36" i="6"/>
  <c r="D35" i="6"/>
  <c r="D141" i="6" s="1"/>
  <c r="D49" i="8"/>
  <c r="F180" i="5"/>
  <c r="D5" i="7"/>
  <c r="B24" i="9"/>
  <c r="B32" i="9"/>
  <c r="B40" i="9"/>
  <c r="B48" i="9"/>
  <c r="B54" i="9"/>
  <c r="G170" i="9"/>
  <c r="E170" i="9" s="1"/>
  <c r="B170" i="9" s="1"/>
  <c r="G178" i="9"/>
  <c r="E178" i="9" s="1"/>
  <c r="B178" i="9" s="1"/>
  <c r="E286" i="9"/>
  <c r="B286" i="9" s="1"/>
  <c r="D114" i="6"/>
  <c r="D6" i="8"/>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M212" i="9"/>
  <c r="G278" i="9"/>
  <c r="E278" i="9" s="1"/>
  <c r="B278" i="9" s="1"/>
  <c r="G191" i="9"/>
  <c r="E191" i="9" s="1"/>
  <c r="G189" i="9"/>
  <c r="E189" i="9" s="1"/>
  <c r="B189" i="9" s="1"/>
  <c r="G187" i="9"/>
  <c r="E187" i="9" s="1"/>
  <c r="B187" i="9" s="1"/>
  <c r="G185" i="9"/>
  <c r="E185" i="9" s="1"/>
  <c r="B185" i="9" s="1"/>
  <c r="G183" i="9"/>
  <c r="E183" i="9" s="1"/>
  <c r="B183" i="9" s="1"/>
  <c r="G181" i="9"/>
  <c r="E181" i="9" s="1"/>
  <c r="B181" i="9" s="1"/>
  <c r="G179" i="9"/>
  <c r="E179" i="9" s="1"/>
  <c r="B179" i="9" s="1"/>
  <c r="G164" i="9"/>
  <c r="E164" i="9" s="1"/>
  <c r="B164" i="9" s="1"/>
  <c r="G163" i="9"/>
  <c r="E163" i="9" s="1"/>
  <c r="B163" i="9" s="1"/>
  <c r="G162" i="9"/>
  <c r="E162" i="9" s="1"/>
  <c r="B162" i="9" s="1"/>
  <c r="G161" i="9"/>
  <c r="E161" i="9" s="1"/>
  <c r="B161" i="9" s="1"/>
  <c r="G160" i="9"/>
  <c r="E160" i="9" s="1"/>
  <c r="B160" i="9" s="1"/>
  <c r="G277" i="9"/>
  <c r="E277" i="9" s="1"/>
  <c r="B277" i="9" s="1"/>
  <c r="G190" i="9"/>
  <c r="E190" i="9" s="1"/>
  <c r="B190" i="9" s="1"/>
  <c r="G182" i="9"/>
  <c r="E182" i="9" s="1"/>
  <c r="B182" i="9" s="1"/>
  <c r="G184" i="9"/>
  <c r="E184" i="9" s="1"/>
  <c r="B184" i="9" s="1"/>
  <c r="G177" i="9"/>
  <c r="E177" i="9" s="1"/>
  <c r="B177" i="9" s="1"/>
  <c r="G175" i="9"/>
  <c r="E175" i="9" s="1"/>
  <c r="B175" i="9" s="1"/>
  <c r="G173" i="9"/>
  <c r="E173" i="9" s="1"/>
  <c r="B173" i="9" s="1"/>
  <c r="G171" i="9"/>
  <c r="E171" i="9" s="1"/>
  <c r="B171" i="9" s="1"/>
  <c r="G169" i="9"/>
  <c r="E169" i="9" s="1"/>
  <c r="B169" i="9" s="1"/>
  <c r="G167" i="9"/>
  <c r="E167" i="9" s="1"/>
  <c r="B167" i="9" s="1"/>
  <c r="H165" i="9"/>
  <c r="H164" i="9"/>
  <c r="G186" i="9"/>
  <c r="E186" i="9" s="1"/>
  <c r="B186" i="9" s="1"/>
  <c r="G165" i="9"/>
  <c r="E165" i="9" s="1"/>
  <c r="B165" i="9" s="1"/>
  <c r="B53" i="9"/>
  <c r="G168" i="9"/>
  <c r="E168" i="9" s="1"/>
  <c r="B168" i="9" s="1"/>
  <c r="G176" i="9"/>
  <c r="E176" i="9" s="1"/>
  <c r="B176" i="9" s="1"/>
  <c r="G166" i="9"/>
  <c r="E166" i="9" s="1"/>
  <c r="B166" i="9" s="1"/>
  <c r="G174" i="9"/>
  <c r="E174" i="9" s="1"/>
  <c r="B174" i="9" s="1"/>
  <c r="B146" i="9"/>
  <c r="B150" i="9"/>
  <c r="B154" i="9"/>
  <c r="B158" i="9"/>
  <c r="B58" i="9"/>
  <c r="B62" i="9"/>
  <c r="B66" i="9"/>
  <c r="B70" i="9"/>
  <c r="B74" i="9"/>
  <c r="B78" i="9"/>
  <c r="B82" i="9"/>
  <c r="B86" i="9"/>
  <c r="B90" i="9"/>
  <c r="B94" i="9"/>
  <c r="B98" i="9"/>
  <c r="B102" i="9"/>
  <c r="B106" i="9"/>
  <c r="B110" i="9"/>
  <c r="B114" i="9"/>
  <c r="B118" i="9"/>
  <c r="B122" i="9"/>
  <c r="B126" i="9"/>
  <c r="B130" i="9"/>
  <c r="B134" i="9"/>
  <c r="B138" i="9"/>
  <c r="E57" i="9"/>
  <c r="B57" i="9" s="1"/>
  <c r="E61" i="9"/>
  <c r="B61" i="9" s="1"/>
  <c r="E65" i="9"/>
  <c r="B65" i="9" s="1"/>
  <c r="E69" i="9"/>
  <c r="B69" i="9" s="1"/>
  <c r="E73" i="9"/>
  <c r="B73" i="9" s="1"/>
  <c r="E77" i="9"/>
  <c r="B77" i="9" s="1"/>
  <c r="E81" i="9"/>
  <c r="B81" i="9" s="1"/>
  <c r="E85" i="9"/>
  <c r="B85" i="9" s="1"/>
  <c r="E89" i="9"/>
  <c r="B89" i="9" s="1"/>
  <c r="E93" i="9"/>
  <c r="B93" i="9" s="1"/>
  <c r="E97" i="9"/>
  <c r="B97" i="9" s="1"/>
  <c r="E101" i="9"/>
  <c r="B101" i="9" s="1"/>
  <c r="E105" i="9"/>
  <c r="B105" i="9" s="1"/>
  <c r="E109" i="9"/>
  <c r="B109" i="9" s="1"/>
  <c r="E113" i="9"/>
  <c r="B113" i="9" s="1"/>
  <c r="E117" i="9"/>
  <c r="B117" i="9" s="1"/>
  <c r="E121" i="9"/>
  <c r="B121" i="9" s="1"/>
  <c r="E125" i="9"/>
  <c r="B125" i="9" s="1"/>
  <c r="E129" i="9"/>
  <c r="B129" i="9" s="1"/>
  <c r="E133" i="9"/>
  <c r="B133" i="9" s="1"/>
  <c r="E137" i="9"/>
  <c r="B137" i="9" s="1"/>
  <c r="E141" i="9"/>
  <c r="B141" i="9" s="1"/>
  <c r="B143" i="9"/>
  <c r="B147" i="9"/>
  <c r="B151" i="9"/>
  <c r="B155" i="9"/>
  <c r="B159" i="9"/>
  <c r="F229" i="9"/>
  <c r="B229" i="9" s="1"/>
  <c r="B235" i="9"/>
  <c r="F261" i="9"/>
  <c r="B261" i="9" s="1"/>
  <c r="B267" i="9"/>
  <c r="F217" i="9"/>
  <c r="B217" i="9" s="1"/>
  <c r="B223" i="9"/>
  <c r="F233" i="9"/>
  <c r="B233" i="9" s="1"/>
  <c r="B239" i="9"/>
  <c r="F249" i="9"/>
  <c r="B249" i="9" s="1"/>
  <c r="B255" i="9"/>
  <c r="F265" i="9"/>
  <c r="B265" i="9" s="1"/>
  <c r="G1501" i="1" l="1"/>
  <c r="H1501" i="1"/>
  <c r="F212" i="9"/>
  <c r="B191" i="9"/>
  <c r="E20" i="9"/>
  <c r="E19" i="9" s="1"/>
  <c r="H358" i="1"/>
  <c r="H638" i="1"/>
  <c r="G638" i="1"/>
  <c r="H192" i="1"/>
  <c r="G192" i="1"/>
  <c r="G130" i="1"/>
  <c r="H130" i="1"/>
  <c r="H120" i="1"/>
  <c r="G120" i="1"/>
  <c r="F124" i="4"/>
  <c r="F141" i="6"/>
  <c r="H28" i="3"/>
  <c r="C1435" i="1"/>
  <c r="G299" i="9"/>
  <c r="E299" i="9" s="1"/>
  <c r="G292" i="9"/>
  <c r="E292" i="9" s="1"/>
  <c r="B292" i="9" s="1"/>
  <c r="F206" i="5"/>
  <c r="C1183" i="1"/>
  <c r="I20" i="3"/>
  <c r="E6" i="5"/>
  <c r="D985" i="1"/>
  <c r="D350" i="4"/>
  <c r="F351" i="4"/>
  <c r="C346" i="1"/>
  <c r="D528" i="4"/>
  <c r="F529" i="4"/>
  <c r="C523" i="1"/>
  <c r="B212" i="9"/>
  <c r="H27" i="3"/>
  <c r="F114" i="6"/>
  <c r="C1408" i="1"/>
  <c r="I28" i="3"/>
  <c r="D1435" i="1"/>
  <c r="E635" i="4"/>
  <c r="D629" i="1" s="1"/>
  <c r="D414" i="1"/>
  <c r="H20" i="3"/>
  <c r="C985" i="1"/>
  <c r="F7" i="5"/>
  <c r="E528" i="4"/>
  <c r="D523" i="1"/>
  <c r="D298" i="4"/>
  <c r="C294" i="1"/>
  <c r="F299" i="4"/>
  <c r="F224" i="4"/>
  <c r="C220" i="1"/>
  <c r="F252" i="4"/>
  <c r="C248" i="1"/>
  <c r="H562" i="1"/>
  <c r="G562" i="1"/>
  <c r="H1112" i="1"/>
  <c r="G1112" i="1"/>
  <c r="H565" i="1"/>
  <c r="G565" i="1"/>
  <c r="H240" i="1"/>
  <c r="G240" i="1"/>
  <c r="F515" i="4"/>
  <c r="C509" i="1"/>
  <c r="E151" i="4"/>
  <c r="H102" i="1"/>
  <c r="D42" i="8"/>
  <c r="C1481" i="1"/>
  <c r="H22" i="3"/>
  <c r="F176" i="5"/>
  <c r="D175" i="5"/>
  <c r="C1153" i="1"/>
  <c r="B20" i="9"/>
  <c r="F237" i="5"/>
  <c r="H23" i="3"/>
  <c r="C1214" i="1"/>
  <c r="F420" i="4"/>
  <c r="D635" i="4"/>
  <c r="C414" i="1"/>
  <c r="F311" i="4"/>
  <c r="C306" i="1"/>
  <c r="F7" i="4"/>
  <c r="C3" i="1"/>
  <c r="D6" i="4"/>
  <c r="H568" i="1"/>
  <c r="G568" i="1"/>
  <c r="H326" i="1"/>
  <c r="G326" i="1"/>
  <c r="E298" i="4"/>
  <c r="I1451" i="1"/>
  <c r="C1524" i="1"/>
  <c r="D43" i="8"/>
  <c r="F580" i="4"/>
  <c r="C574" i="1"/>
  <c r="D68" i="5"/>
  <c r="D6" i="5" s="1"/>
  <c r="F69" i="5"/>
  <c r="C1047" i="1"/>
  <c r="F215" i="4"/>
  <c r="C211" i="1"/>
  <c r="F484" i="4"/>
  <c r="C478" i="1"/>
  <c r="F643" i="4"/>
  <c r="C637" i="1"/>
  <c r="F263" i="4"/>
  <c r="C259" i="1"/>
  <c r="F133" i="4"/>
  <c r="C129" i="1"/>
  <c r="H364" i="1"/>
  <c r="G364" i="1"/>
  <c r="F106" i="4"/>
  <c r="E175" i="5"/>
  <c r="D1152" i="1" s="1"/>
  <c r="I22" i="3"/>
  <c r="D1153" i="1"/>
  <c r="E6" i="4"/>
  <c r="H1041" i="1"/>
  <c r="G1041" i="1"/>
  <c r="H351" i="1"/>
  <c r="G351" i="1"/>
  <c r="H159" i="1"/>
  <c r="G159" i="1"/>
  <c r="F50" i="4"/>
  <c r="C46" i="1"/>
  <c r="I1478" i="1"/>
  <c r="I1460" i="1"/>
  <c r="I1456" i="1"/>
  <c r="D151" i="4"/>
  <c r="I1463" i="1"/>
  <c r="I1439" i="1"/>
  <c r="G1393" i="1"/>
  <c r="H79" i="1"/>
  <c r="G79" i="1"/>
  <c r="I1441" i="1"/>
  <c r="G297" i="9"/>
  <c r="E297" i="9" s="1"/>
  <c r="H29" i="3"/>
  <c r="C1436" i="1"/>
  <c r="F35" i="6"/>
  <c r="H25" i="3"/>
  <c r="C1329" i="1"/>
  <c r="F459" i="4"/>
  <c r="C453" i="1"/>
  <c r="F89" i="6"/>
  <c r="C1383" i="1"/>
  <c r="F593" i="4"/>
  <c r="C587" i="1"/>
  <c r="F472" i="4"/>
  <c r="C466" i="1"/>
  <c r="F129" i="6"/>
  <c r="C1423" i="1"/>
  <c r="F363" i="4"/>
  <c r="H990" i="1"/>
  <c r="G990" i="1"/>
  <c r="H339" i="1"/>
  <c r="G339" i="1"/>
  <c r="F567" i="4"/>
  <c r="C561" i="1"/>
  <c r="E350" i="4"/>
  <c r="F163" i="4"/>
  <c r="I1449" i="1"/>
  <c r="I1443" i="1"/>
  <c r="F82" i="4"/>
  <c r="C78" i="1"/>
  <c r="G282" i="9" l="1"/>
  <c r="E282" i="9" s="1"/>
  <c r="B282" i="9" s="1"/>
  <c r="G276" i="9"/>
  <c r="F6" i="5"/>
  <c r="C984" i="1"/>
  <c r="H1383" i="1"/>
  <c r="G1383" i="1"/>
  <c r="H46" i="1"/>
  <c r="G46" i="1"/>
  <c r="F635" i="4"/>
  <c r="C629" i="1"/>
  <c r="K1432" i="9"/>
  <c r="G295" i="9"/>
  <c r="E295" i="9" s="1"/>
  <c r="B295" i="9" s="1"/>
  <c r="I34" i="3"/>
  <c r="C1517" i="1"/>
  <c r="D407" i="4"/>
  <c r="F298" i="4"/>
  <c r="C293" i="1"/>
  <c r="D408" i="4"/>
  <c r="F350" i="4"/>
  <c r="C345" i="1"/>
  <c r="H1435" i="1"/>
  <c r="G1435" i="1"/>
  <c r="B297" i="9"/>
  <c r="E296" i="9"/>
  <c r="I10" i="3" s="1"/>
  <c r="H259" i="1"/>
  <c r="G259" i="1"/>
  <c r="H478" i="1"/>
  <c r="G478" i="1"/>
  <c r="H1047" i="1"/>
  <c r="G1047" i="1"/>
  <c r="E407" i="4"/>
  <c r="D402" i="1" s="1"/>
  <c r="D293" i="1"/>
  <c r="H306" i="1"/>
  <c r="G306" i="1"/>
  <c r="G294" i="9"/>
  <c r="E294" i="9" s="1"/>
  <c r="D636" i="4"/>
  <c r="F528" i="4"/>
  <c r="C522" i="1"/>
  <c r="H466" i="1"/>
  <c r="G466" i="1"/>
  <c r="H1329" i="1"/>
  <c r="G1329" i="1"/>
  <c r="H9" i="3"/>
  <c r="H17" i="3"/>
  <c r="D289" i="4"/>
  <c r="F151" i="4"/>
  <c r="C147" i="1"/>
  <c r="I16" i="3"/>
  <c r="D2" i="1"/>
  <c r="E412" i="4"/>
  <c r="H574" i="1"/>
  <c r="G574" i="1"/>
  <c r="F175" i="5"/>
  <c r="C1152" i="1"/>
  <c r="H509" i="1"/>
  <c r="G509" i="1"/>
  <c r="H220" i="1"/>
  <c r="G220" i="1"/>
  <c r="H985" i="1"/>
  <c r="G985" i="1"/>
  <c r="H1183" i="1"/>
  <c r="G1183" i="1"/>
  <c r="H78" i="1"/>
  <c r="G78" i="1"/>
  <c r="E408" i="4"/>
  <c r="D403" i="1" s="1"/>
  <c r="D345" i="1"/>
  <c r="H1423" i="1"/>
  <c r="G1423" i="1"/>
  <c r="H587" i="1"/>
  <c r="G587" i="1"/>
  <c r="H453" i="1"/>
  <c r="G453" i="1"/>
  <c r="C1518" i="1"/>
  <c r="I35" i="3"/>
  <c r="F6" i="4"/>
  <c r="H16" i="3"/>
  <c r="D412" i="4"/>
  <c r="D290" i="4"/>
  <c r="C2" i="1"/>
  <c r="H1214" i="1"/>
  <c r="G1214" i="1"/>
  <c r="H248" i="1"/>
  <c r="G248" i="1"/>
  <c r="E636" i="4"/>
  <c r="D630" i="1" s="1"/>
  <c r="D522" i="1"/>
  <c r="H346" i="1"/>
  <c r="G346" i="1"/>
  <c r="H276" i="9"/>
  <c r="D984" i="1"/>
  <c r="H561" i="1"/>
  <c r="G561" i="1"/>
  <c r="H1436" i="1"/>
  <c r="G1436" i="1"/>
  <c r="H129" i="1"/>
  <c r="G129" i="1"/>
  <c r="H637" i="1"/>
  <c r="G637" i="1"/>
  <c r="H211" i="1"/>
  <c r="G211" i="1"/>
  <c r="H21" i="3"/>
  <c r="F68" i="5"/>
  <c r="C1046" i="1"/>
  <c r="G1524" i="1"/>
  <c r="H1524" i="1"/>
  <c r="H3" i="1"/>
  <c r="G3" i="1"/>
  <c r="H414" i="1"/>
  <c r="G414" i="1"/>
  <c r="H1153" i="1"/>
  <c r="G1153" i="1"/>
  <c r="H1481" i="1"/>
  <c r="G1481" i="1"/>
  <c r="H11" i="3"/>
  <c r="E289" i="4"/>
  <c r="I17" i="3"/>
  <c r="D147" i="1"/>
  <c r="H294" i="1"/>
  <c r="G294" i="1"/>
  <c r="H1408" i="1"/>
  <c r="G1408" i="1"/>
  <c r="H523" i="1"/>
  <c r="G523" i="1"/>
  <c r="E298" i="9"/>
  <c r="B299" i="9"/>
  <c r="E291" i="4" l="1"/>
  <c r="D287" i="1" s="1"/>
  <c r="E413" i="4"/>
  <c r="D285" i="1"/>
  <c r="C286" i="1"/>
  <c r="F636" i="4"/>
  <c r="C630" i="1"/>
  <c r="H345" i="1"/>
  <c r="G345" i="1"/>
  <c r="H8" i="3"/>
  <c r="H984" i="1"/>
  <c r="G984" i="1"/>
  <c r="D639" i="4"/>
  <c r="D414" i="4"/>
  <c r="F412" i="4"/>
  <c r="C407" i="1"/>
  <c r="H1152" i="1"/>
  <c r="G1152" i="1"/>
  <c r="H147" i="1"/>
  <c r="G147" i="1"/>
  <c r="K3" i="9"/>
  <c r="I9" i="3"/>
  <c r="E293" i="9"/>
  <c r="B294" i="9"/>
  <c r="F407" i="4"/>
  <c r="C402" i="1"/>
  <c r="H1046" i="1"/>
  <c r="G1046" i="1"/>
  <c r="E290" i="4"/>
  <c r="F290" i="4" s="1"/>
  <c r="N3" i="9"/>
  <c r="I11" i="3"/>
  <c r="E639" i="4"/>
  <c r="E414" i="4"/>
  <c r="D409" i="1" s="1"/>
  <c r="D407" i="1"/>
  <c r="H1518" i="1"/>
  <c r="G1518" i="1"/>
  <c r="H522" i="1"/>
  <c r="G522" i="1"/>
  <c r="F408" i="4"/>
  <c r="C403" i="1"/>
  <c r="G1517" i="1"/>
  <c r="H1517" i="1"/>
  <c r="H629" i="1"/>
  <c r="G629" i="1"/>
  <c r="E276" i="9"/>
  <c r="H2" i="1"/>
  <c r="G2" i="1"/>
  <c r="D413" i="4"/>
  <c r="D291" i="4"/>
  <c r="F289" i="4"/>
  <c r="C285" i="1"/>
  <c r="H293" i="1"/>
  <c r="G293" i="1"/>
  <c r="F291" i="4" l="1"/>
  <c r="C287" i="1"/>
  <c r="H285" i="1"/>
  <c r="G285" i="1"/>
  <c r="H403" i="1"/>
  <c r="G403" i="1"/>
  <c r="D633" i="1"/>
  <c r="E641" i="4"/>
  <c r="H407" i="1"/>
  <c r="G407" i="1"/>
  <c r="H630" i="1"/>
  <c r="G630" i="1"/>
  <c r="M3" i="9"/>
  <c r="E640" i="4"/>
  <c r="E415" i="4"/>
  <c r="D410" i="1" s="1"/>
  <c r="D408" i="1"/>
  <c r="H402" i="1"/>
  <c r="G402" i="1"/>
  <c r="F414" i="4"/>
  <c r="C409" i="1"/>
  <c r="D640" i="4"/>
  <c r="F413" i="4"/>
  <c r="D415" i="4"/>
  <c r="C408" i="1"/>
  <c r="E275" i="9"/>
  <c r="I8" i="3" s="1"/>
  <c r="B276" i="9"/>
  <c r="D286" i="1"/>
  <c r="H286" i="1" s="1"/>
  <c r="D641" i="4"/>
  <c r="F639" i="4"/>
  <c r="C633" i="1"/>
  <c r="F415" i="4" l="1"/>
  <c r="C410" i="1"/>
  <c r="E642" i="4"/>
  <c r="E645" i="4" s="1"/>
  <c r="D634" i="1"/>
  <c r="H633" i="1"/>
  <c r="G633" i="1"/>
  <c r="D635" i="1"/>
  <c r="G286" i="1"/>
  <c r="F641" i="4"/>
  <c r="D645" i="4"/>
  <c r="C635" i="1"/>
  <c r="D642" i="4"/>
  <c r="F640" i="4"/>
  <c r="C634" i="1"/>
  <c r="H287" i="1"/>
  <c r="G287" i="1"/>
  <c r="H408" i="1"/>
  <c r="G408" i="1"/>
  <c r="H409" i="1"/>
  <c r="G409" i="1"/>
  <c r="H634" i="1" l="1"/>
  <c r="G634" i="1"/>
  <c r="I18" i="3"/>
  <c r="D639" i="1"/>
  <c r="E646" i="4"/>
  <c r="D636" i="1"/>
  <c r="H410" i="1"/>
  <c r="G410" i="1"/>
  <c r="H635" i="1"/>
  <c r="G635" i="1"/>
  <c r="H18" i="3"/>
  <c r="F645" i="4"/>
  <c r="C639" i="1"/>
  <c r="D646" i="4"/>
  <c r="F642" i="4"/>
  <c r="C636" i="1"/>
  <c r="G274" i="9"/>
  <c r="E274" i="9" s="1"/>
  <c r="B274" i="9" s="1"/>
  <c r="H636" i="1" l="1"/>
  <c r="G636" i="1"/>
  <c r="H7" i="3"/>
  <c r="H19" i="3"/>
  <c r="F646" i="4"/>
  <c r="C640" i="1"/>
  <c r="H639" i="1"/>
  <c r="G639" i="1"/>
  <c r="D640" i="1"/>
  <c r="I19" i="3"/>
  <c r="J3" i="9" l="1"/>
  <c r="I7" i="3"/>
  <c r="H640" i="1"/>
  <c r="G640" i="1"/>
  <c r="M271" i="9" l="1"/>
  <c r="L271" i="9"/>
  <c r="H18" i="9"/>
  <c r="G18" i="9"/>
  <c r="H17" i="9"/>
  <c r="M16" i="9"/>
  <c r="L15" i="9"/>
  <c r="K12" i="9"/>
  <c r="J9" i="9"/>
  <c r="I6" i="9"/>
  <c r="H15" i="9"/>
  <c r="G17" i="9"/>
  <c r="K8" i="9"/>
  <c r="J5" i="9"/>
  <c r="L16" i="9"/>
  <c r="J6" i="9"/>
  <c r="J13" i="9"/>
  <c r="J12" i="9"/>
  <c r="K7" i="9"/>
  <c r="J11" i="9"/>
  <c r="K6" i="9"/>
  <c r="I11" i="9"/>
  <c r="I7" i="9"/>
  <c r="I17" i="9"/>
  <c r="H16" i="9"/>
  <c r="G15" i="9"/>
  <c r="J17" i="9"/>
  <c r="K11" i="9"/>
  <c r="I5" i="9"/>
  <c r="K10" i="9"/>
  <c r="J10" i="9"/>
  <c r="K9" i="9"/>
  <c r="M15" i="9"/>
  <c r="I12" i="9"/>
  <c r="J7" i="9"/>
  <c r="K13" i="9"/>
  <c r="K5" i="9"/>
  <c r="I9" i="9"/>
  <c r="I8" i="9"/>
  <c r="I13" i="9"/>
  <c r="J8" i="9"/>
  <c r="G16" i="9"/>
  <c r="E16" i="9" l="1"/>
  <c r="E12" i="9"/>
  <c r="B12" i="9" s="1"/>
  <c r="E15" i="9"/>
  <c r="E13" i="9"/>
  <c r="B13" i="9" s="1"/>
  <c r="E18" i="9"/>
  <c r="B18" i="9" s="1"/>
  <c r="F271" i="9"/>
  <c r="B271" i="9" s="1"/>
  <c r="E17" i="9"/>
  <c r="B17" i="9" s="1"/>
  <c r="E8" i="9"/>
  <c r="B8" i="9" s="1"/>
  <c r="E10" i="9"/>
  <c r="B10" i="9" s="1"/>
  <c r="E7" i="9"/>
  <c r="B7" i="9" s="1"/>
  <c r="F16" i="9"/>
  <c r="B16" i="9" s="1"/>
  <c r="F15" i="9"/>
  <c r="E9" i="9"/>
  <c r="B9" i="9" s="1"/>
  <c r="E11" i="9"/>
  <c r="B11" i="9" s="1"/>
  <c r="E6" i="9"/>
  <c r="B6" i="9" s="1"/>
  <c r="F19" i="9"/>
  <c r="E5" i="9"/>
  <c r="F14" i="9" l="1"/>
  <c r="E14" i="9"/>
  <c r="B15" i="9"/>
  <c r="F3" i="9"/>
  <c r="E4" i="9"/>
  <c r="B5" i="9"/>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<sst xmlns="http://schemas.openxmlformats.org/spreadsheetml/2006/main" count="4338" uniqueCount="3399">
  <si>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</si>
  <si>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</si>
  <si>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</si>
  <si>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</si>
  <si>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</si>
  <si>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</si>
  <si>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</si>
  <si>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</si>
  <si>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</si>
  <si>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</si>
  <si>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</si>
  <si>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</si>
  <si>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</si>
  <si>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</si>
  <si>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</si>
  <si>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</si>
  <si>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</si>
  <si>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</si>
  <si>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</si>
  <si>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</si>
  <si>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</si>
  <si>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</si>
  <si>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</si>
  <si>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</si>
  <si>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</si>
  <si>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</si>
  <si>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</si>
  <si>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</si>
  <si>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</si>
  <si>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</si>
  <si>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</si>
  <si>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LUČKA UPRAVA OSIJEK</t>
  </si>
  <si>
    <t>BILANCA</t>
  </si>
  <si>
    <t>RAS funkcijski</t>
  </si>
  <si>
    <t>Razina:</t>
  </si>
  <si>
    <t>11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</si>
  <si>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</si>
  <si>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</si>
  <si>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</si>
  <si>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</si>
  <si>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</si>
  <si>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</si>
  <si>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</si>
  <si>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</si>
  <si>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</si>
  <si>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</si>
  <si>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</si>
  <si>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</si>
  <si>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</si>
  <si>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51319 - LUČKA UPRAVA OSIJEK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</si>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</sst>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257201.3</v>
      </c>
      <c r="D2" s="6">
        <f>'PR-RAS'!E6</f>
        <v>1790451.0300000003</v>
      </c>
      <c r="E2" s="6">
        <v>0</v>
      </c>
      <c r="F2" s="6">
        <v>0</v>
      </c>
      <c r="G2" s="7">
        <f t="shared" ref="G2:G264" si="0">(B2/1000)*(C2*1+D2*2)</f>
        <v>3838.1033600000005</v>
      </c>
      <c r="H2" s="7">
        <f t="shared" ref="H2:H264" si="1">ABS(C2-ROUND(C2,0))+ABS(D2-ROUND(D2,0))</f>
        <v>0.33000000024912879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8478.73</v>
      </c>
      <c r="D46" s="1">
        <f>'PR-RAS'!E50</f>
        <v>987598.05</v>
      </c>
      <c r="E46" s="1">
        <v>0</v>
      </c>
      <c r="F46" s="1">
        <v>0</v>
      </c>
      <c r="G46" s="2">
        <f t="shared" si="0"/>
        <v>89265.36735</v>
      </c>
      <c r="H46" s="2">
        <f t="shared" si="1"/>
        <v>0.32000000004700269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8478.73</v>
      </c>
      <c r="D50" s="1">
        <f>'PR-RAS'!E54</f>
        <v>987598.05</v>
      </c>
      <c r="E50" s="1">
        <v>0</v>
      </c>
      <c r="F50" s="1">
        <v>0</v>
      </c>
      <c r="G50" s="2">
        <f t="shared" si="0"/>
        <v>97200.06667</v>
      </c>
      <c r="H50" s="2">
        <f t="shared" si="1"/>
        <v>0.32000000004700269</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8478.73</v>
      </c>
      <c r="D53" s="1">
        <f>'PR-RAS'!E57</f>
        <v>48079.76</v>
      </c>
      <c r="E53" s="1">
        <v>0</v>
      </c>
      <c r="F53" s="1">
        <v>0</v>
      </c>
      <c r="G53" s="2">
        <f t="shared" si="0"/>
        <v>5441.1889999999994</v>
      </c>
      <c r="H53" s="2">
        <f t="shared" si="1"/>
        <v>0.50999999999839929</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939518.29</v>
      </c>
      <c r="E54" s="1">
        <v>0</v>
      </c>
      <c r="F54" s="1">
        <v>0</v>
      </c>
      <c r="G54" s="2">
        <f t="shared" si="0"/>
        <v>99588.938739999998</v>
      </c>
      <c r="H54" s="2">
        <f t="shared" si="1"/>
        <v>0.2900000000372529</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21792.45</v>
      </c>
      <c r="D78" s="1">
        <f>'PR-RAS'!E82</f>
        <v>18290.3</v>
      </c>
      <c r="E78" s="1">
        <v>0</v>
      </c>
      <c r="F78" s="1">
        <v>0</v>
      </c>
      <c r="G78" s="2">
        <f t="shared" si="0"/>
        <v>4494.7248500000005</v>
      </c>
      <c r="H78" s="2">
        <f t="shared" si="1"/>
        <v>0.75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21792.45</v>
      </c>
      <c r="D87" s="1">
        <f>'PR-RAS'!E91</f>
        <v>18290.3</v>
      </c>
      <c r="E87" s="1">
        <v>0</v>
      </c>
      <c r="F87" s="1">
        <v>0</v>
      </c>
      <c r="G87" s="2">
        <f t="shared" si="0"/>
        <v>5020.0823</v>
      </c>
      <c r="H87" s="2">
        <f t="shared" si="1"/>
        <v>0.75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21792.45</v>
      </c>
      <c r="D88" s="1">
        <f>'PR-RAS'!E92</f>
        <v>18290.3</v>
      </c>
      <c r="E88" s="1">
        <v>0</v>
      </c>
      <c r="F88" s="1">
        <v>0</v>
      </c>
      <c r="G88" s="2">
        <f t="shared" si="0"/>
        <v>5078.4553500000002</v>
      </c>
      <c r="H88" s="2">
        <f t="shared" si="1"/>
        <v>0.75</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64236.12</v>
      </c>
      <c r="D102" s="1">
        <f>'PR-RAS'!E106</f>
        <v>29338.74</v>
      </c>
      <c r="E102" s="1">
        <v>0</v>
      </c>
      <c r="F102" s="1">
        <v>0</v>
      </c>
      <c r="G102" s="2">
        <f t="shared" si="0"/>
        <v>12414.273600000002</v>
      </c>
      <c r="H102" s="2">
        <f t="shared" si="1"/>
        <v>0.38000000000101863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64236.12</v>
      </c>
      <c r="D103" s="1">
        <f>'PR-RAS'!E107</f>
        <v>29338.74</v>
      </c>
      <c r="E103" s="1">
        <v>0</v>
      </c>
      <c r="F103" s="1">
        <v>0</v>
      </c>
      <c r="G103" s="2">
        <f t="shared" si="0"/>
        <v>12537.1872</v>
      </c>
      <c r="H103" s="2">
        <f t="shared" si="1"/>
        <v>0.38000000000101863</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64236.12</v>
      </c>
      <c r="D107" s="1">
        <f>'PR-RAS'!E111</f>
        <v>29338.74</v>
      </c>
      <c r="E107" s="1">
        <v>0</v>
      </c>
      <c r="F107" s="1">
        <v>0</v>
      </c>
      <c r="G107" s="2">
        <f t="shared" si="0"/>
        <v>13028.8416</v>
      </c>
      <c r="H107" s="2">
        <f t="shared" si="1"/>
        <v>0.38000000000101863</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1931.95</v>
      </c>
      <c r="D120" s="1">
        <f>'PR-RAS'!E124</f>
        <v>7994.88</v>
      </c>
      <c r="E120" s="1">
        <v>0</v>
      </c>
      <c r="F120" s="1">
        <v>0</v>
      </c>
      <c r="G120" s="2">
        <f t="shared" si="0"/>
        <v>2132.6834899999999</v>
      </c>
      <c r="H120" s="2">
        <f t="shared" si="1"/>
        <v>0.16999999999984539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1931.95</v>
      </c>
      <c r="D121" s="1">
        <f>'PR-RAS'!E125</f>
        <v>7994.88</v>
      </c>
      <c r="E121" s="1">
        <v>0</v>
      </c>
      <c r="F121" s="1">
        <v>0</v>
      </c>
      <c r="G121" s="2">
        <f t="shared" si="0"/>
        <v>2150.6052</v>
      </c>
      <c r="H121" s="2">
        <f t="shared" si="1"/>
        <v>0.16999999999984539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1931.95</v>
      </c>
      <c r="D123" s="1">
        <f>'PR-RAS'!E127</f>
        <v>7994.88</v>
      </c>
      <c r="E123" s="1">
        <v>0</v>
      </c>
      <c r="F123" s="1">
        <v>0</v>
      </c>
      <c r="G123" s="2">
        <f t="shared" si="0"/>
        <v>2186.4486199999997</v>
      </c>
      <c r="H123" s="2">
        <f t="shared" si="1"/>
        <v>0.16999999999984539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160762.04999999999</v>
      </c>
      <c r="D129" s="1">
        <f>'PR-RAS'!E133</f>
        <v>747229.06</v>
      </c>
      <c r="E129" s="1">
        <v>0</v>
      </c>
      <c r="F129" s="1">
        <v>0</v>
      </c>
      <c r="G129" s="2">
        <f t="shared" si="0"/>
        <v>211868.18176000004</v>
      </c>
      <c r="H129" s="2">
        <f t="shared" si="1"/>
        <v>0.11000000004423782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160762.04999999999</v>
      </c>
      <c r="D130" s="1">
        <f>'PR-RAS'!E134</f>
        <v>747229.06</v>
      </c>
      <c r="E130" s="1">
        <v>0</v>
      </c>
      <c r="F130" s="1">
        <v>0</v>
      </c>
      <c r="G130" s="2">
        <f t="shared" si="0"/>
        <v>213523.40193000002</v>
      </c>
      <c r="H130" s="2">
        <f t="shared" si="1"/>
        <v>0.11000000004423782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140105.79999999999</v>
      </c>
      <c r="D131" s="1">
        <f>'PR-RAS'!E135</f>
        <v>171478.66</v>
      </c>
      <c r="E131" s="1">
        <v>0</v>
      </c>
      <c r="F131" s="1">
        <v>0</v>
      </c>
      <c r="G131" s="2">
        <f t="shared" si="0"/>
        <v>62798.205600000001</v>
      </c>
      <c r="H131" s="2">
        <f t="shared" si="1"/>
        <v>0.54000000000814907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20656.25</v>
      </c>
      <c r="D132" s="1">
        <f>'PR-RAS'!E136</f>
        <v>575750.40000000002</v>
      </c>
      <c r="E132" s="1">
        <v>0</v>
      </c>
      <c r="F132" s="1">
        <v>0</v>
      </c>
      <c r="G132" s="2">
        <f t="shared" si="0"/>
        <v>153552.57355</v>
      </c>
      <c r="H132" s="2">
        <f t="shared" si="1"/>
        <v>0.65000000002328306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188799.5</v>
      </c>
      <c r="D147" s="1">
        <f>'PR-RAS'!E151</f>
        <v>256466.06999999998</v>
      </c>
      <c r="E147" s="1">
        <v>0</v>
      </c>
      <c r="F147" s="1">
        <v>0</v>
      </c>
      <c r="G147" s="2">
        <f t="shared" si="0"/>
        <v>102452.81943999998</v>
      </c>
      <c r="H147" s="2">
        <f t="shared" si="1"/>
        <v>0.56999999997788109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93136.63</v>
      </c>
      <c r="D148" s="1">
        <f>'PR-RAS'!E152</f>
        <v>101942.29999999999</v>
      </c>
      <c r="E148" s="1">
        <v>0</v>
      </c>
      <c r="F148" s="1">
        <v>0</v>
      </c>
      <c r="G148" s="2">
        <f t="shared" si="0"/>
        <v>43662.120809999993</v>
      </c>
      <c r="H148" s="2">
        <f t="shared" si="1"/>
        <v>0.66999999998370185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74329.13</v>
      </c>
      <c r="D149" s="1">
        <f>'PR-RAS'!E153</f>
        <v>82655.289999999994</v>
      </c>
      <c r="E149" s="1">
        <v>0</v>
      </c>
      <c r="F149" s="1">
        <v>0</v>
      </c>
      <c r="G149" s="2">
        <f t="shared" si="0"/>
        <v>35466.677079999994</v>
      </c>
      <c r="H149" s="2">
        <f t="shared" si="1"/>
        <v>0.41999999999825377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74329.13</v>
      </c>
      <c r="D150" s="1">
        <f>'PR-RAS'!E154</f>
        <v>82655.289999999994</v>
      </c>
      <c r="E150" s="1">
        <v>0</v>
      </c>
      <c r="F150" s="1">
        <v>0</v>
      </c>
      <c r="G150" s="2">
        <f t="shared" si="0"/>
        <v>35706.316789999997</v>
      </c>
      <c r="H150" s="2">
        <f t="shared" si="1"/>
        <v>0.41999999999825377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6543.19</v>
      </c>
      <c r="D154" s="1">
        <f>'PR-RAS'!E158</f>
        <v>5648.9</v>
      </c>
      <c r="E154" s="1">
        <v>0</v>
      </c>
      <c r="F154" s="1">
        <v>0</v>
      </c>
      <c r="G154" s="2">
        <f t="shared" si="0"/>
        <v>2729.6714699999998</v>
      </c>
      <c r="H154" s="2">
        <f t="shared" si="1"/>
        <v>0.28999999999996362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12264.31</v>
      </c>
      <c r="D155" s="1">
        <f>'PR-RAS'!E159</f>
        <v>13638.11</v>
      </c>
      <c r="E155" s="1">
        <v>0</v>
      </c>
      <c r="F155" s="1">
        <v>0</v>
      </c>
      <c r="G155" s="2">
        <f t="shared" si="0"/>
        <v>6089.2416199999998</v>
      </c>
      <c r="H155" s="2">
        <f t="shared" si="1"/>
        <v>0.42000000000007276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12264.31</v>
      </c>
      <c r="D157" s="1">
        <f>'PR-RAS'!E161</f>
        <v>13638.11</v>
      </c>
      <c r="E157" s="1">
        <v>0</v>
      </c>
      <c r="F157" s="1">
        <v>0</v>
      </c>
      <c r="G157" s="2">
        <f t="shared" si="0"/>
        <v>6168.3226800000002</v>
      </c>
      <c r="H157" s="2">
        <f t="shared" si="1"/>
        <v>0.42000000000007276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95407.38</v>
      </c>
      <c r="D159" s="1">
        <f>'PR-RAS'!E163</f>
        <v>154279.41999999998</v>
      </c>
      <c r="E159" s="1">
        <v>0</v>
      </c>
      <c r="F159" s="1">
        <v>0</v>
      </c>
      <c r="G159" s="2">
        <f t="shared" si="0"/>
        <v>63826.662759999999</v>
      </c>
      <c r="H159" s="2">
        <f t="shared" si="1"/>
        <v>0.79999999998835847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3324.81</v>
      </c>
      <c r="D160" s="1">
        <f>'PR-RAS'!E164</f>
        <v>3423.16</v>
      </c>
      <c r="E160" s="1">
        <v>0</v>
      </c>
      <c r="F160" s="1">
        <v>0</v>
      </c>
      <c r="G160" s="2">
        <f t="shared" si="0"/>
        <v>1617.20967</v>
      </c>
      <c r="H160" s="2">
        <f t="shared" si="1"/>
        <v>0.34999999999990905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1244.8399999999999</v>
      </c>
      <c r="D161" s="1">
        <f>'PR-RAS'!E165</f>
        <v>1307.21</v>
      </c>
      <c r="E161" s="1">
        <v>0</v>
      </c>
      <c r="F161" s="1">
        <v>0</v>
      </c>
      <c r="G161" s="2">
        <f t="shared" si="0"/>
        <v>617.48160000000007</v>
      </c>
      <c r="H161" s="2">
        <f t="shared" si="1"/>
        <v>0.37000000000011823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1545.59</v>
      </c>
      <c r="D162" s="1">
        <f>'PR-RAS'!E166</f>
        <v>1109.7</v>
      </c>
      <c r="E162" s="1">
        <v>0</v>
      </c>
      <c r="F162" s="1">
        <v>0</v>
      </c>
      <c r="G162" s="2">
        <f t="shared" si="0"/>
        <v>606.16338999999994</v>
      </c>
      <c r="H162" s="2">
        <f t="shared" si="1"/>
        <v>0.71000000000003638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534.38</v>
      </c>
      <c r="D163" s="1">
        <f>'PR-RAS'!E167</f>
        <v>1006.25</v>
      </c>
      <c r="E163" s="1">
        <v>0</v>
      </c>
      <c r="F163" s="1">
        <v>0</v>
      </c>
      <c r="G163" s="2">
        <f t="shared" si="0"/>
        <v>412.59456000000006</v>
      </c>
      <c r="H163" s="2">
        <f t="shared" si="1"/>
        <v>0.62999999999999545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3990.42</v>
      </c>
      <c r="D165" s="1">
        <f>'PR-RAS'!E169</f>
        <v>9326.98</v>
      </c>
      <c r="E165" s="1">
        <v>0</v>
      </c>
      <c r="F165" s="1">
        <v>0</v>
      </c>
      <c r="G165" s="2">
        <f t="shared" si="0"/>
        <v>3713.6783199999995</v>
      </c>
      <c r="H165" s="2">
        <f t="shared" si="1"/>
        <v>0.44000000000050932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2087.48</v>
      </c>
      <c r="D166" s="1">
        <f>'PR-RAS'!E170</f>
        <v>3561.26</v>
      </c>
      <c r="E166" s="1">
        <v>0</v>
      </c>
      <c r="F166" s="1">
        <v>0</v>
      </c>
      <c r="G166" s="2">
        <f t="shared" si="0"/>
        <v>1519.65</v>
      </c>
      <c r="H166" s="2">
        <f t="shared" si="1"/>
        <v>0.74000000000023647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1247.18</v>
      </c>
      <c r="D168" s="1">
        <f>'PR-RAS'!E172</f>
        <v>2165.46</v>
      </c>
      <c r="E168" s="1">
        <v>0</v>
      </c>
      <c r="F168" s="1">
        <v>0</v>
      </c>
      <c r="G168" s="2">
        <f t="shared" si="0"/>
        <v>931.54270000000008</v>
      </c>
      <c r="H168" s="2">
        <f t="shared" si="1"/>
        <v>0.64000000000010004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655.76</v>
      </c>
      <c r="D170" s="1">
        <f>'PR-RAS'!E174</f>
        <v>3600.26</v>
      </c>
      <c r="E170" s="1">
        <v>0</v>
      </c>
      <c r="F170" s="1">
        <v>0</v>
      </c>
      <c r="G170" s="2">
        <f t="shared" si="0"/>
        <v>1327.7113200000001</v>
      </c>
      <c r="H170" s="2">
        <f t="shared" si="1"/>
        <v>0.50000000000022737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58785.920000000006</v>
      </c>
      <c r="D173" s="1">
        <f>'PR-RAS'!E177</f>
        <v>121565.63999999998</v>
      </c>
      <c r="E173" s="1">
        <v>0</v>
      </c>
      <c r="F173" s="1">
        <v>0</v>
      </c>
      <c r="G173" s="2">
        <f t="shared" si="0"/>
        <v>51929.758399999984</v>
      </c>
      <c r="H173" s="2">
        <f t="shared" si="1"/>
        <v>0.44000000000960426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3038.67</v>
      </c>
      <c r="D174" s="1">
        <f>'PR-RAS'!E178</f>
        <v>4877.32</v>
      </c>
      <c r="E174" s="1">
        <v>0</v>
      </c>
      <c r="F174" s="1">
        <v>0</v>
      </c>
      <c r="G174" s="2">
        <f t="shared" si="0"/>
        <v>2213.2426299999997</v>
      </c>
      <c r="H174" s="2">
        <f t="shared" si="1"/>
        <v>0.6499999999996362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3311.27</v>
      </c>
      <c r="D175" s="1">
        <f>'PR-RAS'!E179</f>
        <v>25403.46</v>
      </c>
      <c r="E175" s="1">
        <v>0</v>
      </c>
      <c r="F175" s="1">
        <v>0</v>
      </c>
      <c r="G175" s="2">
        <f t="shared" si="0"/>
        <v>9416.565059999999</v>
      </c>
      <c r="H175" s="2">
        <f t="shared" si="1"/>
        <v>0.7299999999991087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335.47</v>
      </c>
      <c r="D177" s="1">
        <f>'PR-RAS'!E181</f>
        <v>1141.53</v>
      </c>
      <c r="E177" s="1">
        <v>0</v>
      </c>
      <c r="F177" s="1">
        <v>0</v>
      </c>
      <c r="G177" s="2">
        <f t="shared" si="0"/>
        <v>460.86127999999991</v>
      </c>
      <c r="H177" s="2">
        <f t="shared" si="1"/>
        <v>0.94000000000005457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45899.86</v>
      </c>
      <c r="D180" s="1">
        <f>'PR-RAS'!E184</f>
        <v>77982.48</v>
      </c>
      <c r="E180" s="1">
        <v>0</v>
      </c>
      <c r="F180" s="1">
        <v>0</v>
      </c>
      <c r="G180" s="2">
        <f t="shared" si="0"/>
        <v>36133.802779999998</v>
      </c>
      <c r="H180" s="2">
        <f t="shared" si="1"/>
        <v>0.61999999999534339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3886.19</v>
      </c>
      <c r="D181" s="1">
        <f>'PR-RAS'!E185</f>
        <v>4723.9799999999996</v>
      </c>
      <c r="E181" s="1">
        <v>0</v>
      </c>
      <c r="F181" s="1">
        <v>0</v>
      </c>
      <c r="G181" s="2">
        <f t="shared" si="0"/>
        <v>2400.1469999999999</v>
      </c>
      <c r="H181" s="2">
        <f t="shared" si="1"/>
        <v>0.21000000000049113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2314.46</v>
      </c>
      <c r="D182" s="1">
        <f>'PR-RAS'!E186</f>
        <v>7436.87</v>
      </c>
      <c r="E182" s="1">
        <v>0</v>
      </c>
      <c r="F182" s="1">
        <v>0</v>
      </c>
      <c r="G182" s="2">
        <f t="shared" si="0"/>
        <v>3111.0642000000003</v>
      </c>
      <c r="H182" s="2">
        <f t="shared" si="1"/>
        <v>0.59000000000014552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29306.23</v>
      </c>
      <c r="D184" s="1">
        <f>'PR-RAS'!E188</f>
        <v>19963.64</v>
      </c>
      <c r="E184" s="1">
        <v>0</v>
      </c>
      <c r="F184" s="1">
        <v>0</v>
      </c>
      <c r="G184" s="2">
        <f t="shared" si="0"/>
        <v>12669.732329999999</v>
      </c>
      <c r="H184" s="2">
        <f t="shared" si="1"/>
        <v>0.59000000000014552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12979.18</v>
      </c>
      <c r="D185" s="1">
        <f>'PR-RAS'!E189</f>
        <v>17416.189999999999</v>
      </c>
      <c r="E185" s="1">
        <v>0</v>
      </c>
      <c r="F185" s="1">
        <v>0</v>
      </c>
      <c r="G185" s="2">
        <f t="shared" si="0"/>
        <v>8797.3270400000001</v>
      </c>
      <c r="H185" s="2">
        <f t="shared" si="1"/>
        <v>0.36999999999898137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472.31</v>
      </c>
      <c r="D186" s="1">
        <f>'PR-RAS'!E190</f>
        <v>444.28</v>
      </c>
      <c r="E186" s="1">
        <v>0</v>
      </c>
      <c r="F186" s="1">
        <v>0</v>
      </c>
      <c r="G186" s="2">
        <f t="shared" si="0"/>
        <v>251.76094999999998</v>
      </c>
      <c r="H186" s="2">
        <f t="shared" si="1"/>
        <v>0.58999999999997499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1222.05</v>
      </c>
      <c r="D187" s="1">
        <f>'PR-RAS'!E191</f>
        <v>2043.47</v>
      </c>
      <c r="E187" s="1">
        <v>0</v>
      </c>
      <c r="F187" s="1">
        <v>0</v>
      </c>
      <c r="G187" s="2">
        <f t="shared" si="0"/>
        <v>987.47213999999997</v>
      </c>
      <c r="H187" s="2">
        <f t="shared" si="1"/>
        <v>0.51999999999998181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14632.69</v>
      </c>
      <c r="D188" s="1">
        <f>'PR-RAS'!E192</f>
        <v>0</v>
      </c>
      <c r="E188" s="1">
        <v>0</v>
      </c>
      <c r="F188" s="1">
        <v>0</v>
      </c>
      <c r="G188" s="2">
        <f t="shared" si="0"/>
        <v>2736.3130300000003</v>
      </c>
      <c r="H188" s="2">
        <f t="shared" si="1"/>
        <v>0.30999999999949068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59.7</v>
      </c>
      <c r="E189" s="1">
        <v>0</v>
      </c>
      <c r="F189" s="1">
        <v>0</v>
      </c>
      <c r="G189" s="2">
        <f t="shared" si="0"/>
        <v>22.447200000000002</v>
      </c>
      <c r="H189" s="2">
        <f t="shared" si="1"/>
        <v>0.29999999999999716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255.49</v>
      </c>
      <c r="D192" s="1">
        <f>'PR-RAS'!E196</f>
        <v>244.35</v>
      </c>
      <c r="E192" s="1">
        <v>0</v>
      </c>
      <c r="F192" s="1">
        <v>0</v>
      </c>
      <c r="G192" s="2">
        <f t="shared" si="0"/>
        <v>142.14029000000002</v>
      </c>
      <c r="H192" s="2">
        <f t="shared" si="1"/>
        <v>0.84000000000000341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255.49</v>
      </c>
      <c r="D206" s="1">
        <f>'PR-RAS'!E210</f>
        <v>244.35</v>
      </c>
      <c r="E206" s="1">
        <v>0</v>
      </c>
      <c r="F206" s="1">
        <v>0</v>
      </c>
      <c r="G206" s="2">
        <f t="shared" si="0"/>
        <v>152.55895000000001</v>
      </c>
      <c r="H206" s="2">
        <f t="shared" si="1"/>
        <v>0.84000000000000341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0.45</v>
      </c>
      <c r="E209" s="1">
        <v>0</v>
      </c>
      <c r="F209" s="1">
        <v>0</v>
      </c>
      <c r="G209" s="2">
        <f t="shared" si="0"/>
        <v>0.18720000000000001</v>
      </c>
      <c r="H209" s="2">
        <f t="shared" si="1"/>
        <v>0.45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255.49</v>
      </c>
      <c r="D210" s="1">
        <f>'PR-RAS'!E214</f>
        <v>243.9</v>
      </c>
      <c r="E210" s="1">
        <v>0</v>
      </c>
      <c r="F210" s="1">
        <v>0</v>
      </c>
      <c r="G210" s="2">
        <f t="shared" si="0"/>
        <v>155.34760999999997</v>
      </c>
      <c r="H210" s="2">
        <f t="shared" si="1"/>
        <v>0.59000000000000341</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188799.5</v>
      </c>
      <c r="D285" s="1">
        <f>'PR-RAS'!E289</f>
        <v>256466.06999999998</v>
      </c>
      <c r="E285" s="1">
        <v>0</v>
      </c>
      <c r="F285" s="1">
        <v>0</v>
      </c>
      <c r="G285" s="2">
        <f t="shared" si="8"/>
        <v>199291.78575999994</v>
      </c>
      <c r="H285" s="2">
        <f t="shared" si="9"/>
        <v>0.56999999997788109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68401.799999999988</v>
      </c>
      <c r="D286" s="1">
        <f>'PR-RAS'!E290</f>
        <v>1533984.9600000002</v>
      </c>
      <c r="E286" s="1">
        <v>0</v>
      </c>
      <c r="F286" s="1">
        <v>0</v>
      </c>
      <c r="G286" s="2">
        <f t="shared" si="8"/>
        <v>893865.94019999995</v>
      </c>
      <c r="H286" s="2">
        <f t="shared" si="9"/>
        <v>0.23999999981606379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61850.58</v>
      </c>
      <c r="D288" s="1">
        <f>'PR-RAS'!E292</f>
        <v>151124.74</v>
      </c>
      <c r="E288" s="1">
        <v>0</v>
      </c>
      <c r="F288" s="1">
        <v>0</v>
      </c>
      <c r="G288" s="2">
        <f t="shared" si="8"/>
        <v>104496.71721999999</v>
      </c>
      <c r="H288" s="2">
        <f t="shared" si="9"/>
        <v>0.680000000007567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16633.47</v>
      </c>
      <c r="E290" s="1">
        <v>0</v>
      </c>
      <c r="F290" s="1">
        <v>0</v>
      </c>
      <c r="G290" s="2">
        <f t="shared" si="8"/>
        <v>9614.1456600000001</v>
      </c>
      <c r="H290" s="2">
        <f t="shared" si="9"/>
        <v>0.47000000000116415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217783.36000000002</v>
      </c>
      <c r="D345" s="1">
        <f>'PR-RAS'!E350</f>
        <v>2528268.9899999998</v>
      </c>
      <c r="E345" s="1">
        <v>0</v>
      </c>
      <c r="F345" s="1">
        <v>0</v>
      </c>
      <c r="G345" s="2">
        <f t="shared" si="8"/>
        <v>1814366.5409599999</v>
      </c>
      <c r="H345" s="2">
        <f t="shared" si="9"/>
        <v>0.37000000025727786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19088.189999999999</v>
      </c>
      <c r="D346" s="1">
        <f>'PR-RAS'!E351</f>
        <v>0</v>
      </c>
      <c r="E346" s="1">
        <v>0</v>
      </c>
      <c r="F346" s="1">
        <v>0</v>
      </c>
      <c r="G346" s="2">
        <f t="shared" si="8"/>
        <v>6585.425549999999</v>
      </c>
      <c r="H346" s="2">
        <f t="shared" si="9"/>
        <v>0.18999999999869033</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19088.189999999999</v>
      </c>
      <c r="D351" s="1">
        <f>'PR-RAS'!E356</f>
        <v>0</v>
      </c>
      <c r="E351" s="1">
        <v>0</v>
      </c>
      <c r="F351" s="1">
        <v>0</v>
      </c>
      <c r="G351" s="2">
        <f t="shared" si="8"/>
        <v>6680.8664999999992</v>
      </c>
      <c r="H351" s="2">
        <f t="shared" si="9"/>
        <v>0.18999999999869033</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19088.189999999999</v>
      </c>
      <c r="D357" s="1">
        <f>'PR-RAS'!E362</f>
        <v>0</v>
      </c>
      <c r="E357" s="1">
        <v>0</v>
      </c>
      <c r="F357" s="1">
        <v>0</v>
      </c>
      <c r="G357" s="2">
        <f t="shared" si="8"/>
        <v>6795.3956399999988</v>
      </c>
      <c r="H357" s="2">
        <f t="shared" si="9"/>
        <v>0.18999999999869033</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198695.17</v>
      </c>
      <c r="D358" s="1">
        <f>'PR-RAS'!E363</f>
        <v>2528268.9899999998</v>
      </c>
      <c r="E358" s="1">
        <v>0</v>
      </c>
      <c r="F358" s="1">
        <v>0</v>
      </c>
      <c r="G358" s="2">
        <f t="shared" si="8"/>
        <v>1876118.2345499997</v>
      </c>
      <c r="H358" s="2">
        <f t="shared" si="9"/>
        <v>0.18000000025494955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197766.28</v>
      </c>
      <c r="D359" s="1">
        <f>'PR-RAS'!E364</f>
        <v>2525005.61</v>
      </c>
      <c r="E359" s="1">
        <v>0</v>
      </c>
      <c r="F359" s="1">
        <v>0</v>
      </c>
      <c r="G359" s="2">
        <f t="shared" si="8"/>
        <v>1878704.345</v>
      </c>
      <c r="H359" s="2">
        <f t="shared" si="9"/>
        <v>0.67000000012922101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197766.28</v>
      </c>
      <c r="D363" s="1">
        <f>'PR-RAS'!E368</f>
        <v>2525005.61</v>
      </c>
      <c r="E363" s="1">
        <v>0</v>
      </c>
      <c r="F363" s="1">
        <v>0</v>
      </c>
      <c r="G363" s="2">
        <f t="shared" si="8"/>
        <v>1899695.4549999998</v>
      </c>
      <c r="H363" s="2">
        <f t="shared" si="9"/>
        <v>0.67000000012922101</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928.8900000000001</v>
      </c>
      <c r="D364" s="1">
        <f>'PR-RAS'!E369</f>
        <v>3263.38</v>
      </c>
      <c r="E364" s="1">
        <v>0</v>
      </c>
      <c r="F364" s="1">
        <v>0</v>
      </c>
      <c r="G364" s="2">
        <f t="shared" si="8"/>
        <v>2706.4009500000002</v>
      </c>
      <c r="H364" s="2">
        <f t="shared" si="9"/>
        <v>0.49000000000000909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564.07000000000005</v>
      </c>
      <c r="D365" s="1">
        <f>'PR-RAS'!E370</f>
        <v>1405.32</v>
      </c>
      <c r="E365" s="1">
        <v>0</v>
      </c>
      <c r="F365" s="1">
        <v>0</v>
      </c>
      <c r="G365" s="2">
        <f t="shared" si="8"/>
        <v>1228.39444</v>
      </c>
      <c r="H365" s="2">
        <f t="shared" si="9"/>
        <v>0.38999999999998636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364.82</v>
      </c>
      <c r="D366" s="1">
        <f>'PR-RAS'!E371</f>
        <v>1858.06</v>
      </c>
      <c r="E366" s="1">
        <v>0</v>
      </c>
      <c r="F366" s="1">
        <v>0</v>
      </c>
      <c r="G366" s="2">
        <f t="shared" si="8"/>
        <v>1489.5431000000001</v>
      </c>
      <c r="H366" s="2">
        <f t="shared" si="9"/>
        <v>0.23999999999995225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217783.36000000002</v>
      </c>
      <c r="D403" s="1">
        <f>'PR-RAS'!E408</f>
        <v>2528268.9899999998</v>
      </c>
      <c r="E403" s="1">
        <v>0</v>
      </c>
      <c r="F403" s="1">
        <v>0</v>
      </c>
      <c r="G403" s="2">
        <f t="shared" si="8"/>
        <v>2120277.1786799999</v>
      </c>
      <c r="H403" s="2">
        <f t="shared" si="9"/>
        <v>0.37000000025727786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257201.3</v>
      </c>
      <c r="D407" s="1">
        <f>'PR-RAS'!E412</f>
        <v>1790451.0300000003</v>
      </c>
      <c r="E407" s="1">
        <v>0</v>
      </c>
      <c r="F407" s="1">
        <v>0</v>
      </c>
      <c r="G407" s="2">
        <f t="shared" si="8"/>
        <v>1558269.9641600002</v>
      </c>
      <c r="H407" s="2">
        <f t="shared" si="9"/>
        <v>0.33000000024912879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406582.86</v>
      </c>
      <c r="D408" s="1">
        <f>'PR-RAS'!E413</f>
        <v>2784735.0599999996</v>
      </c>
      <c r="E408" s="1">
        <v>0</v>
      </c>
      <c r="F408" s="1">
        <v>0</v>
      </c>
      <c r="G408" s="2">
        <f t="shared" si="8"/>
        <v>2432253.5628599995</v>
      </c>
      <c r="H408" s="2">
        <f t="shared" si="9"/>
        <v>0.19999999960418791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149381.56</v>
      </c>
      <c r="D410" s="1">
        <f>'PR-RAS'!E415</f>
        <v>994284.02999999933</v>
      </c>
      <c r="E410" s="1">
        <v>0</v>
      </c>
      <c r="F410" s="1">
        <v>0</v>
      </c>
      <c r="G410" s="2">
        <f t="shared" si="8"/>
        <v>874421.39457999938</v>
      </c>
      <c r="H410" s="2">
        <f t="shared" si="9"/>
        <v>0.46999999933177605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61850.58</v>
      </c>
      <c r="D411" s="1">
        <f>'PR-RAS'!E416</f>
        <v>151124.74</v>
      </c>
      <c r="E411" s="1">
        <v>0</v>
      </c>
      <c r="F411" s="1">
        <v>0</v>
      </c>
      <c r="G411" s="2">
        <f t="shared" si="8"/>
        <v>149281.0246</v>
      </c>
      <c r="H411" s="2">
        <f t="shared" si="9"/>
        <v>0.680000000007567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16633.47</v>
      </c>
      <c r="E413" s="1">
        <v>0</v>
      </c>
      <c r="F413" s="1">
        <v>0</v>
      </c>
      <c r="G413" s="2">
        <f t="shared" si="8"/>
        <v>13705.97928</v>
      </c>
      <c r="H413" s="2">
        <f t="shared" si="9"/>
        <v>0.47000000000116415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257201.3</v>
      </c>
      <c r="D633" s="1">
        <f>'PR-RAS'!E639</f>
        <v>1790451.0300000003</v>
      </c>
      <c r="E633" s="1">
        <v>0</v>
      </c>
      <c r="F633" s="1">
        <v>0</v>
      </c>
      <c r="G633" s="2">
        <f t="shared" si="10"/>
        <v>2425681.3235200001</v>
      </c>
      <c r="H633" s="2">
        <f t="shared" si="11"/>
        <v>0.33000000024912879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406582.86</v>
      </c>
      <c r="D634" s="1">
        <f>'PR-RAS'!E640</f>
        <v>2784735.0599999996</v>
      </c>
      <c r="E634" s="1">
        <v>0</v>
      </c>
      <c r="F634" s="1">
        <v>0</v>
      </c>
      <c r="G634" s="2">
        <f t="shared" si="10"/>
        <v>3782841.5363399996</v>
      </c>
      <c r="H634" s="2">
        <f t="shared" si="11"/>
        <v>0.19999999960418791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149381.56</v>
      </c>
      <c r="D636" s="1">
        <f>'PR-RAS'!E642</f>
        <v>994284.02999999933</v>
      </c>
      <c r="E636" s="1">
        <v>0</v>
      </c>
      <c r="F636" s="1">
        <v>0</v>
      </c>
      <c r="G636" s="2">
        <f t="shared" si="10"/>
        <v>1357598.0086999992</v>
      </c>
      <c r="H636" s="2">
        <f t="shared" si="11"/>
        <v>0.46999999933177605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61850.58</v>
      </c>
      <c r="D637" s="1">
        <f>'PR-RAS'!E643</f>
        <v>151124.74</v>
      </c>
      <c r="E637" s="1">
        <v>0</v>
      </c>
      <c r="F637" s="1">
        <v>0</v>
      </c>
      <c r="G637" s="2">
        <f t="shared" si="10"/>
        <v>231567.63816</v>
      </c>
      <c r="H637" s="2">
        <f t="shared" si="11"/>
        <v>0.680000000007567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87530.98</v>
      </c>
      <c r="D640" s="1">
        <f>'PR-RAS'!E646</f>
        <v>843159.28999999934</v>
      </c>
      <c r="E640" s="1">
        <v>0</v>
      </c>
      <c r="F640" s="1">
        <v>0</v>
      </c>
      <c r="G640" s="2">
        <f t="shared" si="10"/>
        <v>1133489.8688399992</v>
      </c>
      <c r="H640" s="2">
        <f t="shared" si="11"/>
        <v>0.30999999934283551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v>
      </c>
      <c r="D647" s="1">
        <f>'PR-RAS'!E654</f>
        <v>8</v>
      </c>
      <c r="E647" s="1">
        <v>0</v>
      </c>
      <c r="F647" s="1">
        <v>0</v>
      </c>
      <c r="G647" s="2">
        <f t="shared" si="10"/>
        <v>15.504000000000001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v>
      </c>
      <c r="D649" s="1">
        <f>'PR-RAS'!E656</f>
        <v>8</v>
      </c>
      <c r="E649" s="1">
        <v>0</v>
      </c>
      <c r="F649" s="1">
        <v>0</v>
      </c>
      <c r="G649" s="2">
        <f t="shared" si="10"/>
        <v>15.552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796.34</v>
      </c>
      <c r="D710" s="1">
        <f>'PR-RAS'!E717</f>
        <v>331.81</v>
      </c>
      <c r="E710" s="1">
        <v>0</v>
      </c>
      <c r="F710" s="1">
        <v>0</v>
      </c>
      <c r="G710" s="2">
        <f t="shared" si="10"/>
        <v>1035.1116400000001</v>
      </c>
      <c r="H710" s="2">
        <f t="shared" si="11"/>
        <v>0.53000000000002956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1545.59</v>
      </c>
      <c r="D711" s="1">
        <f>'PR-RAS'!E718</f>
        <v>1109.7</v>
      </c>
      <c r="E711" s="1">
        <v>0</v>
      </c>
      <c r="F711" s="1">
        <v>0</v>
      </c>
      <c r="G711" s="2">
        <f t="shared" si="10"/>
        <v>2673.1428999999998</v>
      </c>
      <c r="H711" s="2">
        <f t="shared" si="11"/>
        <v>0.71000000000003638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1125.49</v>
      </c>
      <c r="D716" s="1">
        <f>'PR-RAS'!E723</f>
        <v>0</v>
      </c>
      <c r="E716" s="1">
        <v>0</v>
      </c>
      <c r="F716" s="1">
        <v>0</v>
      </c>
      <c r="G716" s="2">
        <f t="shared" si="10"/>
        <v>804.72534999999993</v>
      </c>
      <c r="H716" s="2">
        <f t="shared" si="11"/>
        <v>0.49000000000000909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12979.18</v>
      </c>
      <c r="D718" s="1">
        <f>'PR-RAS'!E725</f>
        <v>13539.11</v>
      </c>
      <c r="E718" s="1">
        <v>0</v>
      </c>
      <c r="F718" s="1">
        <v>0</v>
      </c>
      <c r="G718" s="2">
        <f t="shared" si="10"/>
        <v>28721.1558</v>
      </c>
      <c r="H718" s="2">
        <f t="shared" si="11"/>
        <v>0.29000000000087311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317.74</v>
      </c>
      <c r="D719" s="1">
        <f>'PR-RAS'!E726</f>
        <v>317.73</v>
      </c>
      <c r="E719" s="1">
        <v>0</v>
      </c>
      <c r="F719" s="1">
        <v>0</v>
      </c>
      <c r="G719" s="2">
        <f t="shared" si="10"/>
        <v>684.39760000000001</v>
      </c>
      <c r="H719" s="2">
        <f t="shared" si="11"/>
        <v>0.52999999999997272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57190.400000000001</v>
      </c>
      <c r="D1480" s="6"/>
      <c r="E1480" s="6">
        <v>0</v>
      </c>
      <c r="F1480" s="6">
        <v>0</v>
      </c>
      <c r="G1480" s="7">
        <f t="shared" ref="G1480:G1580" si="34">B1480/1000*C1480</f>
        <v>57.190400000000004</v>
      </c>
      <c r="H1480" s="7">
        <f t="shared" ref="H1480:H1580" si="35">ABS(C1480-ROUND(C1480,0))</f>
        <v>0.40000000000145519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2308047.6</v>
      </c>
      <c r="D1481" s="1">
        <v>0</v>
      </c>
      <c r="E1481" s="1">
        <v>0</v>
      </c>
      <c r="F1481" s="1">
        <v>0</v>
      </c>
      <c r="G1481" s="2">
        <f t="shared" si="34"/>
        <v>4616.0952000000007</v>
      </c>
      <c r="H1481" s="2">
        <f t="shared" si="35"/>
        <v>0.39999999990686774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262750.26</v>
      </c>
      <c r="D1483" s="1">
        <v>0</v>
      </c>
      <c r="E1483" s="1">
        <v>0</v>
      </c>
      <c r="F1483" s="1">
        <v>0</v>
      </c>
      <c r="G1483" s="2">
        <f t="shared" si="34"/>
        <v>1051.0010400000001</v>
      </c>
      <c r="H1483" s="2">
        <f t="shared" si="35"/>
        <v>0.26000000000931323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105360.57</v>
      </c>
      <c r="D1484" s="1">
        <v>0</v>
      </c>
      <c r="E1484" s="1">
        <v>0</v>
      </c>
      <c r="F1484" s="1">
        <v>0</v>
      </c>
      <c r="G1484" s="2">
        <f t="shared" si="34"/>
        <v>526.80285000000003</v>
      </c>
      <c r="H1484" s="2">
        <f t="shared" si="35"/>
        <v>0.42999999999301508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146857.10999999999</v>
      </c>
      <c r="D1485" s="1">
        <v>0</v>
      </c>
      <c r="E1485" s="1">
        <v>0</v>
      </c>
      <c r="F1485" s="1">
        <v>0</v>
      </c>
      <c r="G1485" s="2">
        <f t="shared" si="34"/>
        <v>881.14265999999998</v>
      </c>
      <c r="H1485" s="2">
        <f t="shared" si="35"/>
        <v>0.10999999998603016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244.35</v>
      </c>
      <c r="D1486" s="1">
        <v>0</v>
      </c>
      <c r="E1486" s="1">
        <v>0</v>
      </c>
      <c r="F1486" s="1">
        <v>0</v>
      </c>
      <c r="G1486" s="2">
        <f t="shared" si="34"/>
        <v>1.71045</v>
      </c>
      <c r="H1486" s="2">
        <f t="shared" si="35"/>
        <v>0.34999999999999432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10288.23</v>
      </c>
      <c r="D1491" s="1">
        <v>0</v>
      </c>
      <c r="E1491" s="1">
        <v>0</v>
      </c>
      <c r="F1491" s="1">
        <v>0</v>
      </c>
      <c r="G1491" s="2">
        <f t="shared" si="34"/>
        <v>123.45876</v>
      </c>
      <c r="H1491" s="2">
        <f t="shared" si="35"/>
        <v>0.22999999999956344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2045297.34</v>
      </c>
      <c r="D1492" s="1">
        <v>0</v>
      </c>
      <c r="E1492" s="1">
        <v>0</v>
      </c>
      <c r="F1492" s="1">
        <v>0</v>
      </c>
      <c r="G1492" s="2">
        <f t="shared" si="34"/>
        <v>26588.865419999998</v>
      </c>
      <c r="H1492" s="2">
        <f t="shared" si="35"/>
        <v>0.34000000008381903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1787364.81</v>
      </c>
      <c r="D1499" s="1">
        <v>0</v>
      </c>
      <c r="E1499" s="1">
        <v>0</v>
      </c>
      <c r="F1499" s="1">
        <v>0</v>
      </c>
      <c r="G1499" s="2">
        <f t="shared" si="34"/>
        <v>35747.296200000004</v>
      </c>
      <c r="H1499" s="2">
        <f t="shared" si="35"/>
        <v>0.18999999994412065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268832.74</v>
      </c>
      <c r="D1501" s="1">
        <v>0</v>
      </c>
      <c r="E1501" s="1">
        <v>0</v>
      </c>
      <c r="F1501" s="1">
        <v>0</v>
      </c>
      <c r="G1501" s="2">
        <f t="shared" si="34"/>
        <v>5914.320279999999</v>
      </c>
      <c r="H1501" s="2">
        <f t="shared" si="35"/>
        <v>0.26000000000931323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104332.08</v>
      </c>
      <c r="D1502" s="1">
        <v>0</v>
      </c>
      <c r="E1502" s="1">
        <v>0</v>
      </c>
      <c r="F1502" s="1">
        <v>0</v>
      </c>
      <c r="G1502" s="2">
        <f t="shared" si="34"/>
        <v>2399.6378399999999</v>
      </c>
      <c r="H1502" s="2">
        <f t="shared" si="35"/>
        <v>8.000000000174623E-2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158408.26999999999</v>
      </c>
      <c r="D1503" s="1">
        <v>0</v>
      </c>
      <c r="E1503" s="1">
        <v>0</v>
      </c>
      <c r="F1503" s="1">
        <v>0</v>
      </c>
      <c r="G1503" s="2">
        <f t="shared" si="34"/>
        <v>3801.7984799999999</v>
      </c>
      <c r="H1503" s="2">
        <f t="shared" si="35"/>
        <v>0.26999999998952262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254.31</v>
      </c>
      <c r="D1504" s="1">
        <v>0</v>
      </c>
      <c r="E1504" s="1">
        <v>0</v>
      </c>
      <c r="F1504" s="1">
        <v>0</v>
      </c>
      <c r="G1504" s="2">
        <f t="shared" si="34"/>
        <v>6.3577500000000002</v>
      </c>
      <c r="H1504" s="2">
        <f t="shared" si="35"/>
        <v>0.31000000000000227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5838.08</v>
      </c>
      <c r="D1509" s="1">
        <v>0</v>
      </c>
      <c r="E1509" s="1">
        <v>0</v>
      </c>
      <c r="F1509" s="1">
        <v>0</v>
      </c>
      <c r="G1509" s="2">
        <f t="shared" si="34"/>
        <v>175.14239999999998</v>
      </c>
      <c r="H1509" s="2">
        <f t="shared" si="35"/>
        <v>7.999999999992724E-2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1518532.07</v>
      </c>
      <c r="D1510" s="1">
        <v>0</v>
      </c>
      <c r="E1510" s="1">
        <v>0</v>
      </c>
      <c r="F1510" s="1">
        <v>0</v>
      </c>
      <c r="G1510" s="2">
        <f t="shared" si="34"/>
        <v>47074.494169999998</v>
      </c>
      <c r="H1510" s="2">
        <f t="shared" si="35"/>
        <v>7.000000006519258E-2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577873.18999999994</v>
      </c>
      <c r="D1517" s="1">
        <v>0</v>
      </c>
      <c r="E1517" s="1">
        <v>0</v>
      </c>
      <c r="F1517" s="1">
        <v>0</v>
      </c>
      <c r="G1517" s="2">
        <f t="shared" si="34"/>
        <v>21959.181219999999</v>
      </c>
      <c r="H1517" s="2">
        <f t="shared" si="35"/>
        <v>0.18999999994412065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577873.19000000006</v>
      </c>
      <c r="D1576" s="1">
        <v>0</v>
      </c>
      <c r="E1576" s="1">
        <v>0</v>
      </c>
      <c r="F1576" s="1">
        <v>0</v>
      </c>
      <c r="G1576" s="2">
        <f t="shared" si="34"/>
        <v>56053.699430000008</v>
      </c>
      <c r="H1576" s="2">
        <f t="shared" si="35"/>
        <v>0.19000000006053597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51107.92</v>
      </c>
      <c r="D1578" s="1">
        <v>0</v>
      </c>
      <c r="E1578" s="1">
        <v>0</v>
      </c>
      <c r="F1578" s="1">
        <v>0</v>
      </c>
      <c r="G1578" s="2">
        <f t="shared" si="34"/>
        <v>5059.68408</v>
      </c>
      <c r="H1578" s="2">
        <f t="shared" si="35"/>
        <v>8.000000000174623E-2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526765.27</v>
      </c>
      <c r="D1579" s="1">
        <v>0</v>
      </c>
      <c r="E1579" s="1">
        <v>0</v>
      </c>
      <c r="F1579" s="1">
        <v>0</v>
      </c>
      <c r="G1579" s="2">
        <f t="shared" si="34"/>
        <v>52676.527000000002</v>
      </c>
      <c r="H1579" s="2">
        <f t="shared" si="35"/>
        <v>0.27000000001862645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51319</v>
      </c>
      <c r="H6" s="19" t="s">
        <v>26</v>
      </c>
      <c r="I6" s="20" t="s">
        <v>27</v>
      </c>
      <c r="J6" s="4"/>
      <c r="L6" s="4"/>
      <c r="M6" s="4"/>
      <c r="N6" s="4"/>
      <c r="O6" s="4"/>
      <c r="P6" s="4"/>
      <c r="Q6" s="4"/>
      <c r="R6" s="4"/>
      <c r="S6" s="4"/>
      <c r="T6" s="4"/>
      <c r="U6" s="4"/>
      <c r="V6" s="4"/>
      <c r="W6" s="4"/>
      <c r="X6" s="4"/>
    </row>
    <row r="7" spans="1:24" ht="15" customHeight="1" x14ac:dyDescent="0.2">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35"/>
      <c r="F8" s="326" t="s">
        <v>32</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35"/>
      <c r="F9" s="328" t="s">
        <v>33</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35"/>
      <c r="F10" s="326" t="s">
        <v>36</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36"/>
      <c r="F11" s="339" t="s">
        <v>37</v>
      </c>
      <c r="G11" s="34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0" t="s">
        <v>41</v>
      </c>
      <c r="C15" s="321"/>
      <c r="D15" s="321"/>
      <c r="E15" s="321"/>
      <c r="F15" s="322"/>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3" t="s">
        <v>29</v>
      </c>
      <c r="B16" s="319" t="str">
        <f>'PR-RAS'!B6</f>
        <v xml:space="preserve">PRIHODI POSLOVANJA (šifre 61+62+63+64+65+66+67+68) </v>
      </c>
      <c r="C16" s="315"/>
      <c r="D16" s="315"/>
      <c r="E16" s="315"/>
      <c r="F16" s="316"/>
      <c r="G16" s="34" t="str">
        <f>'PR-RAS'!C6</f>
        <v>6</v>
      </c>
      <c r="H16" s="170">
        <f>'PR-RAS'!D6</f>
        <v>257201.3</v>
      </c>
      <c r="I16" s="170">
        <f>'PR-RAS'!E6</f>
        <v>1790451.0300000003</v>
      </c>
      <c r="J16" s="4"/>
      <c r="K16" s="4"/>
      <c r="L16" s="4"/>
      <c r="M16" s="4"/>
      <c r="N16" s="4"/>
      <c r="O16" s="4"/>
      <c r="P16" s="4"/>
      <c r="Q16" s="4"/>
      <c r="R16" s="4"/>
      <c r="S16" s="4"/>
      <c r="T16" s="4"/>
      <c r="U16" s="4"/>
      <c r="V16" s="4"/>
      <c r="W16" s="4"/>
      <c r="X16" s="4"/>
    </row>
    <row r="17" spans="1:24" ht="12.75" customHeight="1" x14ac:dyDescent="0.2">
      <c r="A17" s="324"/>
      <c r="B17" s="308" t="str">
        <f>'PR-RAS'!B151</f>
        <v xml:space="preserve">RASHODI POSLOVANJA (šifre 31+32+34+35+36+37+38) </v>
      </c>
      <c r="C17" s="309"/>
      <c r="D17" s="309"/>
      <c r="E17" s="309"/>
      <c r="F17" s="310"/>
      <c r="G17" s="35" t="str">
        <f>'PR-RAS'!C151</f>
        <v>3</v>
      </c>
      <c r="H17" s="170">
        <f>'PR-RAS'!D151</f>
        <v>188799.5</v>
      </c>
      <c r="I17" s="170">
        <f>'PR-RAS'!E151</f>
        <v>256466.06999999998</v>
      </c>
      <c r="J17" s="4"/>
      <c r="K17" s="4"/>
      <c r="L17" s="4"/>
      <c r="M17" s="4"/>
      <c r="N17" s="4"/>
      <c r="O17" s="4"/>
      <c r="P17" s="4"/>
      <c r="Q17" s="4"/>
      <c r="R17" s="4"/>
      <c r="S17" s="4"/>
      <c r="T17" s="4"/>
      <c r="U17" s="4"/>
      <c r="V17" s="4"/>
      <c r="W17" s="4"/>
      <c r="X17" s="4"/>
    </row>
    <row r="18" spans="1:24" ht="12.75" customHeight="1" x14ac:dyDescent="0.2">
      <c r="A18" s="324"/>
      <c r="B18" s="308" t="str">
        <f>'PR-RAS'!B645</f>
        <v>Višak prihoda i primitaka raspoloživ u sljedećem razdoblju (šifre X005 + '9221-9222' - Y005 - '9222-9221')</v>
      </c>
      <c r="C18" s="309"/>
      <c r="D18" s="309"/>
      <c r="E18" s="309"/>
      <c r="F18" s="310"/>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5"/>
      <c r="B19" s="311" t="str">
        <f>'PR-RAS'!B646</f>
        <v>Manjak prihoda i primitaka za pokriće u sljedećem razdoblju (šifre Y005 + '9222-9221' - X005 - '9221-9222' )</v>
      </c>
      <c r="C19" s="312"/>
      <c r="D19" s="312"/>
      <c r="E19" s="312"/>
      <c r="F19" s="313"/>
      <c r="G19" s="36" t="str">
        <f>'PR-RAS'!C646</f>
        <v>Y006</v>
      </c>
      <c r="H19" s="171">
        <f>'PR-RAS'!D646</f>
        <v>87530.98</v>
      </c>
      <c r="I19" s="171">
        <f>'PR-RAS'!E646</f>
        <v>843159.28999999934</v>
      </c>
      <c r="J19" s="4"/>
      <c r="K19" s="4"/>
      <c r="L19" s="4"/>
      <c r="M19" s="4"/>
      <c r="N19" s="4"/>
      <c r="O19" s="4"/>
      <c r="P19" s="4"/>
      <c r="Q19" s="4"/>
      <c r="R19" s="4"/>
      <c r="S19" s="4"/>
      <c r="T19" s="4"/>
      <c r="U19" s="4"/>
      <c r="V19" s="4"/>
      <c r="W19" s="4"/>
      <c r="X19" s="4"/>
    </row>
    <row r="20" spans="1:24" ht="12.75" customHeight="1" x14ac:dyDescent="0.2">
      <c r="A20" s="323" t="s">
        <v>32</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3" t="s">
        <v>45</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3" t="s">
        <v>36</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37</v>
      </c>
      <c r="B33" s="319" t="str">
        <f>OBVEZE!B5</f>
        <v>Stanje obveza 1. siječnja (=stanju obveza iz Izvještaja o obvezama na 31. prosinca prethodne godine)</v>
      </c>
      <c r="C33" s="315"/>
      <c r="D33" s="315"/>
      <c r="E33" s="315"/>
      <c r="F33" s="316"/>
      <c r="G33" s="157" t="str">
        <f>OBVEZE!C5</f>
        <v>V001</v>
      </c>
      <c r="H33" s="180" t="s">
        <v>46</v>
      </c>
      <c r="I33" s="181">
        <f>OBVEZE!D5</f>
        <v>57190.400000000001</v>
      </c>
      <c r="J33" s="4"/>
      <c r="K33" s="4"/>
      <c r="L33" s="4"/>
      <c r="M33" s="4"/>
      <c r="N33" s="4"/>
      <c r="O33" s="4"/>
      <c r="P33" s="4"/>
      <c r="Q33" s="4"/>
      <c r="R33" s="4"/>
      <c r="S33" s="4"/>
      <c r="T33" s="4"/>
      <c r="U33" s="4"/>
      <c r="V33" s="4"/>
      <c r="W33" s="4"/>
      <c r="X33" s="4"/>
    </row>
    <row r="34" spans="1:24" ht="12.75" customHeight="1" x14ac:dyDescent="0.2">
      <c r="A34" s="324"/>
      <c r="B34" s="308" t="str">
        <f>OBVEZE!B42</f>
        <v>Stanje obveza na kraju izvještajnog razdoblja (šifre V001+V002-V004) i (šifre V007+V009)</v>
      </c>
      <c r="C34" s="309"/>
      <c r="D34" s="309"/>
      <c r="E34" s="309"/>
      <c r="F34" s="310"/>
      <c r="G34" s="158" t="str">
        <f>OBVEZE!C42</f>
        <v>V006</v>
      </c>
      <c r="H34" s="174" t="s">
        <v>46</v>
      </c>
      <c r="I34" s="175">
        <f>OBVEZE!D42</f>
        <v>577873.18999999994</v>
      </c>
      <c r="J34" s="4"/>
      <c r="K34" s="4"/>
      <c r="L34" s="4"/>
      <c r="M34" s="4"/>
      <c r="N34" s="4"/>
      <c r="O34" s="4"/>
      <c r="P34" s="4"/>
      <c r="Q34" s="4"/>
      <c r="R34" s="4"/>
      <c r="S34" s="4"/>
      <c r="T34" s="4"/>
      <c r="U34" s="4"/>
      <c r="V34" s="4"/>
      <c r="W34" s="4"/>
      <c r="X34" s="4"/>
    </row>
    <row r="35" spans="1:24" ht="12.75" customHeight="1" x14ac:dyDescent="0.2">
      <c r="A35" s="324"/>
      <c r="B35" s="308" t="str">
        <f>OBVEZE!B43</f>
        <v>Stanje dospjelih obveza na kraju izvještajnog razdoblja (šifre V008+D23+D24 + 'D dio 25,26')</v>
      </c>
      <c r="C35" s="309"/>
      <c r="D35" s="309"/>
      <c r="E35" s="309"/>
      <c r="F35" s="310"/>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5"/>
      <c r="B36" s="311" t="str">
        <f>OBVEZE!B101</f>
        <v>Stanje nedospjelih obveza na kraju izvještajnog razdoblja (šifre V010 + ND23 + ND24 + 'ND dio 25,26')</v>
      </c>
      <c r="C36" s="312"/>
      <c r="D36" s="312"/>
      <c r="E36" s="312"/>
      <c r="F36" s="313"/>
      <c r="G36" s="159" t="str">
        <f>OBVEZE!C101</f>
        <v>V009</v>
      </c>
      <c r="H36" s="178" t="s">
        <v>46</v>
      </c>
      <c r="I36" s="179">
        <f>OBVEZE!D101</f>
        <v>577873.19000000006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7" t="s">
        <v>47</v>
      </c>
      <c r="I39" s="30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44" zoomScaleNormal="100" workbookViewId="0">
      <selection activeCell="A363" sqref="A363:XFD36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257201.3</v>
      </c>
      <c r="E6" s="51">
        <f>E7+E44+E50+E82+E106+E124+E133+E139</f>
        <v>1790451.0300000003</v>
      </c>
      <c r="F6" s="52">
        <f t="shared" ref="F6:F131" si="0">IF(D6&lt;&gt;0,IF(E6/D6&gt;=100,"&gt;&gt;100",E6/D6*100),"-")</f>
        <v>696.12829717423676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8478.73</v>
      </c>
      <c r="E50" s="51">
        <f>E51+E54+E59+E62+E65+E68+E71+E74+E77</f>
        <v>987598.05</v>
      </c>
      <c r="F50" s="52" t="str">
        <f t="shared" si="0"/>
        <v>&gt;&gt;100</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8478.73</v>
      </c>
      <c r="E54" s="51">
        <f t="shared" si="11"/>
        <v>987598.05</v>
      </c>
      <c r="F54" s="52" t="str">
        <f t="shared" si="0"/>
        <v>&gt;&gt;100</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8478.73</v>
      </c>
      <c r="E57" s="242">
        <v>48079.76</v>
      </c>
      <c r="F57" s="52">
        <f t="shared" si="0"/>
        <v>567.06322762960963</v>
      </c>
    </row>
    <row r="58" spans="1:6" ht="12.75" customHeight="1" x14ac:dyDescent="0.2">
      <c r="A58" s="53">
        <v>6324</v>
      </c>
      <c r="B58" s="86" t="s">
        <v>162</v>
      </c>
      <c r="C58" s="50" t="s">
        <v>163</v>
      </c>
      <c r="D58" s="242">
        <v>0</v>
      </c>
      <c r="E58" s="242">
        <v>939518.29</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21792.45</v>
      </c>
      <c r="E82" s="51">
        <f t="shared" si="19"/>
        <v>18290.3</v>
      </c>
      <c r="F82" s="52">
        <f t="shared" si="0"/>
        <v>83.929526051453593</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21792.45</v>
      </c>
      <c r="E91" s="51">
        <f t="shared" si="21"/>
        <v>18290.3</v>
      </c>
      <c r="F91" s="52">
        <f t="shared" si="0"/>
        <v>83.929526051453593</v>
      </c>
    </row>
    <row r="92" spans="1:6" ht="12.75" customHeight="1" x14ac:dyDescent="0.2">
      <c r="A92" s="53">
        <v>6421</v>
      </c>
      <c r="B92" s="85" t="s">
        <v>230</v>
      </c>
      <c r="C92" s="50" t="s">
        <v>231</v>
      </c>
      <c r="D92" s="242">
        <v>21792.45</v>
      </c>
      <c r="E92" s="242">
        <v>18290.3</v>
      </c>
      <c r="F92" s="52">
        <f t="shared" si="0"/>
        <v>83.929526051453593</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64236.12</v>
      </c>
      <c r="E106" s="51">
        <f t="shared" si="23"/>
        <v>29338.74</v>
      </c>
      <c r="F106" s="52">
        <f t="shared" si="0"/>
        <v>45.673275409535947</v>
      </c>
    </row>
    <row r="107" spans="1:6" ht="12.75" customHeight="1" x14ac:dyDescent="0.2">
      <c r="A107" s="53">
        <v>651</v>
      </c>
      <c r="B107" s="85" t="s">
        <v>260</v>
      </c>
      <c r="C107" s="50" t="s">
        <v>261</v>
      </c>
      <c r="D107" s="51">
        <f t="shared" ref="D107:E107" si="24">SUM(D108:D111)</f>
        <v>64236.12</v>
      </c>
      <c r="E107" s="51">
        <f t="shared" si="24"/>
        <v>29338.74</v>
      </c>
      <c r="F107" s="52">
        <f t="shared" si="0"/>
        <v>45.673275409535947</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64236.12</v>
      </c>
      <c r="E111" s="242">
        <v>29338.74</v>
      </c>
      <c r="F111" s="52">
        <f t="shared" si="0"/>
        <v>45.673275409535947</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1931.95</v>
      </c>
      <c r="E124" s="51">
        <f t="shared" si="27"/>
        <v>7994.88</v>
      </c>
      <c r="F124" s="52">
        <f t="shared" si="0"/>
        <v>413.82437433680997</v>
      </c>
    </row>
    <row r="125" spans="1:6" ht="12.75" customHeight="1" x14ac:dyDescent="0.2">
      <c r="A125" s="53">
        <v>661</v>
      </c>
      <c r="B125" s="86" t="s">
        <v>296</v>
      </c>
      <c r="C125" s="50" t="s">
        <v>297</v>
      </c>
      <c r="D125" s="51">
        <f t="shared" ref="D125:E125" si="28">SUM(D126:D127)</f>
        <v>1931.95</v>
      </c>
      <c r="E125" s="51">
        <f t="shared" si="28"/>
        <v>7994.88</v>
      </c>
      <c r="F125" s="52">
        <f t="shared" si="0"/>
        <v>413.82437433680997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1931.95</v>
      </c>
      <c r="E127" s="242">
        <v>7994.88</v>
      </c>
      <c r="F127" s="52">
        <f t="shared" si="0"/>
        <v>413.82437433680997</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160762.04999999999</v>
      </c>
      <c r="E133" s="51">
        <f t="shared" si="30"/>
        <v>747229.06</v>
      </c>
      <c r="F133" s="52">
        <f t="shared" ref="F133:F223" si="31">IF(D133&lt;&gt;0,IF(E133/D133&gt;=100,"&gt;&gt;100",E133/D133*100),"-")</f>
        <v>464.8043863585965</v>
      </c>
    </row>
    <row r="134" spans="1:6" ht="24" x14ac:dyDescent="0.2">
      <c r="A134" s="53">
        <v>671</v>
      </c>
      <c r="B134" s="232" t="s">
        <v>314</v>
      </c>
      <c r="C134" s="50" t="s">
        <v>315</v>
      </c>
      <c r="D134" s="51">
        <f t="shared" ref="D134:E134" si="32">SUM(D135:D137)</f>
        <v>160762.04999999999</v>
      </c>
      <c r="E134" s="51">
        <f t="shared" si="32"/>
        <v>747229.06</v>
      </c>
      <c r="F134" s="52">
        <f t="shared" si="31"/>
        <v>464.8043863585965</v>
      </c>
    </row>
    <row r="135" spans="1:6" ht="12.75" customHeight="1" x14ac:dyDescent="0.2">
      <c r="A135" s="53">
        <v>6711</v>
      </c>
      <c r="B135" s="85" t="s">
        <v>316</v>
      </c>
      <c r="C135" s="50" t="s">
        <v>317</v>
      </c>
      <c r="D135" s="242">
        <v>140105.79999999999</v>
      </c>
      <c r="E135" s="242">
        <v>171478.66</v>
      </c>
      <c r="F135" s="52">
        <f t="shared" si="31"/>
        <v>122.39226356082334</v>
      </c>
    </row>
    <row r="136" spans="1:6" ht="24" x14ac:dyDescent="0.2">
      <c r="A136" s="53">
        <v>6712</v>
      </c>
      <c r="B136" s="232" t="s">
        <v>318</v>
      </c>
      <c r="C136" s="50" t="s">
        <v>319</v>
      </c>
      <c r="D136" s="242">
        <v>20656.25</v>
      </c>
      <c r="E136" s="242">
        <v>575750.40000000002</v>
      </c>
      <c r="F136" s="52">
        <f t="shared" si="31"/>
        <v>2787.2939183055978</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188799.5</v>
      </c>
      <c r="E151" s="51">
        <f t="shared" si="35"/>
        <v>256466.06999999998</v>
      </c>
      <c r="F151" s="52">
        <f t="shared" si="31"/>
        <v>135.84043919607836</v>
      </c>
    </row>
    <row r="152" spans="1:6" ht="12.75" customHeight="1" x14ac:dyDescent="0.2">
      <c r="A152" s="53">
        <v>31</v>
      </c>
      <c r="B152" s="85" t="s">
        <v>349</v>
      </c>
      <c r="C152" s="50" t="s">
        <v>350</v>
      </c>
      <c r="D152" s="51">
        <f t="shared" ref="D152:E152" si="36">D153+D158+D159</f>
        <v>93136.63</v>
      </c>
      <c r="E152" s="51">
        <f t="shared" si="36"/>
        <v>101942.29999999999</v>
      </c>
      <c r="F152" s="52">
        <f t="shared" si="31"/>
        <v>109.45457227730913</v>
      </c>
    </row>
    <row r="153" spans="1:6" ht="12.75" customHeight="1" x14ac:dyDescent="0.2">
      <c r="A153" s="53">
        <v>311</v>
      </c>
      <c r="B153" s="85" t="s">
        <v>351</v>
      </c>
      <c r="C153" s="50" t="s">
        <v>352</v>
      </c>
      <c r="D153" s="51">
        <f t="shared" ref="D153:E153" si="37">SUM(D154:D157)</f>
        <v>74329.13</v>
      </c>
      <c r="E153" s="51">
        <f t="shared" si="37"/>
        <v>82655.289999999994</v>
      </c>
      <c r="F153" s="52">
        <f t="shared" si="31"/>
        <v>111.20174553368241</v>
      </c>
    </row>
    <row r="154" spans="1:6" ht="12.75" customHeight="1" x14ac:dyDescent="0.2">
      <c r="A154" s="53">
        <v>3111</v>
      </c>
      <c r="B154" s="85" t="s">
        <v>353</v>
      </c>
      <c r="C154" s="50" t="s">
        <v>354</v>
      </c>
      <c r="D154" s="242">
        <v>74329.13</v>
      </c>
      <c r="E154" s="242">
        <v>82655.289999999994</v>
      </c>
      <c r="F154" s="52">
        <f t="shared" si="31"/>
        <v>111.20174553368241</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6543.19</v>
      </c>
      <c r="E158" s="242">
        <v>5648.9</v>
      </c>
      <c r="F158" s="52">
        <f t="shared" si="31"/>
        <v>86.332507538371956</v>
      </c>
    </row>
    <row r="159" spans="1:6" ht="12.75" customHeight="1" x14ac:dyDescent="0.2">
      <c r="A159" s="53">
        <v>313</v>
      </c>
      <c r="B159" s="85" t="s">
        <v>363</v>
      </c>
      <c r="C159" s="50" t="s">
        <v>364</v>
      </c>
      <c r="D159" s="51">
        <f t="shared" ref="D159:E159" si="38">SUM(D160:D162)</f>
        <v>12264.31</v>
      </c>
      <c r="E159" s="51">
        <f t="shared" si="38"/>
        <v>13638.11</v>
      </c>
      <c r="F159" s="52">
        <f t="shared" si="31"/>
        <v>111.20160856990734</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12264.31</v>
      </c>
      <c r="E161" s="242">
        <v>13638.11</v>
      </c>
      <c r="F161" s="52">
        <f t="shared" si="31"/>
        <v>111.20160856990734</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95407.38</v>
      </c>
      <c r="E163" s="51">
        <f t="shared" si="39"/>
        <v>154279.41999999998</v>
      </c>
      <c r="F163" s="52">
        <f t="shared" si="31"/>
        <v>161.7059602726749</v>
      </c>
    </row>
    <row r="164" spans="1:6" ht="12.75" customHeight="1" x14ac:dyDescent="0.2">
      <c r="A164" s="53">
        <v>321</v>
      </c>
      <c r="B164" s="85" t="s">
        <v>372</v>
      </c>
      <c r="C164" s="50" t="s">
        <v>373</v>
      </c>
      <c r="D164" s="51">
        <f t="shared" ref="D164:E164" si="40">SUM(D165:D168)</f>
        <v>3324.81</v>
      </c>
      <c r="E164" s="51">
        <f t="shared" si="40"/>
        <v>3423.16</v>
      </c>
      <c r="F164" s="52">
        <f t="shared" si="31"/>
        <v>102.95806376905747</v>
      </c>
    </row>
    <row r="165" spans="1:6" ht="12.75" customHeight="1" x14ac:dyDescent="0.2">
      <c r="A165" s="53">
        <v>3211</v>
      </c>
      <c r="B165" s="85" t="s">
        <v>374</v>
      </c>
      <c r="C165" s="50" t="s">
        <v>375</v>
      </c>
      <c r="D165" s="242">
        <v>1244.8399999999999</v>
      </c>
      <c r="E165" s="242">
        <v>1307.21</v>
      </c>
      <c r="F165" s="52">
        <f t="shared" si="31"/>
        <v>105.01028244593684</v>
      </c>
    </row>
    <row r="166" spans="1:6" ht="12.75" customHeight="1" x14ac:dyDescent="0.2">
      <c r="A166" s="53">
        <v>3212</v>
      </c>
      <c r="B166" s="85" t="s">
        <v>376</v>
      </c>
      <c r="C166" s="50" t="s">
        <v>377</v>
      </c>
      <c r="D166" s="242">
        <v>1545.59</v>
      </c>
      <c r="E166" s="242">
        <v>1109.7</v>
      </c>
      <c r="F166" s="52">
        <f t="shared" si="31"/>
        <v>71.797824778887033</v>
      </c>
    </row>
    <row r="167" spans="1:6" ht="12.75" customHeight="1" x14ac:dyDescent="0.2">
      <c r="A167" s="53">
        <v>3213</v>
      </c>
      <c r="B167" s="85" t="s">
        <v>378</v>
      </c>
      <c r="C167" s="50" t="s">
        <v>379</v>
      </c>
      <c r="D167" s="242">
        <v>534.38</v>
      </c>
      <c r="E167" s="242">
        <v>1006.25</v>
      </c>
      <c r="F167" s="52">
        <f t="shared" si="31"/>
        <v>188.3023316740896</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3990.42</v>
      </c>
      <c r="E169" s="51">
        <f t="shared" si="41"/>
        <v>9326.98</v>
      </c>
      <c r="F169" s="52">
        <f t="shared" si="31"/>
        <v>233.73429363325164</v>
      </c>
    </row>
    <row r="170" spans="1:6" ht="12.75" customHeight="1" x14ac:dyDescent="0.2">
      <c r="A170" s="53">
        <v>3221</v>
      </c>
      <c r="B170" s="85" t="s">
        <v>384</v>
      </c>
      <c r="C170" s="50" t="s">
        <v>385</v>
      </c>
      <c r="D170" s="242">
        <v>2087.48</v>
      </c>
      <c r="E170" s="242">
        <v>3561.26</v>
      </c>
      <c r="F170" s="52">
        <f t="shared" si="31"/>
        <v>170.60091593691917</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1247.18</v>
      </c>
      <c r="E172" s="242">
        <v>2165.46</v>
      </c>
      <c r="F172" s="52">
        <f t="shared" si="31"/>
        <v>173.62850590933147</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655.76</v>
      </c>
      <c r="E174" s="242">
        <v>3600.26</v>
      </c>
      <c r="F174" s="52">
        <f t="shared" si="31"/>
        <v>549.02098328656837</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58785.920000000006</v>
      </c>
      <c r="E177" s="51">
        <f t="shared" si="42"/>
        <v>121565.63999999998</v>
      </c>
      <c r="F177" s="52">
        <f t="shared" si="31"/>
        <v>206.79380368632482</v>
      </c>
    </row>
    <row r="178" spans="1:6" ht="12.75" customHeight="1" x14ac:dyDescent="0.2">
      <c r="A178" s="53">
        <v>3231</v>
      </c>
      <c r="B178" s="85" t="s">
        <v>400</v>
      </c>
      <c r="C178" s="50" t="s">
        <v>401</v>
      </c>
      <c r="D178" s="242">
        <v>3038.67</v>
      </c>
      <c r="E178" s="242">
        <v>4877.32</v>
      </c>
      <c r="F178" s="52">
        <f t="shared" si="31"/>
        <v>160.50838031112295</v>
      </c>
    </row>
    <row r="179" spans="1:6" ht="12.75" customHeight="1" x14ac:dyDescent="0.2">
      <c r="A179" s="53">
        <v>3232</v>
      </c>
      <c r="B179" s="85" t="s">
        <v>402</v>
      </c>
      <c r="C179" s="50" t="s">
        <v>403</v>
      </c>
      <c r="D179" s="242">
        <v>3311.27</v>
      </c>
      <c r="E179" s="242">
        <v>25403.46</v>
      </c>
      <c r="F179" s="52">
        <f t="shared" si="31"/>
        <v>767.18177617651224</v>
      </c>
    </row>
    <row r="180" spans="1:6" ht="12.75" customHeight="1" x14ac:dyDescent="0.2">
      <c r="A180" s="53">
        <v>3233</v>
      </c>
      <c r="B180" s="85" t="s">
        <v>404</v>
      </c>
      <c r="C180" s="50" t="s">
        <v>405</v>
      </c>
      <c r="D180" s="242">
        <v>0</v>
      </c>
      <c r="E180" s="242"/>
      <c r="F180" s="52" t="str">
        <f t="shared" si="31"/>
        <v>-</v>
      </c>
    </row>
    <row r="181" spans="1:6" ht="12.75" customHeight="1" x14ac:dyDescent="0.2">
      <c r="A181" s="53">
        <v>3234</v>
      </c>
      <c r="B181" s="85" t="s">
        <v>406</v>
      </c>
      <c r="C181" s="50" t="s">
        <v>407</v>
      </c>
      <c r="D181" s="242">
        <v>335.47</v>
      </c>
      <c r="E181" s="242">
        <v>1141.53</v>
      </c>
      <c r="F181" s="52">
        <f t="shared" si="31"/>
        <v>340.27781917906219</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45899.86</v>
      </c>
      <c r="E184" s="242">
        <v>77982.48</v>
      </c>
      <c r="F184" s="52">
        <f t="shared" si="31"/>
        <v>169.8969887925584</v>
      </c>
    </row>
    <row r="185" spans="1:6" ht="12.75" customHeight="1" x14ac:dyDescent="0.2">
      <c r="A185" s="53">
        <v>3238</v>
      </c>
      <c r="B185" s="85" t="s">
        <v>414</v>
      </c>
      <c r="C185" s="50" t="s">
        <v>415</v>
      </c>
      <c r="D185" s="242">
        <v>3886.19</v>
      </c>
      <c r="E185" s="242">
        <v>4723.9799999999996</v>
      </c>
      <c r="F185" s="52">
        <f t="shared" si="31"/>
        <v>121.55813277271568</v>
      </c>
    </row>
    <row r="186" spans="1:6" ht="12.75" customHeight="1" x14ac:dyDescent="0.2">
      <c r="A186" s="53">
        <v>3239</v>
      </c>
      <c r="B186" s="85" t="s">
        <v>416</v>
      </c>
      <c r="C186" s="50" t="s">
        <v>417</v>
      </c>
      <c r="D186" s="242">
        <v>2314.46</v>
      </c>
      <c r="E186" s="242">
        <v>7436.87</v>
      </c>
      <c r="F186" s="52">
        <f t="shared" si="31"/>
        <v>321.32203624171513</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29306.23</v>
      </c>
      <c r="E188" s="51">
        <f t="shared" si="43"/>
        <v>19963.64</v>
      </c>
      <c r="F188" s="52">
        <f t="shared" si="31"/>
        <v>68.120805712641982</v>
      </c>
    </row>
    <row r="189" spans="1:6" ht="12.75" customHeight="1" x14ac:dyDescent="0.2">
      <c r="A189" s="53">
        <v>3291</v>
      </c>
      <c r="B189" s="232" t="s">
        <v>422</v>
      </c>
      <c r="C189" s="50" t="s">
        <v>423</v>
      </c>
      <c r="D189" s="242">
        <v>12979.18</v>
      </c>
      <c r="E189" s="242">
        <v>17416.189999999999</v>
      </c>
      <c r="F189" s="52">
        <f t="shared" si="31"/>
        <v>134.18559570019059</v>
      </c>
    </row>
    <row r="190" spans="1:6" ht="12.75" customHeight="1" x14ac:dyDescent="0.2">
      <c r="A190" s="53">
        <v>3292</v>
      </c>
      <c r="B190" s="85" t="s">
        <v>424</v>
      </c>
      <c r="C190" s="50" t="s">
        <v>425</v>
      </c>
      <c r="D190" s="242">
        <v>472.31</v>
      </c>
      <c r="E190" s="242">
        <v>444.28</v>
      </c>
      <c r="F190" s="52">
        <f t="shared" si="31"/>
        <v>94.065338442971765</v>
      </c>
    </row>
    <row r="191" spans="1:6" ht="12.75" customHeight="1" x14ac:dyDescent="0.2">
      <c r="A191" s="53">
        <v>3293</v>
      </c>
      <c r="B191" s="85" t="s">
        <v>426</v>
      </c>
      <c r="C191" s="50" t="s">
        <v>427</v>
      </c>
      <c r="D191" s="242">
        <v>1222.05</v>
      </c>
      <c r="E191" s="242">
        <v>2043.47</v>
      </c>
      <c r="F191" s="52">
        <f t="shared" si="31"/>
        <v>167.2165623337834</v>
      </c>
    </row>
    <row r="192" spans="1:6" ht="12.75" customHeight="1" x14ac:dyDescent="0.2">
      <c r="A192" s="53">
        <v>3294</v>
      </c>
      <c r="B192" s="85" t="s">
        <v>428</v>
      </c>
      <c r="C192" s="50" t="s">
        <v>429</v>
      </c>
      <c r="D192" s="242">
        <v>14632.69</v>
      </c>
      <c r="E192" s="242"/>
      <c r="F192" s="52">
        <f t="shared" si="31"/>
        <v>0</v>
      </c>
    </row>
    <row r="193" spans="1:6" ht="12.75" customHeight="1" x14ac:dyDescent="0.2">
      <c r="A193" s="53">
        <v>3295</v>
      </c>
      <c r="B193" s="85" t="s">
        <v>430</v>
      </c>
      <c r="C193" s="50" t="s">
        <v>431</v>
      </c>
      <c r="D193" s="242">
        <v>0</v>
      </c>
      <c r="E193" s="242">
        <v>59.7</v>
      </c>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0</v>
      </c>
      <c r="E195" s="242"/>
      <c r="F195" s="52" t="str">
        <f t="shared" si="31"/>
        <v>-</v>
      </c>
    </row>
    <row r="196" spans="1:6" ht="12.75" customHeight="1" x14ac:dyDescent="0.2">
      <c r="A196" s="53">
        <v>34</v>
      </c>
      <c r="B196" s="232" t="s">
        <v>436</v>
      </c>
      <c r="C196" s="50" t="s">
        <v>437</v>
      </c>
      <c r="D196" s="51">
        <f t="shared" ref="D196:E196" si="44">D197+D202+D210</f>
        <v>255.49</v>
      </c>
      <c r="E196" s="51">
        <f t="shared" si="44"/>
        <v>244.35</v>
      </c>
      <c r="F196" s="52">
        <f t="shared" si="31"/>
        <v>95.639751066577944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255.49</v>
      </c>
      <c r="E210" s="51">
        <f t="shared" si="47"/>
        <v>244.35</v>
      </c>
      <c r="F210" s="52">
        <f t="shared" si="31"/>
        <v>95.639751066577944</v>
      </c>
    </row>
    <row r="211" spans="1:6" ht="12.75" customHeight="1" x14ac:dyDescent="0.2">
      <c r="A211" s="53">
        <v>3431</v>
      </c>
      <c r="B211" s="232" t="s">
        <v>466</v>
      </c>
      <c r="C211" s="50" t="s">
        <v>467</v>
      </c>
      <c r="D211" s="242">
        <v>0</v>
      </c>
      <c r="E211" s="242"/>
      <c r="F211" s="52" t="str">
        <f t="shared" si="31"/>
        <v>-</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v>0.45</v>
      </c>
      <c r="F213" s="52" t="str">
        <f t="shared" si="31"/>
        <v>-</v>
      </c>
    </row>
    <row r="214" spans="1:6" ht="12.75" customHeight="1" x14ac:dyDescent="0.2">
      <c r="A214" s="53">
        <v>3434</v>
      </c>
      <c r="B214" s="85" t="s">
        <v>472</v>
      </c>
      <c r="C214" s="50" t="s">
        <v>473</v>
      </c>
      <c r="D214" s="242">
        <v>255.49</v>
      </c>
      <c r="E214" s="242">
        <v>243.9</v>
      </c>
      <c r="F214" s="52">
        <f t="shared" si="31"/>
        <v>95.463618928333787</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188799.5</v>
      </c>
      <c r="E289" s="51">
        <f t="shared" si="79"/>
        <v>256466.06999999998</v>
      </c>
      <c r="F289" s="52">
        <f t="shared" si="76"/>
        <v>135.84043919607836</v>
      </c>
    </row>
    <row r="290" spans="1:6" ht="12.75" customHeight="1" x14ac:dyDescent="0.2">
      <c r="A290" s="53" t="s">
        <v>609</v>
      </c>
      <c r="B290" s="85" t="s">
        <v>620</v>
      </c>
      <c r="C290" s="50" t="s">
        <v>621</v>
      </c>
      <c r="D290" s="51">
        <f>IF(D6&gt;=D289,D6-D289,0)</f>
        <v>68401.799999999988</v>
      </c>
      <c r="E290" s="51">
        <f>IF(E6&gt;=E289,E6-E289,0)</f>
        <v>1533984.9600000002</v>
      </c>
      <c r="F290" s="52">
        <f t="shared" si="76"/>
        <v>2242.6090541476983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61850.58</v>
      </c>
      <c r="E292" s="242">
        <v>151124.74</v>
      </c>
      <c r="F292" s="52">
        <f t="shared" si="76"/>
        <v>244.33843627658786</v>
      </c>
    </row>
    <row r="293" spans="1:6" ht="12.75" customHeight="1" x14ac:dyDescent="0.2">
      <c r="A293" s="53">
        <v>92221</v>
      </c>
      <c r="B293" s="85" t="s">
        <v>626</v>
      </c>
      <c r="C293" s="50" t="s">
        <v>627</v>
      </c>
      <c r="D293" s="242">
        <v>0</v>
      </c>
      <c r="E293" s="242"/>
      <c r="F293" s="52" t="str">
        <f t="shared" si="76"/>
        <v>-</v>
      </c>
    </row>
    <row r="294" spans="1:6" ht="12.75" customHeight="1" x14ac:dyDescent="0.2">
      <c r="A294" s="53">
        <v>96</v>
      </c>
      <c r="B294" s="85" t="s">
        <v>628</v>
      </c>
      <c r="C294" s="50" t="s">
        <v>629</v>
      </c>
      <c r="D294" s="242">
        <v>0</v>
      </c>
      <c r="E294" s="242">
        <v>16633.47</v>
      </c>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47" t="s">
        <v>634</v>
      </c>
      <c r="B297" s="348"/>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217783.36000000002</v>
      </c>
      <c r="E350" s="51">
        <f t="shared" si="95"/>
        <v>2528268.9899999998</v>
      </c>
      <c r="F350" s="52">
        <f t="shared" si="81"/>
        <v>1160.9100851414908</v>
      </c>
    </row>
    <row r="351" spans="1:6" ht="12.75" customHeight="1" x14ac:dyDescent="0.2">
      <c r="A351" s="53">
        <v>41</v>
      </c>
      <c r="B351" s="85" t="s">
        <v>741</v>
      </c>
      <c r="C351" s="50" t="s">
        <v>742</v>
      </c>
      <c r="D351" s="51">
        <f t="shared" ref="D351:E351" si="96">D352+D356</f>
        <v>19088.189999999999</v>
      </c>
      <c r="E351" s="51">
        <f t="shared" si="96"/>
        <v>0</v>
      </c>
      <c r="F351" s="52">
        <f t="shared" si="81"/>
        <v>0</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19088.189999999999</v>
      </c>
      <c r="E356" s="51">
        <f t="shared" si="98"/>
        <v>0</v>
      </c>
      <c r="F356" s="52">
        <f t="shared" si="81"/>
        <v>0</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19088.189999999999</v>
      </c>
      <c r="E362" s="242"/>
      <c r="F362" s="52">
        <f t="shared" si="81"/>
        <v>0</v>
      </c>
    </row>
    <row r="363" spans="1:6" ht="24" x14ac:dyDescent="0.2">
      <c r="A363" s="53">
        <v>42</v>
      </c>
      <c r="B363" s="232" t="s">
        <v>757</v>
      </c>
      <c r="C363" s="50" t="s">
        <v>758</v>
      </c>
      <c r="D363" s="51">
        <f t="shared" ref="D363:E363" si="99">D364+D369+D378+D383+D388+D391</f>
        <v>198695.17</v>
      </c>
      <c r="E363" s="51">
        <f t="shared" si="99"/>
        <v>2528268.9899999998</v>
      </c>
      <c r="F363" s="52">
        <f t="shared" si="81"/>
        <v>1272.4360587124486</v>
      </c>
    </row>
    <row r="364" spans="1:6" ht="12.75" customHeight="1" x14ac:dyDescent="0.2">
      <c r="A364" s="53">
        <v>421</v>
      </c>
      <c r="B364" s="85" t="s">
        <v>759</v>
      </c>
      <c r="C364" s="50" t="s">
        <v>760</v>
      </c>
      <c r="D364" s="51">
        <f t="shared" ref="D364:E364" si="100">SUM(D365:D368)</f>
        <v>197766.28</v>
      </c>
      <c r="E364" s="51">
        <f t="shared" si="100"/>
        <v>2525005.61</v>
      </c>
      <c r="F364" s="52">
        <f t="shared" si="81"/>
        <v>1276.7624541453679</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197766.28</v>
      </c>
      <c r="E368" s="242">
        <v>2525005.61</v>
      </c>
      <c r="F368" s="52">
        <f t="shared" si="81"/>
        <v>1276.7624541453679</v>
      </c>
    </row>
    <row r="369" spans="1:6" ht="12.75" customHeight="1" x14ac:dyDescent="0.2">
      <c r="A369" s="53">
        <v>422</v>
      </c>
      <c r="B369" s="85" t="s">
        <v>765</v>
      </c>
      <c r="C369" s="50" t="s">
        <v>766</v>
      </c>
      <c r="D369" s="51">
        <f t="shared" ref="D369:E369" si="101">SUM(D370:D377)</f>
        <v>928.8900000000001</v>
      </c>
      <c r="E369" s="51">
        <f t="shared" si="101"/>
        <v>3263.38</v>
      </c>
      <c r="F369" s="52">
        <f t="shared" si="81"/>
        <v>351.32039315742441</v>
      </c>
    </row>
    <row r="370" spans="1:6" ht="12.75" customHeight="1" x14ac:dyDescent="0.2">
      <c r="A370" s="53">
        <v>4221</v>
      </c>
      <c r="B370" s="85" t="s">
        <v>675</v>
      </c>
      <c r="C370" s="50" t="s">
        <v>767</v>
      </c>
      <c r="D370" s="242">
        <v>564.07000000000005</v>
      </c>
      <c r="E370" s="242">
        <v>1405.32</v>
      </c>
      <c r="F370" s="52">
        <f t="shared" si="81"/>
        <v>249.13929122272057</v>
      </c>
    </row>
    <row r="371" spans="1:6" ht="12.75" customHeight="1" x14ac:dyDescent="0.2">
      <c r="A371" s="53">
        <v>4222</v>
      </c>
      <c r="B371" s="85" t="s">
        <v>768</v>
      </c>
      <c r="C371" s="50" t="s">
        <v>769</v>
      </c>
      <c r="D371" s="242">
        <v>364.82</v>
      </c>
      <c r="E371" s="242">
        <v>1858.06</v>
      </c>
      <c r="F371" s="52">
        <f t="shared" si="81"/>
        <v>509.30870018091116</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217783.36000000002</v>
      </c>
      <c r="E408" s="51">
        <f t="shared" si="111"/>
        <v>2528268.9899999998</v>
      </c>
      <c r="F408" s="52">
        <f t="shared" si="81"/>
        <v>1160.9100851414908</v>
      </c>
    </row>
    <row r="409" spans="1:6" ht="12.75" customHeight="1" x14ac:dyDescent="0.2">
      <c r="A409" s="53">
        <v>92212</v>
      </c>
      <c r="B409" s="85" t="s">
        <v>824</v>
      </c>
      <c r="C409" s="50" t="s">
        <v>825</v>
      </c>
      <c r="D409" s="242">
        <v>0</v>
      </c>
      <c r="E409" s="242"/>
      <c r="F409" s="52" t="str">
        <f t="shared" si="81"/>
        <v>-</v>
      </c>
    </row>
    <row r="410" spans="1:6" ht="12.75" customHeight="1" x14ac:dyDescent="0.2">
      <c r="A410" s="53">
        <v>92222</v>
      </c>
      <c r="B410" s="85" t="s">
        <v>826</v>
      </c>
      <c r="C410" s="50" t="s">
        <v>827</v>
      </c>
      <c r="D410" s="242">
        <v>0</v>
      </c>
      <c r="E410" s="242"/>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257201.3</v>
      </c>
      <c r="E412" s="51">
        <f>E6+E298</f>
        <v>1790451.0300000003</v>
      </c>
      <c r="F412" s="52">
        <f t="shared" si="81"/>
        <v>696.12829717423676</v>
      </c>
    </row>
    <row r="413" spans="1:6" ht="12.75" customHeight="1" x14ac:dyDescent="0.2">
      <c r="A413" s="53" t="s">
        <v>609</v>
      </c>
      <c r="B413" s="85" t="s">
        <v>832</v>
      </c>
      <c r="C413" s="50" t="s">
        <v>833</v>
      </c>
      <c r="D413" s="51">
        <f t="shared" ref="D413:E413" si="112">D289+D350</f>
        <v>406582.86</v>
      </c>
      <c r="E413" s="51">
        <f t="shared" si="112"/>
        <v>2784735.0599999996</v>
      </c>
      <c r="F413" s="52">
        <f t="shared" si="81"/>
        <v>684.91206441904603</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149381.56</v>
      </c>
      <c r="E415" s="51">
        <f t="shared" si="114"/>
        <v>994284.02999999933</v>
      </c>
      <c r="F415" s="52">
        <f t="shared" si="81"/>
        <v>665.60024543859311</v>
      </c>
    </row>
    <row r="416" spans="1:6" ht="12.75" customHeight="1" x14ac:dyDescent="0.2">
      <c r="A416" s="60" t="s">
        <v>838</v>
      </c>
      <c r="B416" s="232" t="s">
        <v>839</v>
      </c>
      <c r="C416" s="61" t="s">
        <v>840</v>
      </c>
      <c r="D416" s="51">
        <f t="shared" ref="D416:E416" si="115">IF(D292-D293+D409-D410&gt;=0,D292-D293+D409-D410,0)</f>
        <v>61850.58</v>
      </c>
      <c r="E416" s="51">
        <f t="shared" si="115"/>
        <v>151124.74</v>
      </c>
      <c r="F416" s="52">
        <f t="shared" si="81"/>
        <v>244.33843627658786</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16633.47</v>
      </c>
      <c r="F418" s="57" t="str">
        <f t="shared" si="81"/>
        <v>-</v>
      </c>
    </row>
    <row r="419" spans="1:6" s="75" customFormat="1" ht="20.100000000000001" customHeight="1" x14ac:dyDescent="0.2">
      <c r="A419" s="347" t="s">
        <v>846</v>
      </c>
      <c r="B419" s="348"/>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c r="F637" s="52" t="str">
        <f t="shared" si="119"/>
        <v>-</v>
      </c>
    </row>
    <row r="638" spans="1:6" ht="12.75" customHeight="1" x14ac:dyDescent="0.2">
      <c r="A638" s="53">
        <v>92223</v>
      </c>
      <c r="B638" s="85" t="s">
        <v>1274</v>
      </c>
      <c r="C638" s="50" t="s">
        <v>1275</v>
      </c>
      <c r="D638" s="242">
        <v>0</v>
      </c>
      <c r="E638" s="242"/>
      <c r="F638" s="52" t="str">
        <f t="shared" si="119"/>
        <v>-</v>
      </c>
    </row>
    <row r="639" spans="1:6" ht="12.75" customHeight="1" x14ac:dyDescent="0.2">
      <c r="A639" s="53" t="s">
        <v>609</v>
      </c>
      <c r="B639" s="85" t="s">
        <v>1276</v>
      </c>
      <c r="C639" s="50" t="s">
        <v>1277</v>
      </c>
      <c r="D639" s="51">
        <f t="shared" ref="D639:E639" si="180">D412+D420</f>
        <v>257201.3</v>
      </c>
      <c r="E639" s="51">
        <f t="shared" si="180"/>
        <v>1790451.0300000003</v>
      </c>
      <c r="F639" s="52">
        <f t="shared" si="119"/>
        <v>696.12829717423676</v>
      </c>
    </row>
    <row r="640" spans="1:6" ht="12.75" customHeight="1" x14ac:dyDescent="0.2">
      <c r="A640" s="53" t="s">
        <v>609</v>
      </c>
      <c r="B640" s="85" t="s">
        <v>1278</v>
      </c>
      <c r="C640" s="50" t="s">
        <v>1279</v>
      </c>
      <c r="D640" s="51">
        <f t="shared" ref="D640:E640" si="181">D413+D528</f>
        <v>406582.86</v>
      </c>
      <c r="E640" s="51">
        <f t="shared" si="181"/>
        <v>2784735.0599999996</v>
      </c>
      <c r="F640" s="52">
        <f t="shared" si="119"/>
        <v>684.91206441904603</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149381.56</v>
      </c>
      <c r="E642" s="51">
        <f t="shared" si="183"/>
        <v>994284.02999999933</v>
      </c>
      <c r="F642" s="52">
        <f t="shared" si="119"/>
        <v>665.60024543859311</v>
      </c>
    </row>
    <row r="643" spans="1:6" ht="24" x14ac:dyDescent="0.2">
      <c r="A643" s="60" t="s">
        <v>1284</v>
      </c>
      <c r="B643" s="85" t="s">
        <v>1285</v>
      </c>
      <c r="C643" s="61" t="s">
        <v>1284</v>
      </c>
      <c r="D643" s="51">
        <f t="shared" ref="D643:E643" si="184">IF(D416-D417+D637-D638&gt;=0,D416-D417+D637-D638,0)</f>
        <v>61850.58</v>
      </c>
      <c r="E643" s="51">
        <f t="shared" si="184"/>
        <v>151124.74</v>
      </c>
      <c r="F643" s="52">
        <f t="shared" si="119"/>
        <v>244.33843627658786</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87530.98</v>
      </c>
      <c r="E646" s="51">
        <f t="shared" si="187"/>
        <v>843159.28999999934</v>
      </c>
      <c r="F646" s="52">
        <f t="shared" si="119"/>
        <v>963.26956467298714</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47" t="s">
        <v>1294</v>
      </c>
      <c r="B648" s="348"/>
      <c r="C648" s="219"/>
      <c r="D648" s="58"/>
      <c r="E648" s="58"/>
      <c r="F648" s="59"/>
    </row>
    <row r="649" spans="1:6" ht="12.75" customHeight="1" x14ac:dyDescent="0.2">
      <c r="A649" s="53">
        <v>11</v>
      </c>
      <c r="B649" s="85" t="s">
        <v>1295</v>
      </c>
      <c r="C649" s="50" t="s">
        <v>1296</v>
      </c>
      <c r="D649" s="242">
        <v>0</v>
      </c>
      <c r="E649" s="242"/>
      <c r="F649" s="52" t="str">
        <f t="shared" ref="F649:F724" si="188">IF(D649&lt;&gt;0,IF(E649/D649&gt;=100,"&gt;&gt;100",E649/D649*100),"-")</f>
        <v>-</v>
      </c>
    </row>
    <row r="650" spans="1:6" ht="12.75" customHeight="1" x14ac:dyDescent="0.2">
      <c r="A650" s="53" t="s">
        <v>1297</v>
      </c>
      <c r="B650" s="85" t="s">
        <v>1298</v>
      </c>
      <c r="C650" s="50" t="s">
        <v>1297</v>
      </c>
      <c r="D650" s="242">
        <v>0</v>
      </c>
      <c r="E650" s="242"/>
      <c r="F650" s="52" t="str">
        <f t="shared" si="188"/>
        <v>-</v>
      </c>
    </row>
    <row r="651" spans="1:6" ht="12.75" customHeight="1" x14ac:dyDescent="0.2">
      <c r="A651" s="53" t="s">
        <v>1299</v>
      </c>
      <c r="B651" s="85" t="s">
        <v>1300</v>
      </c>
      <c r="C651" s="50" t="s">
        <v>1299</v>
      </c>
      <c r="D651" s="242">
        <v>0</v>
      </c>
      <c r="E651" s="242"/>
      <c r="F651" s="52" t="str">
        <f t="shared" si="188"/>
        <v>-</v>
      </c>
    </row>
    <row r="652" spans="1:6" ht="24" x14ac:dyDescent="0.2">
      <c r="A652" s="53">
        <v>11</v>
      </c>
      <c r="B652" s="85" t="s">
        <v>1301</v>
      </c>
      <c r="C652" s="50" t="s">
        <v>1302</v>
      </c>
      <c r="D652" s="51">
        <f t="shared" ref="D652:E652" si="189">+D649+D650-D651</f>
        <v>0</v>
      </c>
      <c r="E652" s="51">
        <f t="shared" si="189"/>
        <v>0</v>
      </c>
      <c r="F652" s="52" t="str">
        <f t="shared" si="188"/>
        <v>-</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8</v>
      </c>
      <c r="E654" s="262">
        <v>8</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8</v>
      </c>
      <c r="E656" s="262">
        <v>8</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796.34</v>
      </c>
      <c r="E717" s="242">
        <v>331.81</v>
      </c>
      <c r="F717" s="52">
        <f t="shared" si="188"/>
        <v>41.666875957505589</v>
      </c>
    </row>
    <row r="718" spans="1:6" ht="12.75" customHeight="1" x14ac:dyDescent="0.2">
      <c r="A718" s="53">
        <v>32121</v>
      </c>
      <c r="B718" s="85" t="s">
        <v>1416</v>
      </c>
      <c r="C718" s="50" t="s">
        <v>1417</v>
      </c>
      <c r="D718" s="242">
        <v>1545.59</v>
      </c>
      <c r="E718" s="242">
        <v>1109.7</v>
      </c>
      <c r="F718" s="52">
        <f t="shared" si="188"/>
        <v>71.797824778887033</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1125.49</v>
      </c>
      <c r="E723" s="242"/>
      <c r="F723" s="52">
        <f t="shared" si="188"/>
        <v>0</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12979.18</v>
      </c>
      <c r="E725" s="242">
        <v>13539.11</v>
      </c>
      <c r="F725" s="52">
        <f t="shared" ref="F725:F979" si="190">IF(D725&lt;&gt;0,IF(E725/D725&gt;=100,"&gt;&gt;100",E725/D725*100),"-")</f>
        <v>104.31406298394815</v>
      </c>
    </row>
    <row r="726" spans="1:6" ht="12.75" customHeight="1" x14ac:dyDescent="0.2">
      <c r="A726" s="53" t="s">
        <v>1432</v>
      </c>
      <c r="B726" s="85" t="s">
        <v>1433</v>
      </c>
      <c r="C726" s="50" t="s">
        <v>1432</v>
      </c>
      <c r="D726" s="242">
        <v>317.74</v>
      </c>
      <c r="E726" s="242">
        <v>317.73</v>
      </c>
      <c r="F726" s="52">
        <f t="shared" si="190"/>
        <v>99.996852772707243</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3" t="s">
        <v>1945</v>
      </c>
      <c r="B983" s="344"/>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1969</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1294</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85" workbookViewId="0">
      <selection activeCell="F106" sqref="F10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57190.400000000001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2308047.6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262750.26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105360.57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146857.10999999999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244.35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10288.23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2045297.34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1787364.81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268832.74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104332.08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158408.26999999999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254.31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5838.08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1518532.07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577873.18999999994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577873.19000000006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51107.92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526765.27</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3</v>
      </c>
      <c r="G3" s="124">
        <f>IF(RefStr!C12&lt;&gt;"",INT(VALUE(MID(RefStr!C12,1,4))),0)</f>
        <v>2023</v>
      </c>
      <c r="H3" s="128">
        <f>IF(RefStr!C12&lt;&gt;"",INT(VALUE(MID(RefStr!C12,6,2))),0)</f>
        <v>6</v>
      </c>
      <c r="I3" s="129">
        <f>RefStr!C10*1</f>
        <v>11</v>
      </c>
      <c r="J3" s="130" t="str">
        <f>RefStr!H7</f>
        <v>DA</v>
      </c>
      <c r="K3" s="128" t="str">
        <f>RefStr!H9</f>
        <v>NE</v>
      </c>
      <c r="L3" s="128" t="str">
        <f>RefStr!H10</f>
        <v>NE</v>
      </c>
      <c r="M3" s="128" t="str">
        <f>RefStr!H8</f>
        <v>NE</v>
      </c>
      <c r="N3" s="128" t="str">
        <f>RefStr!H11</f>
        <v>DA</v>
      </c>
      <c r="O3" s="131">
        <f>RefStr!C6</f>
        <v>51319</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3</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Provjera</v>
      </c>
      <c r="C219" s="118" t="s">
        <v>3224</v>
      </c>
      <c r="D219" s="123"/>
      <c r="E219" s="71">
        <f t="shared" si="20"/>
        <v>0</v>
      </c>
      <c r="F219" s="71">
        <f t="shared" si="21"/>
        <v>1</v>
      </c>
      <c r="G219" s="71"/>
      <c r="H219" s="71"/>
      <c r="I219" s="71"/>
      <c r="J219" s="71"/>
      <c r="K219" s="71"/>
      <c r="L219" s="71">
        <f>IF(AND('PR-RAS'!D184&gt;0,SUM('PR-RAS'!D721:D723)=0),1,0)</f>
        <v>0</v>
      </c>
      <c r="M219" s="71">
        <f>IF(AND('PR-RAS'!E184&gt;0,SUM('PR-RAS'!E721:E723)=0),1,0)</f>
        <v>1</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O.K.</v>
      </c>
      <c r="C222" s="118" t="s">
        <v>3227</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Provjera</v>
      </c>
      <c r="C224" s="118" t="s">
        <v>3229</v>
      </c>
      <c r="D224" s="123"/>
      <c r="E224" s="71">
        <f t="shared" si="20"/>
        <v>0</v>
      </c>
      <c r="F224" s="71">
        <f t="shared" si="21"/>
        <v>1</v>
      </c>
      <c r="G224" s="71"/>
      <c r="H224" s="71"/>
      <c r="I224" s="71"/>
      <c r="J224" s="71"/>
      <c r="K224" s="71"/>
      <c r="L224" s="71">
        <f>IF(AND('PR-RAS'!D214&gt;0,'PR-RAS'!D758=0),1,0)</f>
        <v>1</v>
      </c>
      <c r="M224" s="71">
        <f>IF(AND('PR-RAS'!E214&gt;0,'PR-RAS'!E758=0),1,0)</f>
        <v>1</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topLeftCell="A2"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3300</v>
      </c>
      <c r="B1" s="377"/>
      <c r="C1" s="377"/>
    </row>
    <row r="2" spans="1:17" ht="33" customHeight="1" x14ac:dyDescent="0.2">
      <c r="A2" s="378" t="s">
        <v>3301</v>
      </c>
      <c r="B2" s="379"/>
      <c r="C2" s="371"/>
      <c r="D2" s="4"/>
      <c r="E2" s="4"/>
      <c r="F2" s="4"/>
      <c r="G2" s="4"/>
      <c r="H2" s="4"/>
      <c r="I2" s="4"/>
      <c r="J2" s="4"/>
      <c r="K2" s="4"/>
      <c r="L2" s="4"/>
      <c r="M2" s="4"/>
      <c r="N2" s="4"/>
      <c r="O2" s="4"/>
      <c r="P2" s="4"/>
      <c r="Q2" s="4"/>
    </row>
    <row r="3" spans="1:17" ht="18.75" customHeight="1" x14ac:dyDescent="0.2">
      <c r="A3" s="304" t="s">
        <v>3302</v>
      </c>
      <c r="B3" s="380"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5" t="s">
        <v>3384</v>
      </c>
      <c r="C46" s="371"/>
      <c r="D46" s="41"/>
      <c r="E46" s="4"/>
      <c r="F46" s="4"/>
      <c r="G46" s="4"/>
      <c r="H46" s="4"/>
      <c r="I46" s="4"/>
      <c r="J46" s="4"/>
      <c r="K46" s="4"/>
      <c r="L46" s="4"/>
      <c r="M46" s="4"/>
      <c r="N46" s="4"/>
      <c r="O46" s="4"/>
      <c r="P46" s="4"/>
      <c r="Q46" s="4"/>
    </row>
    <row r="47" spans="1:17" ht="66" hidden="1" customHeight="1" x14ac:dyDescent="0.2">
      <c r="A47" s="46" t="s">
        <v>3385</v>
      </c>
      <c r="B47" s="376" t="s">
        <v>3386</v>
      </c>
      <c r="C47" s="376"/>
      <c r="D47" s="4"/>
      <c r="E47" s="4"/>
      <c r="F47" s="4"/>
      <c r="G47" s="4"/>
      <c r="H47" s="4"/>
      <c r="I47" s="4"/>
      <c r="J47" s="4"/>
      <c r="K47" s="4"/>
      <c r="L47" s="4"/>
      <c r="M47" s="4"/>
      <c r="N47" s="4"/>
      <c r="O47" s="4"/>
      <c r="P47" s="4"/>
      <c r="Q47" s="4"/>
    </row>
    <row r="48" spans="1:17" ht="123.75" customHeight="1" x14ac:dyDescent="0.2">
      <c r="A48" s="267" t="s">
        <v>3387</v>
      </c>
      <c r="B48" s="374" t="s">
        <v>3388</v>
      </c>
      <c r="C48" s="373"/>
      <c r="D48" s="4"/>
      <c r="E48" s="4"/>
      <c r="F48" s="4"/>
      <c r="G48" s="4"/>
      <c r="H48" s="4"/>
      <c r="I48" s="4"/>
      <c r="J48" s="4"/>
      <c r="K48" s="4"/>
      <c r="L48" s="4"/>
      <c r="M48" s="4"/>
      <c r="N48" s="4"/>
      <c r="O48" s="4"/>
      <c r="P48" s="4"/>
      <c r="Q48" s="4"/>
    </row>
    <row r="49" spans="1:17" ht="34.5" customHeight="1" x14ac:dyDescent="0.2">
      <c r="A49" s="267" t="s">
        <v>3389</v>
      </c>
      <c r="B49" s="372" t="s">
        <v>3390</v>
      </c>
      <c r="C49" s="373"/>
      <c r="D49" s="4"/>
      <c r="E49" s="4"/>
      <c r="F49" s="4"/>
      <c r="G49" s="4"/>
      <c r="H49" s="4"/>
      <c r="I49" s="4"/>
      <c r="J49" s="4"/>
      <c r="K49" s="4"/>
      <c r="L49" s="4"/>
      <c r="M49" s="4"/>
      <c r="N49" s="4"/>
      <c r="O49" s="4"/>
      <c r="P49" s="4"/>
      <c r="Q49" s="4"/>
    </row>
    <row r="50" spans="1:17" ht="34.5" customHeight="1" x14ac:dyDescent="0.2">
      <c r="A50" s="267" t="s">
        <v>3391</v>
      </c>
      <c r="B50" s="372" t="s">
        <v>3392</v>
      </c>
      <c r="C50" s="373"/>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PC OLIVARI</cp:lastModifiedBy>
  <cp:lastPrinted>2023-05-24T14:52:41Z</cp:lastPrinted>
  <dcterms:created xsi:type="dcterms:W3CDTF">2022-04-01T05:14:30Z</dcterms:created>
  <dcterms:modified xsi:type="dcterms:W3CDTF">2023-07-07T11:23:30Z</dcterms:modified>
</cp:coreProperties>
</file>