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da\Documents\POPRAVAK OKOMITIH I KOSIH PILOTA U LUCI OSIJEK\"/>
    </mc:Choice>
  </mc:AlternateContent>
  <bookViews>
    <workbookView xWindow="0" yWindow="0" windowWidth="19200" windowHeight="11595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28" i="1"/>
  <c r="B27" i="1"/>
  <c r="A24" i="1"/>
  <c r="F23" i="1"/>
  <c r="F24" i="1" s="1"/>
  <c r="F29" i="1" s="1"/>
  <c r="F19" i="1"/>
  <c r="F18" i="1"/>
  <c r="F17" i="1"/>
  <c r="F16" i="1"/>
  <c r="F15" i="1"/>
  <c r="F14" i="1"/>
  <c r="F13" i="1"/>
  <c r="F12" i="1"/>
  <c r="F11" i="1"/>
  <c r="F10" i="1"/>
  <c r="F9" i="1"/>
  <c r="A5" i="1"/>
  <c r="F4" i="1"/>
  <c r="F5" i="1" s="1"/>
  <c r="F27" i="1" s="1"/>
  <c r="F20" i="1" l="1"/>
  <c r="F28" i="1" s="1"/>
  <c r="F30" i="1" s="1"/>
  <c r="F31" i="1" l="1"/>
  <c r="F32" i="1" s="1"/>
</calcChain>
</file>

<file path=xl/sharedStrings.xml><?xml version="1.0" encoding="utf-8"?>
<sst xmlns="http://schemas.openxmlformats.org/spreadsheetml/2006/main" count="54" uniqueCount="44">
  <si>
    <t>Red. br.</t>
  </si>
  <si>
    <t>Opis</t>
  </si>
  <si>
    <t>Jedinica mjere</t>
  </si>
  <si>
    <t>Količina</t>
  </si>
  <si>
    <t>Jed. cijena</t>
  </si>
  <si>
    <t>Uk. cijena (HRK)</t>
  </si>
  <si>
    <t>A. ZEMLJANI RADOVI</t>
  </si>
  <si>
    <t>A.1</t>
  </si>
  <si>
    <r>
      <t>Strojno/ručni iskop zemlje u materijalu "C" kategorije za izvedbu predviđenih zahvata. Stavka obuhvaća sve potrebne iskope za sanaciju AB stupova. Sve iskope treba urediti prema poprečnim profilima, predviđenim kotama i predviđenim nagibima iz projekta. Materijal iz iskopa koristiti za nasipavanje. Iskop izvoditi sukladno tehnologiji izvođača. Strojni iskopa se izvodi pri izrazito niskim vodostajima (u periodu malih voda),  a u slučaju pojave velikih voda gradilište se napušta do trenutka dok se vodostaj ne spusti ispod kote 78.93 mnm. Stavka obuhvaća i sve potrebne privremene radnje na osiguranju manipulativnih i pristupnih putova za potrebe iskopa. Obračun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iskopanog materijala.</t>
    </r>
  </si>
  <si>
    <r>
      <t>m</t>
    </r>
    <r>
      <rPr>
        <vertAlign val="superscript"/>
        <sz val="10"/>
        <rFont val="Arial"/>
        <family val="2"/>
        <charset val="238"/>
      </rPr>
      <t>3</t>
    </r>
  </si>
  <si>
    <r>
      <t>m</t>
    </r>
    <r>
      <rPr>
        <vertAlign val="superscript"/>
        <sz val="10"/>
        <rFont val="Arial"/>
        <family val="2"/>
        <charset val="238"/>
      </rPr>
      <t>2</t>
    </r>
  </si>
  <si>
    <t>C. RADOVI NA SANACIJI AB STUPOVA</t>
  </si>
  <si>
    <t>C.1</t>
  </si>
  <si>
    <t>Sanacija AB stupova. Stavka obuhvaća izradu podložnog sloja betona lokalno oko stupova; sva potrebna čišćenja i odbijanja lošeg betona; odvoz odbijenog betona na gradsku deponiju; nabavu dopremu i ugradnju betona; izradu, montažu i demontažu potrebne oplate te njegu betona.</t>
  </si>
  <si>
    <t>C.1.1</t>
  </si>
  <si>
    <t>- zaštita građevne jame za potrebe sanacije AB stupova. U cijenu je uključena i potopna crpka te troškovi pogona crpke za cijelo vrijeme izvođenja radova. Stavka također obuhvaća izradu podloge u građevnoj jami za postavljanje crpke, postavljanje vreća s pijeskom oko AB stupova. U cijenu su uključeni i svi eventualni pomoćni radovi (oplata, manipulativni troškovi prijevoza, privremeno odlaganje), poravnavanje dna građevne jame te utovar u prijevozno sredstvo viška materijala. Obračun po kompletu.</t>
  </si>
  <si>
    <t>komplet</t>
  </si>
  <si>
    <t>C.1.2</t>
  </si>
  <si>
    <r>
      <t>- nabava, dostava i ugradnja podložnog sloja betona C 30/37 za potrebe sanacije AB stupova. Debljina sloja 5-10 cm. U stavku je uključena ugradnja podložnog sloja betona za 27 AB stupa. Obračun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ugrađenog betona.</t>
    </r>
  </si>
  <si>
    <t>C.1.3</t>
  </si>
  <si>
    <t>- čišćenje AB stupova visokotlačnim peračem te odbijanje lošeg betona ab stupa pneumatskim čekićem. Razbijeni beton se odvozi na odgovarajuću gradsku deponiju. U stavku je uključena i naknada za deponiranje. U stavku je uključena odbijanje lošeg betona za 27 AB stupa. Obračun po komadu očišćenog stupa.</t>
  </si>
  <si>
    <t>kom</t>
  </si>
  <si>
    <t>C.1.4.1</t>
  </si>
  <si>
    <r>
      <t>- nabava i doprema veznog sloja "SN veza" + vodena impregnacija (kao Sika FerroGard 903 ili jednakovrijedno). Obračun radova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.</t>
    </r>
  </si>
  <si>
    <t>C.1.4.2</t>
  </si>
  <si>
    <r>
      <t>- premazivanje AB stupova veznim slojem "SN veza" + vodena impregnacija koja štiti armaturu od korozije za armirane betone (kao Sika FerroGard 903 ili jednakovrijedno). Vezni sloj nanositi četkom ili valjkom na betonsku površinu. Minimalna količina nanošenja 0,4 - 0,5 kg/m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u više premaza. Stavka obuhvaća premazivanje 27 AB stupa veznim slojem. Obračun radova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.</t>
    </r>
  </si>
  <si>
    <t>C.1.5.1</t>
  </si>
  <si>
    <t>- izrada oplate za sanaciju AB stupova. Obračun po komadu izrađene oplate.</t>
  </si>
  <si>
    <r>
      <t>-montaža i demontaža oplate za sanaciju AB stupova. Stavka obuhvaća rad (montaža i demontaža) za 27 AB stupa. Obračun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oplate.</t>
    </r>
  </si>
  <si>
    <t>C.1.6.1</t>
  </si>
  <si>
    <t>- dobava i doprema armature od čelika B500 za AB stupove. Stavka obuhvaća svo potrebno rezanje i savijanje armature za 27 AB stupa. Obračun po kg ugrađene armature.</t>
  </si>
  <si>
    <t>kg</t>
  </si>
  <si>
    <t>- ugradnja armature od čelika B500 u AB stupove. Obračun po kg ugrađene armature.</t>
  </si>
  <si>
    <t>C.1.7</t>
  </si>
  <si>
    <r>
      <t>- dobetoniravanje 1. reda AB stupova do visine od cca 3,5 m betonom razreda tlačne čvrstoće C 30/37, stupnja izloženosti XF1, XC4, XC2 . Stup je promjera 80 cm. Stavka podrazumijeva sav rad, materijal i opremu, sve prijevoze i prijenose, te ugradnju betona. U stavku je uključena ugradnja betona za 9 AB stupa. Obračun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ugrađenog betona.</t>
    </r>
  </si>
  <si>
    <t>C.1.8</t>
  </si>
  <si>
    <r>
      <t>- dobetoniravanje 2. reda AB stupova do visine od cca 2,5 m betonom razreda tlačne čvrstoće C 30/37, stupnja izloženosti XF1, XC4, XC2 . Stup je promjera 80 cm. Stavka podrazumijeva sav rad, materijal i opremu, sve prijevoze i prijenose, te ugradnju betona. U stavku je uključena ugradnja betona za 18 AB stupa. Obračun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ugrađenog betona.</t>
    </r>
  </si>
  <si>
    <t>D. ZAVRŠNI I OSTALI RADOVI</t>
  </si>
  <si>
    <t>D.1</t>
  </si>
  <si>
    <t>Vraćanje svih zauzetih površina u prvobitno stanje nakon završetka izvođenja radova. Obračun po kompletu.</t>
  </si>
  <si>
    <t>REKAPITULACIJA</t>
  </si>
  <si>
    <t>UKUPNO</t>
  </si>
  <si>
    <t>PDV (25%):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</si>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</sst>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165" fontId="1" fillId="2" borderId="1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0" borderId="1" xfId="0" applyFont="1" applyFill="1" applyBorder="1" applyAlignment="1" applyProtection="1">
      <alignment horizontal="center" vertical="top"/>
    </xf>
    <xf numFmtId="0" fontId="3" fillId="0" borderId="1" xfId="0" applyFont="1" applyBorder="1" applyAlignment="1" applyProtection="1">
      <alignment horizontal="justify" vertical="center" wrapText="1"/>
    </xf>
    <xf numFmtId="2" fontId="3" fillId="0" borderId="1" xfId="0" applyNumberFormat="1" applyFont="1" applyBorder="1" applyAlignment="1" applyProtection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165" fontId="3" fillId="0" borderId="1" xfId="0" applyNumberFormat="1" applyFont="1" applyBorder="1" applyAlignment="1" applyProtection="1">
      <alignment horizontal="center" vertical="center"/>
    </xf>
    <xf numFmtId="165" fontId="3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1" xfId="0" applyNumberFormat="1" applyFont="1" applyBorder="1" applyAlignment="1" applyProtection="1">
      <alignment horizontal="center" vertical="top" wrapText="1"/>
    </xf>
    <xf numFmtId="0" fontId="3" fillId="0" borderId="1" xfId="0" applyFont="1" applyBorder="1" applyAlignment="1" applyProtection="1">
      <alignment horizontal="justify" vertical="top" wrapText="1"/>
    </xf>
    <xf numFmtId="0" fontId="3" fillId="0" borderId="1" xfId="0" applyFont="1" applyBorder="1" applyAlignment="1" applyProtection="1">
      <alignment horizontal="center" wrapText="1"/>
    </xf>
    <xf numFmtId="4" fontId="3" fillId="0" borderId="1" xfId="0" applyNumberFormat="1" applyFont="1" applyBorder="1" applyAlignment="1" applyProtection="1">
      <alignment horizontal="right" wrapText="1"/>
    </xf>
    <xf numFmtId="4" fontId="3" fillId="0" borderId="1" xfId="0" applyNumberFormat="1" applyFont="1" applyBorder="1" applyAlignment="1" applyProtection="1">
      <alignment horizontal="right" wrapText="1"/>
      <protection locked="0"/>
    </xf>
    <xf numFmtId="4" fontId="3" fillId="0" borderId="0" xfId="0" applyNumberFormat="1" applyFont="1" applyFill="1" applyBorder="1" applyAlignment="1" applyProtection="1">
      <alignment horizontal="right" wrapText="1"/>
    </xf>
    <xf numFmtId="4" fontId="1" fillId="3" borderId="1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vertical="center"/>
    </xf>
    <xf numFmtId="0" fontId="3" fillId="0" borderId="1" xfId="0" quotePrefix="1" applyFont="1" applyBorder="1" applyAlignment="1" applyProtection="1">
      <alignment horizontal="justify" vertical="top" wrapText="1"/>
    </xf>
    <xf numFmtId="4" fontId="3" fillId="0" borderId="1" xfId="0" applyNumberFormat="1" applyFont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quotePrefix="1" applyFont="1" applyFill="1" applyBorder="1" applyAlignment="1" applyProtection="1">
      <alignment horizontal="justify" vertical="top" wrapText="1"/>
    </xf>
    <xf numFmtId="4" fontId="3" fillId="0" borderId="1" xfId="0" applyNumberFormat="1" applyFont="1" applyFill="1" applyBorder="1" applyAlignment="1" applyProtection="1">
      <alignment horizontal="center"/>
    </xf>
    <xf numFmtId="4" fontId="3" fillId="0" borderId="1" xfId="0" applyNumberFormat="1" applyFont="1" applyFill="1" applyBorder="1" applyAlignment="1" applyProtection="1">
      <alignment horizontal="right" wrapText="1"/>
    </xf>
    <xf numFmtId="4" fontId="3" fillId="0" borderId="1" xfId="0" applyNumberFormat="1" applyFont="1" applyFill="1" applyBorder="1" applyAlignment="1" applyProtection="1">
      <alignment horizontal="right"/>
      <protection locked="0"/>
    </xf>
    <xf numFmtId="4" fontId="3" fillId="0" borderId="1" xfId="0" applyNumberFormat="1" applyFont="1" applyFill="1" applyBorder="1" applyAlignment="1" applyProtection="1">
      <alignment horizontal="right" wrapText="1"/>
      <protection locked="0"/>
    </xf>
    <xf numFmtId="4" fontId="3" fillId="0" borderId="1" xfId="1" applyNumberFormat="1" applyFont="1" applyFill="1" applyBorder="1" applyAlignment="1" applyProtection="1">
      <alignment horizontal="center"/>
    </xf>
    <xf numFmtId="4" fontId="3" fillId="0" borderId="1" xfId="1" applyNumberFormat="1" applyFont="1" applyFill="1" applyBorder="1" applyAlignment="1" applyProtection="1">
      <alignment horizontal="right"/>
    </xf>
    <xf numFmtId="0" fontId="2" fillId="0" borderId="0" xfId="0" applyFont="1" applyFill="1" applyProtection="1"/>
    <xf numFmtId="0" fontId="3" fillId="0" borderId="0" xfId="0" applyFont="1" applyProtection="1"/>
    <xf numFmtId="0" fontId="3" fillId="0" borderId="0" xfId="0" applyFont="1" applyAlignment="1" applyProtection="1">
      <alignment vertical="center"/>
    </xf>
    <xf numFmtId="0" fontId="3" fillId="0" borderId="0" xfId="0" applyFont="1" applyFill="1" applyProtection="1"/>
    <xf numFmtId="0" fontId="1" fillId="0" borderId="0" xfId="0" applyFont="1" applyFill="1" applyBorder="1" applyAlignment="1" applyProtection="1">
      <alignment horizontal="center"/>
    </xf>
    <xf numFmtId="4" fontId="1" fillId="3" borderId="1" xfId="0" applyNumberFormat="1" applyFont="1" applyFill="1" applyBorder="1" applyAlignment="1" applyProtection="1">
      <alignment horizontal="right" wrapText="1"/>
    </xf>
    <xf numFmtId="4" fontId="3" fillId="0" borderId="0" xfId="0" applyNumberFormat="1" applyFont="1" applyFill="1" applyBorder="1" applyAlignment="1" applyProtection="1">
      <alignment horizontal="center" wrapText="1"/>
    </xf>
    <xf numFmtId="0" fontId="2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wrapText="1"/>
    </xf>
    <xf numFmtId="0" fontId="3" fillId="0" borderId="3" xfId="0" applyFont="1" applyBorder="1" applyAlignment="1" applyProtection="1">
      <alignment wrapText="1"/>
    </xf>
    <xf numFmtId="0" fontId="3" fillId="0" borderId="4" xfId="0" applyFont="1" applyBorder="1" applyAlignment="1" applyProtection="1">
      <alignment wrapText="1"/>
    </xf>
    <xf numFmtId="0" fontId="1" fillId="4" borderId="2" xfId="0" applyFont="1" applyFill="1" applyBorder="1" applyAlignment="1" applyProtection="1">
      <alignment horizontal="right" vertical="top" wrapText="1"/>
    </xf>
    <xf numFmtId="0" fontId="1" fillId="4" borderId="3" xfId="0" applyFont="1" applyFill="1" applyBorder="1" applyAlignment="1" applyProtection="1">
      <alignment horizontal="right" vertical="top" wrapText="1"/>
    </xf>
    <xf numFmtId="0" fontId="1" fillId="4" borderId="4" xfId="0" applyFont="1" applyFill="1" applyBorder="1" applyAlignment="1" applyProtection="1">
      <alignment horizontal="right" vertical="top" wrapText="1"/>
    </xf>
    <xf numFmtId="0" fontId="1" fillId="3" borderId="1" xfId="0" applyFont="1" applyFill="1" applyBorder="1" applyAlignment="1" applyProtection="1">
      <alignment horizontal="left" vertical="top"/>
    </xf>
    <xf numFmtId="0" fontId="1" fillId="3" borderId="2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</cellXfs>
  <cellStyles count="2">
    <cellStyle name="Normal 6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Zeros="0" tabSelected="1" view="pageBreakPreview" zoomScaleNormal="100" zoomScaleSheetLayoutView="100" workbookViewId="0">
      <selection activeCell="G10" sqref="G10"/>
    </sheetView>
  </sheetViews>
  <sheetFormatPr defaultColWidth="9.140625" defaultRowHeight="14.25" x14ac:dyDescent="0.2"/>
  <cols>
    <col min="1" max="1" width="8.140625" style="6" bestFit="1" customWidth="1"/>
    <col min="2" max="2" width="92.42578125" style="40" customWidth="1"/>
    <col min="3" max="4" width="9.7109375" style="6" customWidth="1"/>
    <col min="5" max="5" width="11.5703125" style="6" bestFit="1" customWidth="1"/>
    <col min="6" max="6" width="15.7109375" style="6" bestFit="1" customWidth="1"/>
    <col min="7" max="7" width="15.7109375" style="33" customWidth="1"/>
    <col min="8" max="16384" width="9.140625" style="6"/>
  </cols>
  <sheetData>
    <row r="1" spans="1:7" ht="25.5" x14ac:dyDescent="0.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/>
    </row>
    <row r="2" spans="1:7" ht="13.9" x14ac:dyDescent="0.25">
      <c r="A2" s="7"/>
      <c r="B2" s="8"/>
      <c r="C2" s="9"/>
      <c r="D2" s="10"/>
      <c r="E2" s="11"/>
      <c r="F2" s="12"/>
      <c r="G2" s="13"/>
    </row>
    <row r="3" spans="1:7" ht="13.9" x14ac:dyDescent="0.25">
      <c r="A3" s="47" t="s">
        <v>6</v>
      </c>
      <c r="B3" s="47"/>
      <c r="C3" s="47"/>
      <c r="D3" s="47"/>
      <c r="E3" s="47"/>
      <c r="F3" s="47"/>
      <c r="G3" s="14"/>
    </row>
    <row r="4" spans="1:7" ht="90.75" x14ac:dyDescent="0.2">
      <c r="A4" s="15" t="s">
        <v>7</v>
      </c>
      <c r="B4" s="16" t="s">
        <v>8</v>
      </c>
      <c r="C4" s="17" t="s">
        <v>9</v>
      </c>
      <c r="D4" s="18">
        <v>7</v>
      </c>
      <c r="E4" s="19"/>
      <c r="F4" s="18">
        <f>D4*E4</f>
        <v>0</v>
      </c>
      <c r="G4" s="20"/>
    </row>
    <row r="5" spans="1:7" ht="13.9" x14ac:dyDescent="0.25">
      <c r="A5" s="47" t="str">
        <f>+CONCATENATE(A3,"- UKUPNO:")</f>
        <v>A. ZEMLJANI RADOVI- UKUPNO:</v>
      </c>
      <c r="B5" s="47"/>
      <c r="C5" s="47"/>
      <c r="D5" s="47"/>
      <c r="E5" s="47"/>
      <c r="F5" s="21">
        <f>SUM(F4:F4)</f>
        <v>0</v>
      </c>
      <c r="G5" s="22"/>
    </row>
    <row r="6" spans="1:7" ht="13.9" x14ac:dyDescent="0.25">
      <c r="A6" s="15"/>
      <c r="B6" s="16"/>
      <c r="C6" s="17"/>
      <c r="D6" s="18"/>
      <c r="E6" s="18"/>
      <c r="F6" s="18"/>
      <c r="G6" s="20"/>
    </row>
    <row r="7" spans="1:7" ht="13.9" x14ac:dyDescent="0.25">
      <c r="A7" s="47" t="s">
        <v>11</v>
      </c>
      <c r="B7" s="47"/>
      <c r="C7" s="47"/>
      <c r="D7" s="47"/>
      <c r="E7" s="47"/>
      <c r="F7" s="47"/>
      <c r="G7" s="20"/>
    </row>
    <row r="8" spans="1:7" ht="38.25" x14ac:dyDescent="0.2">
      <c r="A8" s="15" t="s">
        <v>12</v>
      </c>
      <c r="B8" s="16" t="s">
        <v>13</v>
      </c>
      <c r="C8" s="17"/>
      <c r="D8" s="18"/>
      <c r="E8" s="18"/>
      <c r="F8" s="18"/>
      <c r="G8" s="20"/>
    </row>
    <row r="9" spans="1:7" ht="63.75" x14ac:dyDescent="0.2">
      <c r="A9" s="15" t="s">
        <v>14</v>
      </c>
      <c r="B9" s="23" t="s">
        <v>15</v>
      </c>
      <c r="C9" s="24" t="s">
        <v>16</v>
      </c>
      <c r="D9" s="18">
        <v>1</v>
      </c>
      <c r="E9" s="19"/>
      <c r="F9" s="18">
        <f t="shared" ref="F9:F19" si="0">D9*E9</f>
        <v>0</v>
      </c>
      <c r="G9" s="20"/>
    </row>
    <row r="10" spans="1:7" ht="39.75" x14ac:dyDescent="0.2">
      <c r="A10" s="25" t="s">
        <v>17</v>
      </c>
      <c r="B10" s="26" t="s">
        <v>18</v>
      </c>
      <c r="C10" s="27" t="s">
        <v>9</v>
      </c>
      <c r="D10" s="28">
        <v>0.45</v>
      </c>
      <c r="E10" s="29"/>
      <c r="F10" s="18">
        <f t="shared" si="0"/>
        <v>0</v>
      </c>
      <c r="G10" s="20"/>
    </row>
    <row r="11" spans="1:7" ht="51" x14ac:dyDescent="0.2">
      <c r="A11" s="25" t="s">
        <v>19</v>
      </c>
      <c r="B11" s="23" t="s">
        <v>20</v>
      </c>
      <c r="C11" s="27" t="s">
        <v>21</v>
      </c>
      <c r="D11" s="28">
        <v>7</v>
      </c>
      <c r="E11" s="30"/>
      <c r="F11" s="18">
        <f t="shared" si="0"/>
        <v>0</v>
      </c>
      <c r="G11" s="20"/>
    </row>
    <row r="12" spans="1:7" ht="27" x14ac:dyDescent="0.2">
      <c r="A12" s="25" t="s">
        <v>22</v>
      </c>
      <c r="B12" s="23" t="s">
        <v>23</v>
      </c>
      <c r="C12" s="31" t="s">
        <v>10</v>
      </c>
      <c r="D12" s="28">
        <v>46.2</v>
      </c>
      <c r="E12" s="29"/>
      <c r="F12" s="18">
        <f t="shared" si="0"/>
        <v>0</v>
      </c>
      <c r="G12" s="20"/>
    </row>
    <row r="13" spans="1:7" ht="54" x14ac:dyDescent="0.2">
      <c r="A13" s="25" t="s">
        <v>24</v>
      </c>
      <c r="B13" s="26" t="s">
        <v>25</v>
      </c>
      <c r="C13" s="31" t="s">
        <v>10</v>
      </c>
      <c r="D13" s="28">
        <v>46.2</v>
      </c>
      <c r="E13" s="29"/>
      <c r="F13" s="18">
        <f t="shared" si="0"/>
        <v>0</v>
      </c>
      <c r="G13" s="20"/>
    </row>
    <row r="14" spans="1:7" x14ac:dyDescent="0.2">
      <c r="A14" s="25" t="s">
        <v>26</v>
      </c>
      <c r="B14" s="23" t="s">
        <v>27</v>
      </c>
      <c r="C14" s="31" t="s">
        <v>21</v>
      </c>
      <c r="D14" s="32">
        <v>4</v>
      </c>
      <c r="E14" s="30"/>
      <c r="F14" s="18">
        <f t="shared" si="0"/>
        <v>0</v>
      </c>
      <c r="G14" s="20"/>
    </row>
    <row r="15" spans="1:7" ht="27" x14ac:dyDescent="0.2">
      <c r="A15" s="25" t="s">
        <v>26</v>
      </c>
      <c r="B15" s="23" t="s">
        <v>28</v>
      </c>
      <c r="C15" s="31" t="s">
        <v>10</v>
      </c>
      <c r="D15" s="32">
        <v>46.2</v>
      </c>
      <c r="E15" s="30"/>
      <c r="F15" s="18">
        <f t="shared" si="0"/>
        <v>0</v>
      </c>
      <c r="G15" s="20"/>
    </row>
    <row r="16" spans="1:7" ht="25.5" x14ac:dyDescent="0.2">
      <c r="A16" s="25" t="s">
        <v>29</v>
      </c>
      <c r="B16" s="23" t="s">
        <v>30</v>
      </c>
      <c r="C16" s="17" t="s">
        <v>31</v>
      </c>
      <c r="D16" s="18">
        <v>140</v>
      </c>
      <c r="E16" s="19"/>
      <c r="F16" s="18">
        <f t="shared" si="0"/>
        <v>0</v>
      </c>
      <c r="G16" s="20"/>
    </row>
    <row r="17" spans="1:7" x14ac:dyDescent="0.2">
      <c r="A17" s="25" t="s">
        <v>26</v>
      </c>
      <c r="B17" s="23" t="s">
        <v>32</v>
      </c>
      <c r="C17" s="17" t="s">
        <v>31</v>
      </c>
      <c r="D17" s="18">
        <v>140</v>
      </c>
      <c r="E17" s="19"/>
      <c r="F17" s="18">
        <f t="shared" si="0"/>
        <v>0</v>
      </c>
      <c r="G17" s="20"/>
    </row>
    <row r="18" spans="1:7" ht="52.5" x14ac:dyDescent="0.2">
      <c r="A18" s="25" t="s">
        <v>33</v>
      </c>
      <c r="B18" s="23" t="s">
        <v>34</v>
      </c>
      <c r="C18" s="17" t="s">
        <v>9</v>
      </c>
      <c r="D18" s="18">
        <v>4.75</v>
      </c>
      <c r="E18" s="19"/>
      <c r="F18" s="18">
        <f t="shared" si="0"/>
        <v>0</v>
      </c>
      <c r="G18" s="20"/>
    </row>
    <row r="19" spans="1:7" ht="52.5" x14ac:dyDescent="0.2">
      <c r="A19" s="25" t="s">
        <v>35</v>
      </c>
      <c r="B19" s="23" t="s">
        <v>36</v>
      </c>
      <c r="C19" s="17" t="s">
        <v>9</v>
      </c>
      <c r="D19" s="18">
        <v>4</v>
      </c>
      <c r="E19" s="19"/>
      <c r="F19" s="18">
        <f t="shared" si="0"/>
        <v>0</v>
      </c>
      <c r="G19" s="20"/>
    </row>
    <row r="20" spans="1:7" ht="13.9" x14ac:dyDescent="0.25">
      <c r="A20" s="47">
        <v>0</v>
      </c>
      <c r="B20" s="47"/>
      <c r="C20" s="47"/>
      <c r="D20" s="47"/>
      <c r="E20" s="47"/>
      <c r="F20" s="21">
        <f>SUM(F8:F19)</f>
        <v>0</v>
      </c>
      <c r="G20" s="20"/>
    </row>
    <row r="21" spans="1:7" ht="13.9" x14ac:dyDescent="0.25">
      <c r="A21" s="15"/>
      <c r="B21" s="16"/>
      <c r="C21" s="17"/>
      <c r="D21" s="18"/>
      <c r="E21" s="18"/>
      <c r="F21" s="18"/>
      <c r="G21" s="20"/>
    </row>
    <row r="22" spans="1:7" x14ac:dyDescent="0.2">
      <c r="A22" s="47" t="s">
        <v>37</v>
      </c>
      <c r="B22" s="47"/>
      <c r="C22" s="47"/>
      <c r="D22" s="47"/>
      <c r="E22" s="47"/>
      <c r="F22" s="47"/>
      <c r="G22" s="22"/>
    </row>
    <row r="23" spans="1:7" x14ac:dyDescent="0.2">
      <c r="A23" s="7" t="s">
        <v>38</v>
      </c>
      <c r="B23" s="23" t="s">
        <v>39</v>
      </c>
      <c r="C23" s="24" t="s">
        <v>16</v>
      </c>
      <c r="D23" s="18">
        <v>1</v>
      </c>
      <c r="E23" s="19"/>
      <c r="F23" s="18">
        <f t="shared" ref="F23" si="1">D23*E23</f>
        <v>0</v>
      </c>
      <c r="G23" s="20"/>
    </row>
    <row r="24" spans="1:7" s="33" customFormat="1" ht="13.9" x14ac:dyDescent="0.25">
      <c r="A24" s="47" t="str">
        <f>+CONCATENATE(A22,"- UKUPNO:")</f>
        <v>D. ZAVRŠNI I OSTALI RADOVI- UKUPNO:</v>
      </c>
      <c r="B24" s="47"/>
      <c r="C24" s="47"/>
      <c r="D24" s="47"/>
      <c r="E24" s="47"/>
      <c r="F24" s="21">
        <f>SUM(F23:F23)</f>
        <v>0</v>
      </c>
      <c r="G24" s="22"/>
    </row>
    <row r="25" spans="1:7" s="33" customFormat="1" ht="13.9" x14ac:dyDescent="0.25">
      <c r="A25" s="34"/>
      <c r="B25" s="35"/>
      <c r="C25" s="34"/>
      <c r="D25" s="34"/>
      <c r="E25" s="34"/>
      <c r="F25" s="34"/>
      <c r="G25" s="36"/>
    </row>
    <row r="26" spans="1:7" s="33" customFormat="1" ht="13.9" x14ac:dyDescent="0.25">
      <c r="A26" s="48" t="s">
        <v>40</v>
      </c>
      <c r="B26" s="49"/>
      <c r="C26" s="49"/>
      <c r="D26" s="49"/>
      <c r="E26" s="49"/>
      <c r="F26" s="50"/>
      <c r="G26" s="37"/>
    </row>
    <row r="27" spans="1:7" ht="13.9" x14ac:dyDescent="0.25">
      <c r="A27" s="11">
        <v>1</v>
      </c>
      <c r="B27" s="41" t="str">
        <f>+CONCATENATE(A3)</f>
        <v>A. ZEMLJANI RADOVI</v>
      </c>
      <c r="C27" s="42"/>
      <c r="D27" s="42"/>
      <c r="E27" s="43"/>
      <c r="F27" s="18">
        <f>+F5</f>
        <v>0</v>
      </c>
      <c r="G27" s="20"/>
    </row>
    <row r="28" spans="1:7" ht="13.9" x14ac:dyDescent="0.25">
      <c r="A28" s="11">
        <v>3</v>
      </c>
      <c r="B28" s="41" t="str">
        <f>+A7</f>
        <v>C. RADOVI NA SANACIJI AB STUPOVA</v>
      </c>
      <c r="C28" s="42"/>
      <c r="D28" s="42"/>
      <c r="E28" s="43"/>
      <c r="F28" s="18">
        <f>+F20</f>
        <v>0</v>
      </c>
      <c r="G28" s="20"/>
    </row>
    <row r="29" spans="1:7" x14ac:dyDescent="0.2">
      <c r="A29" s="11">
        <v>4</v>
      </c>
      <c r="B29" s="41" t="str">
        <f>+CONCATENATE(A22)</f>
        <v>D. ZAVRŠNI I OSTALI RADOVI</v>
      </c>
      <c r="C29" s="42"/>
      <c r="D29" s="42"/>
      <c r="E29" s="43"/>
      <c r="F29" s="18">
        <f>+F24</f>
        <v>0</v>
      </c>
      <c r="G29" s="20"/>
    </row>
    <row r="30" spans="1:7" ht="13.9" x14ac:dyDescent="0.25">
      <c r="A30" s="44" t="s">
        <v>41</v>
      </c>
      <c r="B30" s="45"/>
      <c r="C30" s="45"/>
      <c r="D30" s="45"/>
      <c r="E30" s="46"/>
      <c r="F30" s="38">
        <f>SUM(F27:F29)</f>
        <v>0</v>
      </c>
      <c r="G30" s="39"/>
    </row>
    <row r="31" spans="1:7" ht="13.9" x14ac:dyDescent="0.25">
      <c r="A31" s="44" t="s">
        <v>42</v>
      </c>
      <c r="B31" s="45"/>
      <c r="C31" s="45"/>
      <c r="D31" s="45"/>
      <c r="E31" s="46"/>
      <c r="F31" s="38">
        <f>+F30*0.25</f>
        <v>0</v>
      </c>
    </row>
    <row r="32" spans="1:7" ht="13.9" x14ac:dyDescent="0.25">
      <c r="A32" s="44" t="s">
        <v>43</v>
      </c>
      <c r="B32" s="45"/>
      <c r="C32" s="45"/>
      <c r="D32" s="45"/>
      <c r="E32" s="46"/>
      <c r="F32" s="38">
        <f>+F30+F31</f>
        <v>0</v>
      </c>
    </row>
  </sheetData>
  <mergeCells count="13">
    <mergeCell ref="A24:E24"/>
    <mergeCell ref="A26:F26"/>
    <mergeCell ref="B27:E27"/>
    <mergeCell ref="A3:F3"/>
    <mergeCell ref="A5:E5"/>
    <mergeCell ref="A7:F7"/>
    <mergeCell ref="A20:E20"/>
    <mergeCell ref="A22:F22"/>
    <mergeCell ref="B29:E29"/>
    <mergeCell ref="A30:E30"/>
    <mergeCell ref="A31:E31"/>
    <mergeCell ref="A32:E32"/>
    <mergeCell ref="B28:E28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Tvrtko Juroš</dc:creator>
  <cp:lastModifiedBy>Nada Klepo</cp:lastModifiedBy>
  <cp:lastPrinted>2018-10-01T06:04:37Z</cp:lastPrinted>
  <dcterms:created xsi:type="dcterms:W3CDTF">2018-09-30T20:45:56Z</dcterms:created>
  <dcterms:modified xsi:type="dcterms:W3CDTF">2018-10-02T09:26:11Z</dcterms:modified>
</cp:coreProperties>
</file>