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helenkaostrum/Desktop/"/>
    </mc:Choice>
  </mc:AlternateContent>
  <xr:revisionPtr revIDLastSave="0" documentId="13_ncr:1_{EE512CA0-292D-E04D-A407-5C211C1D589D}" xr6:coauthVersionLast="47" xr6:coauthVersionMax="47" xr10:uidLastSave="{00000000-0000-0000-0000-000000000000}"/>
  <bookViews>
    <workbookView xWindow="0" yWindow="660" windowWidth="29400" windowHeight="16720" xr2:uid="{00000000-000D-0000-FFFF-FFFF00000000}"/>
  </bookViews>
  <sheets>
    <sheet name="Meal Count &amp; Revenue Track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34" i="1" l="1"/>
  <c r="Z434" i="1"/>
  <c r="Y434" i="1"/>
  <c r="U434" i="1"/>
  <c r="P434" i="1"/>
  <c r="L434" i="1"/>
  <c r="G434" i="1"/>
  <c r="AE434" i="1" s="1"/>
  <c r="C434" i="1"/>
  <c r="A431" i="1"/>
  <c r="A430" i="1"/>
  <c r="AA427" i="1"/>
  <c r="Z427" i="1"/>
  <c r="Y427" i="1"/>
  <c r="X427" i="1"/>
  <c r="W427" i="1"/>
  <c r="V427" i="1"/>
  <c r="U427" i="1"/>
  <c r="T427" i="1"/>
  <c r="S427" i="1"/>
  <c r="R427" i="1"/>
  <c r="Q427" i="1"/>
  <c r="O427" i="1"/>
  <c r="N427" i="1"/>
  <c r="M427" i="1"/>
  <c r="L427" i="1"/>
  <c r="K427" i="1"/>
  <c r="J427" i="1"/>
  <c r="I427" i="1"/>
  <c r="H427" i="1"/>
  <c r="F427" i="1"/>
  <c r="E427" i="1"/>
  <c r="D427" i="1"/>
  <c r="C427" i="1"/>
  <c r="P426" i="1"/>
  <c r="G426" i="1"/>
  <c r="A426" i="1"/>
  <c r="P425" i="1"/>
  <c r="G425" i="1"/>
  <c r="A425" i="1"/>
  <c r="P424" i="1"/>
  <c r="G424" i="1"/>
  <c r="A424" i="1"/>
  <c r="P423" i="1"/>
  <c r="G423" i="1"/>
  <c r="A423" i="1"/>
  <c r="P422" i="1"/>
  <c r="G422" i="1"/>
  <c r="A422" i="1"/>
  <c r="P421" i="1"/>
  <c r="G421" i="1"/>
  <c r="A421" i="1"/>
  <c r="P420" i="1"/>
  <c r="G420" i="1"/>
  <c r="A420" i="1"/>
  <c r="P419" i="1"/>
  <c r="G419" i="1"/>
  <c r="A419" i="1"/>
  <c r="P418" i="1"/>
  <c r="G418" i="1"/>
  <c r="A418" i="1"/>
  <c r="P417" i="1"/>
  <c r="G417" i="1"/>
  <c r="A417" i="1"/>
  <c r="P416" i="1"/>
  <c r="G416" i="1"/>
  <c r="A416" i="1"/>
  <c r="P415" i="1"/>
  <c r="G415" i="1"/>
  <c r="A415" i="1"/>
  <c r="P414" i="1"/>
  <c r="G414" i="1"/>
  <c r="A414" i="1"/>
  <c r="P413" i="1"/>
  <c r="G413" i="1"/>
  <c r="A413" i="1"/>
  <c r="P412" i="1"/>
  <c r="G412" i="1"/>
  <c r="A412" i="1"/>
  <c r="P411" i="1"/>
  <c r="G411" i="1"/>
  <c r="A411" i="1"/>
  <c r="P410" i="1"/>
  <c r="G410" i="1"/>
  <c r="A410" i="1"/>
  <c r="P409" i="1"/>
  <c r="G409" i="1"/>
  <c r="A409" i="1"/>
  <c r="P408" i="1"/>
  <c r="P427" i="1" s="1"/>
  <c r="G408" i="1"/>
  <c r="A408" i="1"/>
  <c r="P407" i="1"/>
  <c r="G407" i="1"/>
  <c r="A407" i="1"/>
  <c r="AA402" i="1"/>
  <c r="Z402" i="1"/>
  <c r="Y402" i="1"/>
  <c r="U402" i="1"/>
  <c r="P402" i="1"/>
  <c r="L402" i="1"/>
  <c r="G402" i="1"/>
  <c r="C402" i="1"/>
  <c r="A401" i="1"/>
  <c r="A398" i="1"/>
  <c r="A397" i="1"/>
  <c r="AA395" i="1"/>
  <c r="Z395" i="1"/>
  <c r="Y395" i="1"/>
  <c r="X395" i="1"/>
  <c r="W395" i="1"/>
  <c r="V395" i="1"/>
  <c r="U395" i="1"/>
  <c r="T395" i="1"/>
  <c r="S395" i="1"/>
  <c r="R395" i="1"/>
  <c r="Q395" i="1"/>
  <c r="O395" i="1"/>
  <c r="N395" i="1"/>
  <c r="M395" i="1"/>
  <c r="L395" i="1"/>
  <c r="K395" i="1"/>
  <c r="J395" i="1"/>
  <c r="I395" i="1"/>
  <c r="H395" i="1"/>
  <c r="F395" i="1"/>
  <c r="E395" i="1"/>
  <c r="D395" i="1"/>
  <c r="C395" i="1"/>
  <c r="P394" i="1"/>
  <c r="G394" i="1"/>
  <c r="A394" i="1"/>
  <c r="P393" i="1"/>
  <c r="G393" i="1"/>
  <c r="A393" i="1"/>
  <c r="P392" i="1"/>
  <c r="G392" i="1"/>
  <c r="A392" i="1"/>
  <c r="P391" i="1"/>
  <c r="G391" i="1"/>
  <c r="A391" i="1"/>
  <c r="P390" i="1"/>
  <c r="G390" i="1"/>
  <c r="A390" i="1"/>
  <c r="P389" i="1"/>
  <c r="G389" i="1"/>
  <c r="A389" i="1"/>
  <c r="P388" i="1"/>
  <c r="G388" i="1"/>
  <c r="A388" i="1"/>
  <c r="P387" i="1"/>
  <c r="G387" i="1"/>
  <c r="A387" i="1"/>
  <c r="P386" i="1"/>
  <c r="G386" i="1"/>
  <c r="A386" i="1"/>
  <c r="P385" i="1"/>
  <c r="G385" i="1"/>
  <c r="A385" i="1"/>
  <c r="P384" i="1"/>
  <c r="G384" i="1"/>
  <c r="A384" i="1"/>
  <c r="P383" i="1"/>
  <c r="G383" i="1"/>
  <c r="A383" i="1"/>
  <c r="A433" i="1" s="1"/>
  <c r="P382" i="1"/>
  <c r="G382" i="1"/>
  <c r="A382" i="1"/>
  <c r="A432" i="1" s="1"/>
  <c r="P381" i="1"/>
  <c r="G381" i="1"/>
  <c r="A381" i="1"/>
  <c r="P380" i="1"/>
  <c r="G380" i="1"/>
  <c r="A380" i="1"/>
  <c r="P379" i="1"/>
  <c r="G379" i="1"/>
  <c r="A379" i="1"/>
  <c r="A429" i="1" s="1"/>
  <c r="P378" i="1"/>
  <c r="G378" i="1"/>
  <c r="A378" i="1"/>
  <c r="P377" i="1"/>
  <c r="G377" i="1"/>
  <c r="A377" i="1"/>
  <c r="P376" i="1"/>
  <c r="G376" i="1"/>
  <c r="A376" i="1"/>
  <c r="P375" i="1"/>
  <c r="P395" i="1" s="1"/>
  <c r="G375" i="1"/>
  <c r="A375" i="1"/>
  <c r="AA370" i="1"/>
  <c r="Z370" i="1"/>
  <c r="Y370" i="1"/>
  <c r="U370" i="1"/>
  <c r="P370" i="1"/>
  <c r="L370" i="1"/>
  <c r="G370" i="1"/>
  <c r="C370" i="1"/>
  <c r="A368" i="1"/>
  <c r="A367" i="1"/>
  <c r="A365" i="1"/>
  <c r="AA363" i="1"/>
  <c r="Z363" i="1"/>
  <c r="Y363" i="1"/>
  <c r="X363" i="1"/>
  <c r="W363" i="1"/>
  <c r="V363" i="1"/>
  <c r="U363" i="1"/>
  <c r="T363" i="1"/>
  <c r="S363" i="1"/>
  <c r="R363" i="1"/>
  <c r="Q363" i="1"/>
  <c r="O363" i="1"/>
  <c r="N363" i="1"/>
  <c r="M363" i="1"/>
  <c r="L363" i="1"/>
  <c r="K363" i="1"/>
  <c r="J363" i="1"/>
  <c r="I363" i="1"/>
  <c r="H363" i="1"/>
  <c r="F363" i="1"/>
  <c r="E363" i="1"/>
  <c r="D363" i="1"/>
  <c r="C363" i="1"/>
  <c r="P362" i="1"/>
  <c r="G362" i="1"/>
  <c r="A362" i="1"/>
  <c r="P361" i="1"/>
  <c r="G361" i="1"/>
  <c r="A361" i="1"/>
  <c r="P360" i="1"/>
  <c r="G360" i="1"/>
  <c r="A360" i="1"/>
  <c r="P359" i="1"/>
  <c r="G359" i="1"/>
  <c r="A359" i="1"/>
  <c r="P358" i="1"/>
  <c r="G358" i="1"/>
  <c r="A358" i="1"/>
  <c r="P357" i="1"/>
  <c r="G357" i="1"/>
  <c r="A357" i="1"/>
  <c r="P356" i="1"/>
  <c r="G356" i="1"/>
  <c r="A356" i="1"/>
  <c r="P355" i="1"/>
  <c r="G355" i="1"/>
  <c r="A355" i="1"/>
  <c r="P354" i="1"/>
  <c r="G354" i="1"/>
  <c r="A354" i="1"/>
  <c r="P353" i="1"/>
  <c r="G353" i="1"/>
  <c r="A353" i="1"/>
  <c r="P352" i="1"/>
  <c r="G352" i="1"/>
  <c r="A352" i="1"/>
  <c r="P351" i="1"/>
  <c r="G351" i="1"/>
  <c r="A351" i="1"/>
  <c r="P350" i="1"/>
  <c r="G350" i="1"/>
  <c r="A350" i="1"/>
  <c r="A400" i="1" s="1"/>
  <c r="P349" i="1"/>
  <c r="G349" i="1"/>
  <c r="A349" i="1"/>
  <c r="A399" i="1" s="1"/>
  <c r="P348" i="1"/>
  <c r="G348" i="1"/>
  <c r="A348" i="1"/>
  <c r="P347" i="1"/>
  <c r="G347" i="1"/>
  <c r="A347" i="1"/>
  <c r="P346" i="1"/>
  <c r="G346" i="1"/>
  <c r="A346" i="1"/>
  <c r="P345" i="1"/>
  <c r="G345" i="1"/>
  <c r="A345" i="1"/>
  <c r="P344" i="1"/>
  <c r="G344" i="1"/>
  <c r="A344" i="1"/>
  <c r="P343" i="1"/>
  <c r="G343" i="1"/>
  <c r="A343" i="1"/>
  <c r="AE338" i="1"/>
  <c r="AA338" i="1"/>
  <c r="Z338" i="1"/>
  <c r="Y338" i="1"/>
  <c r="U338" i="1"/>
  <c r="P338" i="1"/>
  <c r="L338" i="1"/>
  <c r="G338" i="1"/>
  <c r="C338" i="1"/>
  <c r="A334" i="1"/>
  <c r="AA331" i="1"/>
  <c r="Z331" i="1"/>
  <c r="Y331" i="1"/>
  <c r="X331" i="1"/>
  <c r="W331" i="1"/>
  <c r="V331" i="1"/>
  <c r="U331" i="1"/>
  <c r="T331" i="1"/>
  <c r="S331" i="1"/>
  <c r="R331" i="1"/>
  <c r="Q331" i="1"/>
  <c r="O331" i="1"/>
  <c r="N331" i="1"/>
  <c r="M331" i="1"/>
  <c r="L331" i="1"/>
  <c r="K331" i="1"/>
  <c r="J331" i="1"/>
  <c r="I331" i="1"/>
  <c r="H331" i="1"/>
  <c r="F331" i="1"/>
  <c r="E331" i="1"/>
  <c r="D331" i="1"/>
  <c r="C331" i="1"/>
  <c r="P330" i="1"/>
  <c r="G330" i="1"/>
  <c r="A330" i="1"/>
  <c r="P329" i="1"/>
  <c r="G329" i="1"/>
  <c r="A329" i="1"/>
  <c r="P328" i="1"/>
  <c r="G328" i="1"/>
  <c r="A328" i="1"/>
  <c r="P327" i="1"/>
  <c r="G327" i="1"/>
  <c r="A327" i="1"/>
  <c r="P326" i="1"/>
  <c r="G326" i="1"/>
  <c r="A326" i="1"/>
  <c r="P325" i="1"/>
  <c r="G325" i="1"/>
  <c r="A325" i="1"/>
  <c r="P324" i="1"/>
  <c r="G324" i="1"/>
  <c r="A324" i="1"/>
  <c r="P323" i="1"/>
  <c r="G323" i="1"/>
  <c r="A323" i="1"/>
  <c r="P322" i="1"/>
  <c r="G322" i="1"/>
  <c r="A322" i="1"/>
  <c r="P321" i="1"/>
  <c r="G321" i="1"/>
  <c r="A321" i="1"/>
  <c r="P320" i="1"/>
  <c r="G320" i="1"/>
  <c r="A320" i="1"/>
  <c r="P319" i="1"/>
  <c r="G319" i="1"/>
  <c r="A319" i="1"/>
  <c r="A369" i="1" s="1"/>
  <c r="P318" i="1"/>
  <c r="G318" i="1"/>
  <c r="A318" i="1"/>
  <c r="P317" i="1"/>
  <c r="G317" i="1"/>
  <c r="A317" i="1"/>
  <c r="P316" i="1"/>
  <c r="G316" i="1"/>
  <c r="A316" i="1"/>
  <c r="A366" i="1" s="1"/>
  <c r="P315" i="1"/>
  <c r="G315" i="1"/>
  <c r="A315" i="1"/>
  <c r="P314" i="1"/>
  <c r="G314" i="1"/>
  <c r="A314" i="1"/>
  <c r="P313" i="1"/>
  <c r="G313" i="1"/>
  <c r="A313" i="1"/>
  <c r="P312" i="1"/>
  <c r="G312" i="1"/>
  <c r="A312" i="1"/>
  <c r="P311" i="1"/>
  <c r="G311" i="1"/>
  <c r="A311" i="1"/>
  <c r="AA306" i="1"/>
  <c r="Z306" i="1"/>
  <c r="Y306" i="1"/>
  <c r="U306" i="1"/>
  <c r="P306" i="1"/>
  <c r="AD306" i="1" s="1"/>
  <c r="L306" i="1"/>
  <c r="G306" i="1"/>
  <c r="AE306" i="1" s="1"/>
  <c r="C306" i="1"/>
  <c r="A305" i="1"/>
  <c r="A303" i="1"/>
  <c r="AA299" i="1"/>
  <c r="Z299" i="1"/>
  <c r="Y299" i="1"/>
  <c r="X299" i="1"/>
  <c r="W299" i="1"/>
  <c r="V299" i="1"/>
  <c r="U299" i="1"/>
  <c r="T299" i="1"/>
  <c r="S299" i="1"/>
  <c r="R299" i="1"/>
  <c r="Q299" i="1"/>
  <c r="O299" i="1"/>
  <c r="N299" i="1"/>
  <c r="M299" i="1"/>
  <c r="L299" i="1"/>
  <c r="K299" i="1"/>
  <c r="J299" i="1"/>
  <c r="I299" i="1"/>
  <c r="H299" i="1"/>
  <c r="F299" i="1"/>
  <c r="E299" i="1"/>
  <c r="D299" i="1"/>
  <c r="C299" i="1"/>
  <c r="P298" i="1"/>
  <c r="G298" i="1"/>
  <c r="A298" i="1"/>
  <c r="P297" i="1"/>
  <c r="G297" i="1"/>
  <c r="A297" i="1"/>
  <c r="P296" i="1"/>
  <c r="G296" i="1"/>
  <c r="A296" i="1"/>
  <c r="P295" i="1"/>
  <c r="G295" i="1"/>
  <c r="A295" i="1"/>
  <c r="P294" i="1"/>
  <c r="G294" i="1"/>
  <c r="A294" i="1"/>
  <c r="P293" i="1"/>
  <c r="G293" i="1"/>
  <c r="A293" i="1"/>
  <c r="P292" i="1"/>
  <c r="G292" i="1"/>
  <c r="A292" i="1"/>
  <c r="P291" i="1"/>
  <c r="G291" i="1"/>
  <c r="A291" i="1"/>
  <c r="P290" i="1"/>
  <c r="G290" i="1"/>
  <c r="A290" i="1"/>
  <c r="P289" i="1"/>
  <c r="G289" i="1"/>
  <c r="A289" i="1"/>
  <c r="P288" i="1"/>
  <c r="G288" i="1"/>
  <c r="A288" i="1"/>
  <c r="P287" i="1"/>
  <c r="G287" i="1"/>
  <c r="A287" i="1"/>
  <c r="A337" i="1" s="1"/>
  <c r="P286" i="1"/>
  <c r="G286" i="1"/>
  <c r="A286" i="1"/>
  <c r="A336" i="1" s="1"/>
  <c r="P285" i="1"/>
  <c r="G285" i="1"/>
  <c r="A285" i="1"/>
  <c r="A335" i="1" s="1"/>
  <c r="P284" i="1"/>
  <c r="G284" i="1"/>
  <c r="A284" i="1"/>
  <c r="P283" i="1"/>
  <c r="G283" i="1"/>
  <c r="A283" i="1"/>
  <c r="A333" i="1" s="1"/>
  <c r="P282" i="1"/>
  <c r="G282" i="1"/>
  <c r="A282" i="1"/>
  <c r="P281" i="1"/>
  <c r="G281" i="1"/>
  <c r="A281" i="1"/>
  <c r="P280" i="1"/>
  <c r="G280" i="1"/>
  <c r="A280" i="1"/>
  <c r="P279" i="1"/>
  <c r="P299" i="1" s="1"/>
  <c r="G279" i="1"/>
  <c r="A279" i="1"/>
  <c r="AA274" i="1"/>
  <c r="Z274" i="1"/>
  <c r="Y274" i="1"/>
  <c r="U274" i="1"/>
  <c r="P274" i="1"/>
  <c r="L274" i="1"/>
  <c r="G274" i="1"/>
  <c r="C274" i="1"/>
  <c r="A273" i="1"/>
  <c r="A271" i="1"/>
  <c r="A270" i="1"/>
  <c r="AA267" i="1"/>
  <c r="Z267" i="1"/>
  <c r="Y267" i="1"/>
  <c r="X267" i="1"/>
  <c r="W267" i="1"/>
  <c r="V267" i="1"/>
  <c r="U267" i="1"/>
  <c r="T267" i="1"/>
  <c r="S267" i="1"/>
  <c r="R267" i="1"/>
  <c r="Q267" i="1"/>
  <c r="O267" i="1"/>
  <c r="N267" i="1"/>
  <c r="M267" i="1"/>
  <c r="L267" i="1"/>
  <c r="K267" i="1"/>
  <c r="J267" i="1"/>
  <c r="I267" i="1"/>
  <c r="H267" i="1"/>
  <c r="F267" i="1"/>
  <c r="E267" i="1"/>
  <c r="D267" i="1"/>
  <c r="C267" i="1"/>
  <c r="P266" i="1"/>
  <c r="G266" i="1"/>
  <c r="A266" i="1"/>
  <c r="P265" i="1"/>
  <c r="G265" i="1"/>
  <c r="A265" i="1"/>
  <c r="P264" i="1"/>
  <c r="G264" i="1"/>
  <c r="A264" i="1"/>
  <c r="P263" i="1"/>
  <c r="P267" i="1" s="1"/>
  <c r="G263" i="1"/>
  <c r="A263" i="1"/>
  <c r="P262" i="1"/>
  <c r="G262" i="1"/>
  <c r="A262" i="1"/>
  <c r="P261" i="1"/>
  <c r="G261" i="1"/>
  <c r="A261" i="1"/>
  <c r="P260" i="1"/>
  <c r="G260" i="1"/>
  <c r="A260" i="1"/>
  <c r="P259" i="1"/>
  <c r="G259" i="1"/>
  <c r="A259" i="1"/>
  <c r="P258" i="1"/>
  <c r="G258" i="1"/>
  <c r="A258" i="1"/>
  <c r="P257" i="1"/>
  <c r="G257" i="1"/>
  <c r="A257" i="1"/>
  <c r="P256" i="1"/>
  <c r="G256" i="1"/>
  <c r="A256" i="1"/>
  <c r="P255" i="1"/>
  <c r="G255" i="1"/>
  <c r="A255" i="1"/>
  <c r="P254" i="1"/>
  <c r="G254" i="1"/>
  <c r="A254" i="1"/>
  <c r="A304" i="1" s="1"/>
  <c r="P253" i="1"/>
  <c r="G253" i="1"/>
  <c r="A253" i="1"/>
  <c r="P252" i="1"/>
  <c r="G252" i="1"/>
  <c r="A252" i="1"/>
  <c r="A302" i="1" s="1"/>
  <c r="P251" i="1"/>
  <c r="G251" i="1"/>
  <c r="A251" i="1"/>
  <c r="A301" i="1" s="1"/>
  <c r="P250" i="1"/>
  <c r="G250" i="1"/>
  <c r="A250" i="1"/>
  <c r="P249" i="1"/>
  <c r="G249" i="1"/>
  <c r="A249" i="1"/>
  <c r="P248" i="1"/>
  <c r="G248" i="1"/>
  <c r="A248" i="1"/>
  <c r="P247" i="1"/>
  <c r="G247" i="1"/>
  <c r="A247" i="1"/>
  <c r="AA242" i="1"/>
  <c r="Z242" i="1"/>
  <c r="Y242" i="1"/>
  <c r="U242" i="1"/>
  <c r="P242" i="1"/>
  <c r="L242" i="1"/>
  <c r="G242" i="1"/>
  <c r="C242" i="1"/>
  <c r="A238" i="1"/>
  <c r="A237" i="1"/>
  <c r="AA235" i="1"/>
  <c r="Z235" i="1"/>
  <c r="Y235" i="1"/>
  <c r="X235" i="1"/>
  <c r="W235" i="1"/>
  <c r="V235" i="1"/>
  <c r="U235" i="1"/>
  <c r="T235" i="1"/>
  <c r="S235" i="1"/>
  <c r="R235" i="1"/>
  <c r="Q235" i="1"/>
  <c r="O235" i="1"/>
  <c r="N235" i="1"/>
  <c r="M235" i="1"/>
  <c r="L235" i="1"/>
  <c r="K235" i="1"/>
  <c r="J235" i="1"/>
  <c r="I235" i="1"/>
  <c r="H235" i="1"/>
  <c r="F235" i="1"/>
  <c r="E235" i="1"/>
  <c r="D235" i="1"/>
  <c r="C235" i="1"/>
  <c r="P234" i="1"/>
  <c r="G234" i="1"/>
  <c r="A234" i="1"/>
  <c r="P233" i="1"/>
  <c r="G233" i="1"/>
  <c r="A233" i="1"/>
  <c r="P232" i="1"/>
  <c r="G232" i="1"/>
  <c r="A232" i="1"/>
  <c r="P231" i="1"/>
  <c r="G231" i="1"/>
  <c r="A231" i="1"/>
  <c r="P230" i="1"/>
  <c r="G230" i="1"/>
  <c r="A230" i="1"/>
  <c r="P229" i="1"/>
  <c r="G229" i="1"/>
  <c r="A229" i="1"/>
  <c r="P228" i="1"/>
  <c r="G228" i="1"/>
  <c r="A228" i="1"/>
  <c r="P227" i="1"/>
  <c r="G227" i="1"/>
  <c r="A227" i="1"/>
  <c r="P226" i="1"/>
  <c r="G226" i="1"/>
  <c r="B226" i="1"/>
  <c r="B258" i="1" s="1"/>
  <c r="B290" i="1" s="1"/>
  <c r="B322" i="1" s="1"/>
  <c r="B354" i="1" s="1"/>
  <c r="B386" i="1" s="1"/>
  <c r="B418" i="1" s="1"/>
  <c r="A226" i="1"/>
  <c r="P225" i="1"/>
  <c r="G225" i="1"/>
  <c r="A225" i="1"/>
  <c r="P224" i="1"/>
  <c r="G224" i="1"/>
  <c r="A224" i="1"/>
  <c r="P223" i="1"/>
  <c r="G223" i="1"/>
  <c r="B223" i="1"/>
  <c r="B255" i="1" s="1"/>
  <c r="B287" i="1" s="1"/>
  <c r="B319" i="1" s="1"/>
  <c r="B351" i="1" s="1"/>
  <c r="B383" i="1" s="1"/>
  <c r="B415" i="1" s="1"/>
  <c r="A223" i="1"/>
  <c r="P222" i="1"/>
  <c r="G222" i="1"/>
  <c r="A222" i="1"/>
  <c r="A272" i="1" s="1"/>
  <c r="P221" i="1"/>
  <c r="G221" i="1"/>
  <c r="B221" i="1"/>
  <c r="B253" i="1" s="1"/>
  <c r="B285" i="1" s="1"/>
  <c r="B317" i="1" s="1"/>
  <c r="B349" i="1" s="1"/>
  <c r="B381" i="1" s="1"/>
  <c r="B413" i="1" s="1"/>
  <c r="A221" i="1"/>
  <c r="P220" i="1"/>
  <c r="G220" i="1"/>
  <c r="A220" i="1"/>
  <c r="P219" i="1"/>
  <c r="G219" i="1"/>
  <c r="A219" i="1"/>
  <c r="A269" i="1" s="1"/>
  <c r="P218" i="1"/>
  <c r="G218" i="1"/>
  <c r="A218" i="1"/>
  <c r="P217" i="1"/>
  <c r="G217" i="1"/>
  <c r="A217" i="1"/>
  <c r="P216" i="1"/>
  <c r="G216" i="1"/>
  <c r="A216" i="1"/>
  <c r="P215" i="1"/>
  <c r="G215" i="1"/>
  <c r="A215" i="1"/>
  <c r="AE210" i="1"/>
  <c r="AA210" i="1"/>
  <c r="Z210" i="1"/>
  <c r="Y210" i="1"/>
  <c r="U210" i="1"/>
  <c r="P210" i="1"/>
  <c r="L210" i="1"/>
  <c r="G210" i="1"/>
  <c r="AD210" i="1" s="1"/>
  <c r="C210" i="1"/>
  <c r="A208" i="1"/>
  <c r="A207" i="1"/>
  <c r="A205" i="1"/>
  <c r="AA203" i="1"/>
  <c r="Z203" i="1"/>
  <c r="Y203" i="1"/>
  <c r="X203" i="1"/>
  <c r="W203" i="1"/>
  <c r="V203" i="1"/>
  <c r="U203" i="1"/>
  <c r="T203" i="1"/>
  <c r="S203" i="1"/>
  <c r="R203" i="1"/>
  <c r="Q203" i="1"/>
  <c r="O203" i="1"/>
  <c r="N203" i="1"/>
  <c r="M203" i="1"/>
  <c r="L203" i="1"/>
  <c r="K203" i="1"/>
  <c r="J203" i="1"/>
  <c r="I203" i="1"/>
  <c r="H203" i="1"/>
  <c r="F203" i="1"/>
  <c r="E203" i="1"/>
  <c r="D203" i="1"/>
  <c r="C203" i="1"/>
  <c r="P202" i="1"/>
  <c r="G202" i="1"/>
  <c r="A202" i="1"/>
  <c r="P201" i="1"/>
  <c r="G201" i="1"/>
  <c r="A201" i="1"/>
  <c r="P200" i="1"/>
  <c r="G200" i="1"/>
  <c r="A200" i="1"/>
  <c r="P199" i="1"/>
  <c r="G199" i="1"/>
  <c r="A199" i="1"/>
  <c r="P198" i="1"/>
  <c r="G198" i="1"/>
  <c r="A198" i="1"/>
  <c r="P197" i="1"/>
  <c r="G197" i="1"/>
  <c r="A197" i="1"/>
  <c r="P196" i="1"/>
  <c r="G196" i="1"/>
  <c r="A196" i="1"/>
  <c r="P195" i="1"/>
  <c r="G195" i="1"/>
  <c r="B195" i="1"/>
  <c r="B227" i="1" s="1"/>
  <c r="B259" i="1" s="1"/>
  <c r="B291" i="1" s="1"/>
  <c r="B323" i="1" s="1"/>
  <c r="B355" i="1" s="1"/>
  <c r="B387" i="1" s="1"/>
  <c r="B419" i="1" s="1"/>
  <c r="A195" i="1"/>
  <c r="P194" i="1"/>
  <c r="G194" i="1"/>
  <c r="B194" i="1"/>
  <c r="A194" i="1"/>
  <c r="P193" i="1"/>
  <c r="G193" i="1"/>
  <c r="A193" i="1"/>
  <c r="P192" i="1"/>
  <c r="G192" i="1"/>
  <c r="A192" i="1"/>
  <c r="P191" i="1"/>
  <c r="G191" i="1"/>
  <c r="A191" i="1"/>
  <c r="A241" i="1" s="1"/>
  <c r="P190" i="1"/>
  <c r="G190" i="1"/>
  <c r="B190" i="1"/>
  <c r="B222" i="1" s="1"/>
  <c r="B254" i="1" s="1"/>
  <c r="B286" i="1" s="1"/>
  <c r="B318" i="1" s="1"/>
  <c r="B350" i="1" s="1"/>
  <c r="B382" i="1" s="1"/>
  <c r="B414" i="1" s="1"/>
  <c r="A190" i="1"/>
  <c r="A240" i="1" s="1"/>
  <c r="P189" i="1"/>
  <c r="G189" i="1"/>
  <c r="B189" i="1"/>
  <c r="A189" i="1"/>
  <c r="A239" i="1" s="1"/>
  <c r="P188" i="1"/>
  <c r="G188" i="1"/>
  <c r="A188" i="1"/>
  <c r="P187" i="1"/>
  <c r="G187" i="1"/>
  <c r="A187" i="1"/>
  <c r="P186" i="1"/>
  <c r="G186" i="1"/>
  <c r="A186" i="1"/>
  <c r="P185" i="1"/>
  <c r="G185" i="1"/>
  <c r="B185" i="1"/>
  <c r="B217" i="1" s="1"/>
  <c r="B249" i="1" s="1"/>
  <c r="B281" i="1" s="1"/>
  <c r="B313" i="1" s="1"/>
  <c r="B345" i="1" s="1"/>
  <c r="B377" i="1" s="1"/>
  <c r="B409" i="1" s="1"/>
  <c r="A185" i="1"/>
  <c r="P184" i="1"/>
  <c r="G184" i="1"/>
  <c r="A184" i="1"/>
  <c r="P183" i="1"/>
  <c r="G183" i="1"/>
  <c r="A183" i="1"/>
  <c r="AE178" i="1"/>
  <c r="AA178" i="1"/>
  <c r="Z178" i="1"/>
  <c r="Y178" i="1"/>
  <c r="U178" i="1"/>
  <c r="P178" i="1"/>
  <c r="L178" i="1"/>
  <c r="G178" i="1"/>
  <c r="C178" i="1"/>
  <c r="A175" i="1"/>
  <c r="AA171" i="1"/>
  <c r="Z171" i="1"/>
  <c r="Y171" i="1"/>
  <c r="X171" i="1"/>
  <c r="W171" i="1"/>
  <c r="V171" i="1"/>
  <c r="U171" i="1"/>
  <c r="T171" i="1"/>
  <c r="S171" i="1"/>
  <c r="R171" i="1"/>
  <c r="Q171" i="1"/>
  <c r="O171" i="1"/>
  <c r="N171" i="1"/>
  <c r="M171" i="1"/>
  <c r="L171" i="1"/>
  <c r="K171" i="1"/>
  <c r="J171" i="1"/>
  <c r="I171" i="1"/>
  <c r="H171" i="1"/>
  <c r="F171" i="1"/>
  <c r="E171" i="1"/>
  <c r="D171" i="1"/>
  <c r="C171" i="1"/>
  <c r="P170" i="1"/>
  <c r="G170" i="1"/>
  <c r="A170" i="1"/>
  <c r="P169" i="1"/>
  <c r="G169" i="1"/>
  <c r="A169" i="1"/>
  <c r="P168" i="1"/>
  <c r="G168" i="1"/>
  <c r="A168" i="1"/>
  <c r="P167" i="1"/>
  <c r="G167" i="1"/>
  <c r="B167" i="1"/>
  <c r="AB167" i="1" s="1"/>
  <c r="AC167" i="1" s="1"/>
  <c r="A167" i="1"/>
  <c r="P166" i="1"/>
  <c r="G166" i="1"/>
  <c r="A166" i="1"/>
  <c r="P165" i="1"/>
  <c r="G165" i="1"/>
  <c r="A165" i="1"/>
  <c r="P164" i="1"/>
  <c r="G164" i="1"/>
  <c r="A164" i="1"/>
  <c r="P163" i="1"/>
  <c r="AB163" i="1" s="1"/>
  <c r="AC163" i="1" s="1"/>
  <c r="G163" i="1"/>
  <c r="A163" i="1"/>
  <c r="AC162" i="1"/>
  <c r="P162" i="1"/>
  <c r="G162" i="1"/>
  <c r="B162" i="1"/>
  <c r="AB162" i="1" s="1"/>
  <c r="A162" i="1"/>
  <c r="P161" i="1"/>
  <c r="G161" i="1"/>
  <c r="A161" i="1"/>
  <c r="P160" i="1"/>
  <c r="G160" i="1"/>
  <c r="A160" i="1"/>
  <c r="P159" i="1"/>
  <c r="G159" i="1"/>
  <c r="A159" i="1"/>
  <c r="A209" i="1" s="1"/>
  <c r="AC158" i="1"/>
  <c r="P158" i="1"/>
  <c r="AB158" i="1" s="1"/>
  <c r="G158" i="1"/>
  <c r="A158" i="1"/>
  <c r="AC157" i="1"/>
  <c r="P157" i="1"/>
  <c r="G157" i="1"/>
  <c r="B157" i="1"/>
  <c r="AB157" i="1" s="1"/>
  <c r="A157" i="1"/>
  <c r="P156" i="1"/>
  <c r="G156" i="1"/>
  <c r="A156" i="1"/>
  <c r="A206" i="1" s="1"/>
  <c r="P155" i="1"/>
  <c r="G155" i="1"/>
  <c r="A155" i="1"/>
  <c r="P154" i="1"/>
  <c r="AB154" i="1" s="1"/>
  <c r="AC154" i="1" s="1"/>
  <c r="G154" i="1"/>
  <c r="A154" i="1"/>
  <c r="P153" i="1"/>
  <c r="AB153" i="1" s="1"/>
  <c r="AC153" i="1" s="1"/>
  <c r="G153" i="1"/>
  <c r="A153" i="1"/>
  <c r="P152" i="1"/>
  <c r="G152" i="1"/>
  <c r="B152" i="1"/>
  <c r="AB152" i="1" s="1"/>
  <c r="AC152" i="1" s="1"/>
  <c r="A152" i="1"/>
  <c r="P151" i="1"/>
  <c r="G151" i="1"/>
  <c r="B151" i="1"/>
  <c r="B183" i="1" s="1"/>
  <c r="B215" i="1" s="1"/>
  <c r="B247" i="1" s="1"/>
  <c r="B279" i="1" s="1"/>
  <c r="B311" i="1" s="1"/>
  <c r="B343" i="1" s="1"/>
  <c r="B375" i="1" s="1"/>
  <c r="B407" i="1" s="1"/>
  <c r="A151" i="1"/>
  <c r="AA146" i="1"/>
  <c r="Z146" i="1"/>
  <c r="Y146" i="1"/>
  <c r="U146" i="1"/>
  <c r="P146" i="1"/>
  <c r="AD146" i="1" s="1"/>
  <c r="L146" i="1"/>
  <c r="G146" i="1"/>
  <c r="C146" i="1"/>
  <c r="A145" i="1"/>
  <c r="A143" i="1"/>
  <c r="AA139" i="1"/>
  <c r="Z139" i="1"/>
  <c r="Y139" i="1"/>
  <c r="X139" i="1"/>
  <c r="W139" i="1"/>
  <c r="V139" i="1"/>
  <c r="U139" i="1"/>
  <c r="T139" i="1"/>
  <c r="S139" i="1"/>
  <c r="R139" i="1"/>
  <c r="Q139" i="1"/>
  <c r="O139" i="1"/>
  <c r="N139" i="1"/>
  <c r="M139" i="1"/>
  <c r="L139" i="1"/>
  <c r="K139" i="1"/>
  <c r="J139" i="1"/>
  <c r="I139" i="1"/>
  <c r="H139" i="1"/>
  <c r="F139" i="1"/>
  <c r="E139" i="1"/>
  <c r="D139" i="1"/>
  <c r="C139" i="1"/>
  <c r="P138" i="1"/>
  <c r="G138" i="1"/>
  <c r="A138" i="1"/>
  <c r="P137" i="1"/>
  <c r="G137" i="1"/>
  <c r="G139" i="1" s="1"/>
  <c r="A137" i="1"/>
  <c r="P136" i="1"/>
  <c r="G136" i="1"/>
  <c r="A136" i="1"/>
  <c r="P135" i="1"/>
  <c r="G135" i="1"/>
  <c r="B135" i="1"/>
  <c r="A135" i="1"/>
  <c r="P134" i="1"/>
  <c r="G134" i="1"/>
  <c r="B134" i="1"/>
  <c r="B166" i="1" s="1"/>
  <c r="AB166" i="1" s="1"/>
  <c r="AC166" i="1" s="1"/>
  <c r="A134" i="1"/>
  <c r="P133" i="1"/>
  <c r="G133" i="1"/>
  <c r="A133" i="1"/>
  <c r="P132" i="1"/>
  <c r="G132" i="1"/>
  <c r="A132" i="1"/>
  <c r="P131" i="1"/>
  <c r="G131" i="1"/>
  <c r="A131" i="1"/>
  <c r="P130" i="1"/>
  <c r="G130" i="1"/>
  <c r="B130" i="1"/>
  <c r="A130" i="1"/>
  <c r="P129" i="1"/>
  <c r="G129" i="1"/>
  <c r="B129" i="1"/>
  <c r="B161" i="1" s="1"/>
  <c r="A129" i="1"/>
  <c r="P128" i="1"/>
  <c r="G128" i="1"/>
  <c r="B128" i="1"/>
  <c r="B160" i="1" s="1"/>
  <c r="B192" i="1" s="1"/>
  <c r="B224" i="1" s="1"/>
  <c r="B256" i="1" s="1"/>
  <c r="B288" i="1" s="1"/>
  <c r="B320" i="1" s="1"/>
  <c r="B352" i="1" s="1"/>
  <c r="B384" i="1" s="1"/>
  <c r="B416" i="1" s="1"/>
  <c r="A128" i="1"/>
  <c r="P127" i="1"/>
  <c r="G127" i="1"/>
  <c r="A127" i="1"/>
  <c r="A177" i="1" s="1"/>
  <c r="P126" i="1"/>
  <c r="G126" i="1"/>
  <c r="A126" i="1"/>
  <c r="A176" i="1" s="1"/>
  <c r="P125" i="1"/>
  <c r="G125" i="1"/>
  <c r="B125" i="1"/>
  <c r="A125" i="1"/>
  <c r="P124" i="1"/>
  <c r="G124" i="1"/>
  <c r="B124" i="1"/>
  <c r="B156" i="1" s="1"/>
  <c r="A124" i="1"/>
  <c r="A174" i="1" s="1"/>
  <c r="P123" i="1"/>
  <c r="G123" i="1"/>
  <c r="B123" i="1"/>
  <c r="B155" i="1" s="1"/>
  <c r="B187" i="1" s="1"/>
  <c r="B219" i="1" s="1"/>
  <c r="B251" i="1" s="1"/>
  <c r="B283" i="1" s="1"/>
  <c r="B315" i="1" s="1"/>
  <c r="B347" i="1" s="1"/>
  <c r="B379" i="1" s="1"/>
  <c r="B411" i="1" s="1"/>
  <c r="A123" i="1"/>
  <c r="A173" i="1" s="1"/>
  <c r="P122" i="1"/>
  <c r="G122" i="1"/>
  <c r="A122" i="1"/>
  <c r="P121" i="1"/>
  <c r="G121" i="1"/>
  <c r="A121" i="1"/>
  <c r="P120" i="1"/>
  <c r="G120" i="1"/>
  <c r="B120" i="1"/>
  <c r="A120" i="1"/>
  <c r="P119" i="1"/>
  <c r="P139" i="1" s="1"/>
  <c r="G119" i="1"/>
  <c r="B119" i="1"/>
  <c r="A119" i="1"/>
  <c r="AA114" i="1"/>
  <c r="Z114" i="1"/>
  <c r="Y114" i="1"/>
  <c r="U114" i="1"/>
  <c r="P114" i="1"/>
  <c r="L114" i="1"/>
  <c r="G114" i="1"/>
  <c r="C114" i="1"/>
  <c r="A113" i="1"/>
  <c r="A110" i="1"/>
  <c r="AA107" i="1"/>
  <c r="Z107" i="1"/>
  <c r="Y107" i="1"/>
  <c r="X107" i="1"/>
  <c r="W107" i="1"/>
  <c r="V107" i="1"/>
  <c r="U107" i="1"/>
  <c r="T107" i="1"/>
  <c r="S107" i="1"/>
  <c r="R107" i="1"/>
  <c r="Q107" i="1"/>
  <c r="P107" i="1"/>
  <c r="O107" i="1"/>
  <c r="N107" i="1"/>
  <c r="M107" i="1"/>
  <c r="L107" i="1"/>
  <c r="K107" i="1"/>
  <c r="J107" i="1"/>
  <c r="I107" i="1"/>
  <c r="H107" i="1"/>
  <c r="F107" i="1"/>
  <c r="E107" i="1"/>
  <c r="D107" i="1"/>
  <c r="C107" i="1"/>
  <c r="P106" i="1"/>
  <c r="G106" i="1"/>
  <c r="B106" i="1"/>
  <c r="B138" i="1" s="1"/>
  <c r="B170" i="1" s="1"/>
  <c r="B202" i="1" s="1"/>
  <c r="B234" i="1" s="1"/>
  <c r="B266" i="1" s="1"/>
  <c r="B298" i="1" s="1"/>
  <c r="B330" i="1" s="1"/>
  <c r="B362" i="1" s="1"/>
  <c r="B394" i="1" s="1"/>
  <c r="B426" i="1" s="1"/>
  <c r="A106" i="1"/>
  <c r="P105" i="1"/>
  <c r="G105" i="1"/>
  <c r="B105" i="1"/>
  <c r="B137" i="1" s="1"/>
  <c r="B169" i="1" s="1"/>
  <c r="B201" i="1" s="1"/>
  <c r="B233" i="1" s="1"/>
  <c r="B265" i="1" s="1"/>
  <c r="B297" i="1" s="1"/>
  <c r="B329" i="1" s="1"/>
  <c r="B361" i="1" s="1"/>
  <c r="B393" i="1" s="1"/>
  <c r="B425" i="1" s="1"/>
  <c r="A105" i="1"/>
  <c r="P104" i="1"/>
  <c r="G104" i="1"/>
  <c r="B104" i="1"/>
  <c r="B136" i="1" s="1"/>
  <c r="B168" i="1" s="1"/>
  <c r="B200" i="1" s="1"/>
  <c r="B232" i="1" s="1"/>
  <c r="B264" i="1" s="1"/>
  <c r="B296" i="1" s="1"/>
  <c r="B328" i="1" s="1"/>
  <c r="B360" i="1" s="1"/>
  <c r="B392" i="1" s="1"/>
  <c r="B424" i="1" s="1"/>
  <c r="A104" i="1"/>
  <c r="P103" i="1"/>
  <c r="G103" i="1"/>
  <c r="B103" i="1"/>
  <c r="A103" i="1"/>
  <c r="P102" i="1"/>
  <c r="G102" i="1"/>
  <c r="B102" i="1"/>
  <c r="A102" i="1"/>
  <c r="P101" i="1"/>
  <c r="G101" i="1"/>
  <c r="B101" i="1"/>
  <c r="B133" i="1" s="1"/>
  <c r="B165" i="1" s="1"/>
  <c r="A101" i="1"/>
  <c r="P100" i="1"/>
  <c r="G100" i="1"/>
  <c r="B100" i="1"/>
  <c r="B132" i="1" s="1"/>
  <c r="B164" i="1" s="1"/>
  <c r="B196" i="1" s="1"/>
  <c r="B228" i="1" s="1"/>
  <c r="B260" i="1" s="1"/>
  <c r="B292" i="1" s="1"/>
  <c r="B324" i="1" s="1"/>
  <c r="B356" i="1" s="1"/>
  <c r="B388" i="1" s="1"/>
  <c r="B420" i="1" s="1"/>
  <c r="A100" i="1"/>
  <c r="P99" i="1"/>
  <c r="G99" i="1"/>
  <c r="B99" i="1"/>
  <c r="B131" i="1" s="1"/>
  <c r="B163" i="1" s="1"/>
  <c r="A99" i="1"/>
  <c r="P98" i="1"/>
  <c r="G98" i="1"/>
  <c r="B98" i="1"/>
  <c r="A98" i="1"/>
  <c r="P97" i="1"/>
  <c r="G97" i="1"/>
  <c r="B97" i="1"/>
  <c r="A97" i="1"/>
  <c r="P96" i="1"/>
  <c r="G96" i="1"/>
  <c r="B96" i="1"/>
  <c r="A96" i="1"/>
  <c r="P95" i="1"/>
  <c r="G95" i="1"/>
  <c r="B95" i="1"/>
  <c r="B127" i="1" s="1"/>
  <c r="B159" i="1" s="1"/>
  <c r="B191" i="1" s="1"/>
  <c r="A95" i="1"/>
  <c r="P94" i="1"/>
  <c r="G94" i="1"/>
  <c r="B94" i="1"/>
  <c r="B126" i="1" s="1"/>
  <c r="B158" i="1" s="1"/>
  <c r="A94" i="1"/>
  <c r="A144" i="1" s="1"/>
  <c r="P93" i="1"/>
  <c r="G93" i="1"/>
  <c r="B93" i="1"/>
  <c r="A93" i="1"/>
  <c r="P92" i="1"/>
  <c r="G92" i="1"/>
  <c r="B92" i="1"/>
  <c r="A92" i="1"/>
  <c r="A142" i="1" s="1"/>
  <c r="P91" i="1"/>
  <c r="G91" i="1"/>
  <c r="B91" i="1"/>
  <c r="A91" i="1"/>
  <c r="A141" i="1" s="1"/>
  <c r="P90" i="1"/>
  <c r="G90" i="1"/>
  <c r="B90" i="1"/>
  <c r="B122" i="1" s="1"/>
  <c r="B154" i="1" s="1"/>
  <c r="B186" i="1" s="1"/>
  <c r="B218" i="1" s="1"/>
  <c r="B250" i="1" s="1"/>
  <c r="B282" i="1" s="1"/>
  <c r="B314" i="1" s="1"/>
  <c r="B346" i="1" s="1"/>
  <c r="B378" i="1" s="1"/>
  <c r="B410" i="1" s="1"/>
  <c r="A90" i="1"/>
  <c r="P89" i="1"/>
  <c r="G89" i="1"/>
  <c r="B89" i="1"/>
  <c r="B121" i="1" s="1"/>
  <c r="B153" i="1" s="1"/>
  <c r="A89" i="1"/>
  <c r="P88" i="1"/>
  <c r="G88" i="1"/>
  <c r="B88" i="1"/>
  <c r="A88" i="1"/>
  <c r="P87" i="1"/>
  <c r="G87" i="1"/>
  <c r="G107" i="1" s="1"/>
  <c r="B87" i="1"/>
  <c r="A87" i="1"/>
  <c r="AA82" i="1"/>
  <c r="Z82" i="1"/>
  <c r="Y82" i="1"/>
  <c r="U82" i="1"/>
  <c r="P82" i="1"/>
  <c r="L82" i="1"/>
  <c r="G82" i="1"/>
  <c r="C82" i="1"/>
  <c r="A81" i="1"/>
  <c r="A80" i="1"/>
  <c r="A79" i="1"/>
  <c r="A78" i="1"/>
  <c r="A77" i="1"/>
  <c r="AA75" i="1"/>
  <c r="Z75" i="1"/>
  <c r="X75" i="1"/>
  <c r="W75" i="1"/>
  <c r="V75" i="1"/>
  <c r="U75" i="1"/>
  <c r="T75" i="1"/>
  <c r="S75" i="1"/>
  <c r="R75" i="1"/>
  <c r="Q75" i="1"/>
  <c r="O75" i="1"/>
  <c r="N75" i="1"/>
  <c r="M75" i="1"/>
  <c r="L75" i="1"/>
  <c r="K75" i="1"/>
  <c r="J75" i="1"/>
  <c r="I75" i="1"/>
  <c r="H75" i="1"/>
  <c r="F75" i="1"/>
  <c r="E75" i="1"/>
  <c r="D75" i="1"/>
  <c r="C75" i="1"/>
  <c r="Y74" i="1"/>
  <c r="P74" i="1"/>
  <c r="G74" i="1"/>
  <c r="A74" i="1"/>
  <c r="Y73" i="1"/>
  <c r="P73" i="1"/>
  <c r="G73" i="1"/>
  <c r="A73" i="1"/>
  <c r="Y72" i="1"/>
  <c r="P72" i="1"/>
  <c r="G72" i="1"/>
  <c r="A72" i="1"/>
  <c r="Y71" i="1"/>
  <c r="P71" i="1"/>
  <c r="G71" i="1"/>
  <c r="A71" i="1"/>
  <c r="Y70" i="1"/>
  <c r="P70" i="1"/>
  <c r="G70" i="1"/>
  <c r="A70" i="1"/>
  <c r="Y69" i="1"/>
  <c r="P69" i="1"/>
  <c r="G69" i="1"/>
  <c r="A69" i="1"/>
  <c r="Y68" i="1"/>
  <c r="P68" i="1"/>
  <c r="G68" i="1"/>
  <c r="A68" i="1"/>
  <c r="Y67" i="1"/>
  <c r="P67" i="1"/>
  <c r="G67" i="1"/>
  <c r="A67" i="1"/>
  <c r="Y66" i="1"/>
  <c r="P66" i="1"/>
  <c r="G66" i="1"/>
  <c r="A66" i="1"/>
  <c r="Y65" i="1"/>
  <c r="P65" i="1"/>
  <c r="G65" i="1"/>
  <c r="A65" i="1"/>
  <c r="Y64" i="1"/>
  <c r="P64" i="1"/>
  <c r="G64" i="1"/>
  <c r="A64" i="1"/>
  <c r="Y63" i="1"/>
  <c r="P63" i="1"/>
  <c r="G63" i="1"/>
  <c r="A63" i="1"/>
  <c r="Y62" i="1"/>
  <c r="P62" i="1"/>
  <c r="G62" i="1"/>
  <c r="A62" i="1"/>
  <c r="A112" i="1" s="1"/>
  <c r="Y61" i="1"/>
  <c r="P61" i="1"/>
  <c r="G61" i="1"/>
  <c r="A61" i="1"/>
  <c r="A111" i="1" s="1"/>
  <c r="Y60" i="1"/>
  <c r="P60" i="1"/>
  <c r="G60" i="1"/>
  <c r="A60" i="1"/>
  <c r="Y59" i="1"/>
  <c r="P59" i="1"/>
  <c r="P75" i="1" s="1"/>
  <c r="G59" i="1"/>
  <c r="A59" i="1"/>
  <c r="A109" i="1" s="1"/>
  <c r="Y58" i="1"/>
  <c r="P58" i="1"/>
  <c r="G58" i="1"/>
  <c r="A58" i="1"/>
  <c r="Y57" i="1"/>
  <c r="P57" i="1"/>
  <c r="G57" i="1"/>
  <c r="A57" i="1"/>
  <c r="Y56" i="1"/>
  <c r="P56" i="1"/>
  <c r="G56" i="1"/>
  <c r="A56" i="1"/>
  <c r="Y55" i="1"/>
  <c r="P55" i="1"/>
  <c r="G55" i="1"/>
  <c r="A55" i="1"/>
  <c r="AQ47" i="1"/>
  <c r="AK46" i="1"/>
  <c r="AW38" i="1" s="1"/>
  <c r="AX38" i="1" s="1"/>
  <c r="AD46" i="1"/>
  <c r="AW39" i="1" s="1"/>
  <c r="AX39" i="1" s="1"/>
  <c r="AQ39" i="1"/>
  <c r="AE39" i="1"/>
  <c r="AD39" i="1"/>
  <c r="AL38" i="1"/>
  <c r="AK38" i="1"/>
  <c r="AG38" i="1"/>
  <c r="AF38" i="1"/>
  <c r="AE38" i="1"/>
  <c r="AD38" i="1"/>
  <c r="Y37" i="1"/>
  <c r="Y36" i="1"/>
  <c r="Y35" i="1"/>
  <c r="C35" i="1"/>
  <c r="AQ34" i="1"/>
  <c r="AP34" i="1"/>
  <c r="AP39" i="1" s="1"/>
  <c r="AL34" i="1"/>
  <c r="AL39" i="1" s="1"/>
  <c r="AK34" i="1"/>
  <c r="AK39" i="1" s="1"/>
  <c r="AG34" i="1"/>
  <c r="AF34" i="1"/>
  <c r="AF39" i="1" s="1"/>
  <c r="AE34" i="1"/>
  <c r="AD34" i="1"/>
  <c r="Y34" i="1"/>
  <c r="Q34" i="1"/>
  <c r="P34" i="1"/>
  <c r="S34" i="1" s="1"/>
  <c r="AH62" i="1" s="1"/>
  <c r="O34" i="1"/>
  <c r="AG62" i="1" s="1"/>
  <c r="M34" i="1"/>
  <c r="L34" i="1"/>
  <c r="I34" i="1"/>
  <c r="H34" i="1"/>
  <c r="K34" i="1" s="1"/>
  <c r="AF62" i="1" s="1"/>
  <c r="G34" i="1"/>
  <c r="AE62" i="1" s="1"/>
  <c r="E34" i="1"/>
  <c r="D34" i="1"/>
  <c r="Y33" i="1"/>
  <c r="Q33" i="1"/>
  <c r="S33" i="1" s="1"/>
  <c r="AH60" i="1" s="1"/>
  <c r="P33" i="1"/>
  <c r="M33" i="1"/>
  <c r="L33" i="1"/>
  <c r="I33" i="1"/>
  <c r="H33" i="1"/>
  <c r="K33" i="1" s="1"/>
  <c r="AF60" i="1" s="1"/>
  <c r="E33" i="1"/>
  <c r="D33" i="1"/>
  <c r="AT32" i="1"/>
  <c r="Y32" i="1"/>
  <c r="S32" i="1"/>
  <c r="AH58" i="1" s="1"/>
  <c r="Q32" i="1"/>
  <c r="P32" i="1"/>
  <c r="M32" i="1"/>
  <c r="O32" i="1" s="1"/>
  <c r="AG58" i="1" s="1"/>
  <c r="L32" i="1"/>
  <c r="K32" i="1"/>
  <c r="AF58" i="1" s="1"/>
  <c r="I32" i="1"/>
  <c r="H32" i="1"/>
  <c r="G32" i="1"/>
  <c r="AE58" i="1" s="1"/>
  <c r="E32" i="1"/>
  <c r="D32" i="1"/>
  <c r="Y31" i="1"/>
  <c r="Q31" i="1"/>
  <c r="S31" i="1" s="1"/>
  <c r="AH56" i="1" s="1"/>
  <c r="P31" i="1"/>
  <c r="O31" i="1"/>
  <c r="AG56" i="1" s="1"/>
  <c r="M31" i="1"/>
  <c r="M35" i="1" s="1"/>
  <c r="L31" i="1"/>
  <c r="K31" i="1"/>
  <c r="AF56" i="1" s="1"/>
  <c r="I31" i="1"/>
  <c r="H31" i="1"/>
  <c r="E31" i="1"/>
  <c r="E35" i="1" s="1"/>
  <c r="D31" i="1"/>
  <c r="G31" i="1" s="1"/>
  <c r="AE56" i="1" s="1"/>
  <c r="AT30" i="1"/>
  <c r="Y30" i="1"/>
  <c r="Q30" i="1"/>
  <c r="P30" i="1"/>
  <c r="S30" i="1" s="1"/>
  <c r="M30" i="1"/>
  <c r="L30" i="1"/>
  <c r="O30" i="1" s="1"/>
  <c r="I30" i="1"/>
  <c r="I35" i="1" s="1"/>
  <c r="H30" i="1"/>
  <c r="H35" i="1" s="1"/>
  <c r="G30" i="1"/>
  <c r="E30" i="1"/>
  <c r="D30" i="1"/>
  <c r="I27" i="1"/>
  <c r="H27" i="1"/>
  <c r="G27" i="1"/>
  <c r="BI26" i="1"/>
  <c r="BH26" i="1"/>
  <c r="BG26" i="1"/>
  <c r="BF26" i="1"/>
  <c r="BD26" i="1"/>
  <c r="AI26" i="1"/>
  <c r="AH26" i="1"/>
  <c r="BJ26" i="1" s="1"/>
  <c r="AF26" i="1"/>
  <c r="AE26" i="1"/>
  <c r="AD26" i="1"/>
  <c r="AG26" i="1" s="1"/>
  <c r="AC26" i="1"/>
  <c r="AB26" i="1"/>
  <c r="AA26" i="1"/>
  <c r="Z26" i="1"/>
  <c r="Y26" i="1"/>
  <c r="W26" i="1"/>
  <c r="V26" i="1"/>
  <c r="U26" i="1"/>
  <c r="X26" i="1" s="1"/>
  <c r="T26" i="1"/>
  <c r="BA26" i="1" s="1"/>
  <c r="BB26" i="1" s="1"/>
  <c r="S26" i="1"/>
  <c r="R26" i="1"/>
  <c r="Q26" i="1"/>
  <c r="P26" i="1"/>
  <c r="N26" i="1"/>
  <c r="M26" i="1"/>
  <c r="O26" i="1" s="1"/>
  <c r="L26" i="1"/>
  <c r="K26" i="1"/>
  <c r="AR26" i="1" s="1"/>
  <c r="J26" i="1"/>
  <c r="BI25" i="1"/>
  <c r="BE25" i="1"/>
  <c r="AY25" i="1"/>
  <c r="AZ25" i="1" s="1"/>
  <c r="AX25" i="1"/>
  <c r="AT25" i="1"/>
  <c r="AS25" i="1"/>
  <c r="AR25" i="1"/>
  <c r="AN25" i="1"/>
  <c r="AO25" i="1" s="1"/>
  <c r="AL25" i="1"/>
  <c r="AM25" i="1" s="1"/>
  <c r="AJ25" i="1"/>
  <c r="AK25" i="1" s="1"/>
  <c r="AI25" i="1"/>
  <c r="AH25" i="1"/>
  <c r="BJ25" i="1" s="1"/>
  <c r="AF25" i="1"/>
  <c r="AE25" i="1"/>
  <c r="AD25" i="1"/>
  <c r="AG25" i="1" s="1"/>
  <c r="AC25" i="1"/>
  <c r="AB25" i="1"/>
  <c r="AA25" i="1"/>
  <c r="Z25" i="1"/>
  <c r="BL25" i="1" s="1"/>
  <c r="Y25" i="1"/>
  <c r="W25" i="1"/>
  <c r="X25" i="1" s="1"/>
  <c r="V25" i="1"/>
  <c r="U25" i="1"/>
  <c r="T25" i="1"/>
  <c r="AW25" i="1" s="1"/>
  <c r="S25" i="1"/>
  <c r="R25" i="1"/>
  <c r="Q25" i="1"/>
  <c r="BK25" i="1" s="1"/>
  <c r="P25" i="1"/>
  <c r="O25" i="1"/>
  <c r="N25" i="1"/>
  <c r="M25" i="1"/>
  <c r="L25" i="1"/>
  <c r="K25" i="1"/>
  <c r="AP25" i="1" s="1"/>
  <c r="J25" i="1"/>
  <c r="AQ25" i="1" s="1"/>
  <c r="BL24" i="1"/>
  <c r="BI24" i="1"/>
  <c r="BH24" i="1"/>
  <c r="BF24" i="1"/>
  <c r="BA24" i="1"/>
  <c r="BB24" i="1" s="1"/>
  <c r="AY24" i="1"/>
  <c r="AZ24" i="1" s="1"/>
  <c r="AX24" i="1"/>
  <c r="AW24" i="1"/>
  <c r="AI24" i="1"/>
  <c r="AH24" i="1"/>
  <c r="BJ24" i="1" s="1"/>
  <c r="AF24" i="1"/>
  <c r="AE24" i="1"/>
  <c r="AD24" i="1"/>
  <c r="AC24" i="1"/>
  <c r="BG24" i="1" s="1"/>
  <c r="AB24" i="1"/>
  <c r="AA24" i="1"/>
  <c r="Z24" i="1"/>
  <c r="Y24" i="1"/>
  <c r="W24" i="1"/>
  <c r="V24" i="1"/>
  <c r="U24" i="1"/>
  <c r="X24" i="1" s="1"/>
  <c r="T24" i="1"/>
  <c r="BD24" i="1" s="1"/>
  <c r="S24" i="1"/>
  <c r="R24" i="1"/>
  <c r="Q24" i="1"/>
  <c r="P24" i="1"/>
  <c r="N24" i="1"/>
  <c r="O24" i="1" s="1"/>
  <c r="M24" i="1"/>
  <c r="L24" i="1"/>
  <c r="K24" i="1"/>
  <c r="J24" i="1"/>
  <c r="BI23" i="1"/>
  <c r="BG23" i="1"/>
  <c r="BF23" i="1"/>
  <c r="AU23" i="1"/>
  <c r="AV23" i="1" s="1"/>
  <c r="AR23" i="1"/>
  <c r="AI23" i="1"/>
  <c r="AH23" i="1"/>
  <c r="BJ23" i="1" s="1"/>
  <c r="AF23" i="1"/>
  <c r="AE23" i="1"/>
  <c r="AD23" i="1"/>
  <c r="AG23" i="1" s="1"/>
  <c r="AC23" i="1"/>
  <c r="BH23" i="1" s="1"/>
  <c r="AB23" i="1"/>
  <c r="AA23" i="1"/>
  <c r="Z23" i="1"/>
  <c r="Y23" i="1"/>
  <c r="W23" i="1"/>
  <c r="V23" i="1"/>
  <c r="U23" i="1"/>
  <c r="X23" i="1" s="1"/>
  <c r="T23" i="1"/>
  <c r="S23" i="1"/>
  <c r="R23" i="1"/>
  <c r="Q23" i="1"/>
  <c r="P23" i="1"/>
  <c r="N23" i="1"/>
  <c r="M23" i="1"/>
  <c r="O23" i="1" s="1"/>
  <c r="L23" i="1"/>
  <c r="K23" i="1"/>
  <c r="J23" i="1"/>
  <c r="BI22" i="1"/>
  <c r="BD22" i="1"/>
  <c r="BC22" i="1"/>
  <c r="BA22" i="1"/>
  <c r="BB22" i="1" s="1"/>
  <c r="AY22" i="1"/>
  <c r="AZ22" i="1" s="1"/>
  <c r="AT22" i="1"/>
  <c r="AS22" i="1"/>
  <c r="AP22" i="1"/>
  <c r="AQ22" i="1" s="1"/>
  <c r="AN22" i="1"/>
  <c r="AO22" i="1" s="1"/>
  <c r="AJ22" i="1"/>
  <c r="AK22" i="1" s="1"/>
  <c r="AI22" i="1"/>
  <c r="AH22" i="1"/>
  <c r="BJ22" i="1" s="1"/>
  <c r="AG22" i="1"/>
  <c r="AF22" i="1"/>
  <c r="AE22" i="1"/>
  <c r="AD22" i="1"/>
  <c r="AC22" i="1"/>
  <c r="AB22" i="1"/>
  <c r="AA22" i="1"/>
  <c r="Z22" i="1"/>
  <c r="BL22" i="1" s="1"/>
  <c r="Y22" i="1"/>
  <c r="W22" i="1"/>
  <c r="V22" i="1"/>
  <c r="X22" i="1" s="1"/>
  <c r="U22" i="1"/>
  <c r="T22" i="1"/>
  <c r="S22" i="1"/>
  <c r="R22" i="1"/>
  <c r="Q22" i="1"/>
  <c r="P22" i="1"/>
  <c r="O22" i="1"/>
  <c r="N22" i="1"/>
  <c r="M22" i="1"/>
  <c r="L22" i="1"/>
  <c r="K22" i="1"/>
  <c r="J22" i="1"/>
  <c r="BH21" i="1"/>
  <c r="BG21" i="1"/>
  <c r="BF21" i="1"/>
  <c r="BE21" i="1"/>
  <c r="BD21" i="1"/>
  <c r="BC21" i="1"/>
  <c r="AZ21" i="1"/>
  <c r="AX21" i="1"/>
  <c r="AW21" i="1"/>
  <c r="AU21" i="1"/>
  <c r="AV21" i="1" s="1"/>
  <c r="AT21" i="1"/>
  <c r="AS21" i="1"/>
  <c r="AR21" i="1"/>
  <c r="AQ21" i="1"/>
  <c r="AP21" i="1"/>
  <c r="AN21" i="1"/>
  <c r="AO21" i="1" s="1"/>
  <c r="AM21" i="1"/>
  <c r="AL21" i="1"/>
  <c r="AJ21" i="1"/>
  <c r="AK21" i="1" s="1"/>
  <c r="AI21" i="1"/>
  <c r="AH21" i="1"/>
  <c r="BJ21" i="1" s="1"/>
  <c r="AG21" i="1"/>
  <c r="AF21" i="1"/>
  <c r="AE21" i="1"/>
  <c r="AD21" i="1"/>
  <c r="AC21" i="1"/>
  <c r="BI21" i="1" s="1"/>
  <c r="AB21" i="1"/>
  <c r="AA21" i="1"/>
  <c r="Z21" i="1"/>
  <c r="BL21" i="1" s="1"/>
  <c r="Y21" i="1"/>
  <c r="W21" i="1"/>
  <c r="V21" i="1"/>
  <c r="X21" i="1" s="1"/>
  <c r="U21" i="1"/>
  <c r="T21" i="1"/>
  <c r="AY21" i="1" s="1"/>
  <c r="S21" i="1"/>
  <c r="R21" i="1"/>
  <c r="Q21" i="1"/>
  <c r="BK21" i="1" s="1"/>
  <c r="P21" i="1"/>
  <c r="N21" i="1"/>
  <c r="M21" i="1"/>
  <c r="L21" i="1"/>
  <c r="O21" i="1" s="1"/>
  <c r="K21" i="1"/>
  <c r="J21" i="1"/>
  <c r="BK20" i="1"/>
  <c r="BJ20" i="1"/>
  <c r="BI20" i="1"/>
  <c r="BH20" i="1"/>
  <c r="BF20" i="1"/>
  <c r="BC20" i="1"/>
  <c r="AY20" i="1"/>
  <c r="AZ20" i="1" s="1"/>
  <c r="AW20" i="1"/>
  <c r="AX20" i="1" s="1"/>
  <c r="AV20" i="1"/>
  <c r="AU20" i="1"/>
  <c r="AS20" i="1"/>
  <c r="AR20" i="1"/>
  <c r="AN20" i="1"/>
  <c r="AO20" i="1" s="1"/>
  <c r="AL20" i="1"/>
  <c r="AM20" i="1" s="1"/>
  <c r="AI20" i="1"/>
  <c r="AH20" i="1"/>
  <c r="AG20" i="1"/>
  <c r="AF20" i="1"/>
  <c r="AE20" i="1"/>
  <c r="AD20" i="1"/>
  <c r="AC20" i="1"/>
  <c r="BG20" i="1" s="1"/>
  <c r="AB20" i="1"/>
  <c r="AA20" i="1"/>
  <c r="Z20" i="1"/>
  <c r="Y20" i="1"/>
  <c r="W20" i="1"/>
  <c r="V20" i="1"/>
  <c r="X20" i="1" s="1"/>
  <c r="U20" i="1"/>
  <c r="T20" i="1"/>
  <c r="BD20" i="1" s="1"/>
  <c r="S20" i="1"/>
  <c r="R20" i="1"/>
  <c r="Q20" i="1"/>
  <c r="P20" i="1"/>
  <c r="N20" i="1"/>
  <c r="M20" i="1"/>
  <c r="O20" i="1" s="1"/>
  <c r="L20" i="1"/>
  <c r="K20" i="1"/>
  <c r="J20" i="1"/>
  <c r="BL19" i="1"/>
  <c r="BJ19" i="1"/>
  <c r="BE19" i="1"/>
  <c r="BA19" i="1"/>
  <c r="BB19" i="1" s="1"/>
  <c r="AT19" i="1"/>
  <c r="AS19" i="1"/>
  <c r="AR19" i="1"/>
  <c r="AP19" i="1"/>
  <c r="AQ19" i="1" s="1"/>
  <c r="AN19" i="1"/>
  <c r="AO19" i="1" s="1"/>
  <c r="AL19" i="1"/>
  <c r="AM19" i="1" s="1"/>
  <c r="AK19" i="1"/>
  <c r="AJ19" i="1"/>
  <c r="AI19" i="1"/>
  <c r="AH19" i="1"/>
  <c r="AF19" i="1"/>
  <c r="AE19" i="1"/>
  <c r="AD19" i="1"/>
  <c r="AG19" i="1" s="1"/>
  <c r="AC19" i="1"/>
  <c r="AB19" i="1"/>
  <c r="AA19" i="1"/>
  <c r="Z19" i="1"/>
  <c r="Y19" i="1"/>
  <c r="W19" i="1"/>
  <c r="V19" i="1"/>
  <c r="X19" i="1" s="1"/>
  <c r="U19" i="1"/>
  <c r="T19" i="1"/>
  <c r="AW19" i="1" s="1"/>
  <c r="AX19" i="1" s="1"/>
  <c r="S19" i="1"/>
  <c r="R19" i="1"/>
  <c r="Q19" i="1"/>
  <c r="BK19" i="1" s="1"/>
  <c r="P19" i="1"/>
  <c r="O19" i="1"/>
  <c r="N19" i="1"/>
  <c r="M19" i="1"/>
  <c r="L19" i="1"/>
  <c r="K19" i="1"/>
  <c r="J19" i="1"/>
  <c r="BJ18" i="1"/>
  <c r="BH18" i="1"/>
  <c r="BC18" i="1"/>
  <c r="AR18" i="1"/>
  <c r="AP18" i="1"/>
  <c r="AQ18" i="1" s="1"/>
  <c r="AN18" i="1"/>
  <c r="AO18" i="1" s="1"/>
  <c r="AL18" i="1"/>
  <c r="AM18" i="1" s="1"/>
  <c r="AI18" i="1"/>
  <c r="AH18" i="1"/>
  <c r="AF18" i="1"/>
  <c r="AE18" i="1"/>
  <c r="AD18" i="1"/>
  <c r="AG18" i="1" s="1"/>
  <c r="AC18" i="1"/>
  <c r="AB18" i="1"/>
  <c r="AA18" i="1"/>
  <c r="Z18" i="1"/>
  <c r="Y18" i="1"/>
  <c r="W18" i="1"/>
  <c r="V18" i="1"/>
  <c r="U18" i="1"/>
  <c r="X18" i="1" s="1"/>
  <c r="T18" i="1"/>
  <c r="AY18" i="1" s="1"/>
  <c r="AZ18" i="1" s="1"/>
  <c r="S18" i="1"/>
  <c r="R18" i="1"/>
  <c r="Q18" i="1"/>
  <c r="BK18" i="1" s="1"/>
  <c r="P18" i="1"/>
  <c r="N18" i="1"/>
  <c r="M18" i="1"/>
  <c r="L18" i="1"/>
  <c r="K18" i="1"/>
  <c r="J18" i="1"/>
  <c r="BL17" i="1"/>
  <c r="BK17" i="1"/>
  <c r="BJ17" i="1"/>
  <c r="BE17" i="1"/>
  <c r="BD17" i="1"/>
  <c r="BC17" i="1"/>
  <c r="BB17" i="1"/>
  <c r="BA17" i="1"/>
  <c r="AX17" i="1"/>
  <c r="AW17" i="1"/>
  <c r="AU17" i="1"/>
  <c r="AV17" i="1" s="1"/>
  <c r="AT17" i="1"/>
  <c r="AS17" i="1"/>
  <c r="AR17" i="1"/>
  <c r="AQ17" i="1"/>
  <c r="AP17" i="1"/>
  <c r="AN17" i="1"/>
  <c r="AO17" i="1" s="1"/>
  <c r="AM17" i="1"/>
  <c r="AL17" i="1"/>
  <c r="AJ17" i="1"/>
  <c r="AK17" i="1" s="1"/>
  <c r="AI17" i="1"/>
  <c r="AH17" i="1"/>
  <c r="AF17" i="1"/>
  <c r="AG17" i="1" s="1"/>
  <c r="AE17" i="1"/>
  <c r="AD17" i="1"/>
  <c r="AC17" i="1"/>
  <c r="AB17" i="1"/>
  <c r="AA17" i="1"/>
  <c r="Z17" i="1"/>
  <c r="Y17" i="1"/>
  <c r="W17" i="1"/>
  <c r="V17" i="1"/>
  <c r="X17" i="1" s="1"/>
  <c r="U17" i="1"/>
  <c r="T17" i="1"/>
  <c r="AY17" i="1" s="1"/>
  <c r="AZ17" i="1" s="1"/>
  <c r="S17" i="1"/>
  <c r="R17" i="1"/>
  <c r="Q17" i="1"/>
  <c r="P17" i="1"/>
  <c r="N17" i="1"/>
  <c r="M17" i="1"/>
  <c r="L17" i="1"/>
  <c r="O17" i="1" s="1"/>
  <c r="K17" i="1"/>
  <c r="J17" i="1"/>
  <c r="BL16" i="1"/>
  <c r="BI16" i="1"/>
  <c r="BH16" i="1"/>
  <c r="BG16" i="1"/>
  <c r="BF16" i="1"/>
  <c r="BE16" i="1"/>
  <c r="BC16" i="1"/>
  <c r="BA16" i="1"/>
  <c r="BB16" i="1" s="1"/>
  <c r="AW16" i="1"/>
  <c r="AX16" i="1" s="1"/>
  <c r="AU16" i="1"/>
  <c r="AV16" i="1" s="1"/>
  <c r="AL16" i="1"/>
  <c r="AM16" i="1" s="1"/>
  <c r="AI16" i="1"/>
  <c r="AH16" i="1"/>
  <c r="BJ16" i="1" s="1"/>
  <c r="AG16" i="1"/>
  <c r="AF16" i="1"/>
  <c r="AE16" i="1"/>
  <c r="AD16" i="1"/>
  <c r="AC16" i="1"/>
  <c r="AB16" i="1"/>
  <c r="AA16" i="1"/>
  <c r="Z16" i="1"/>
  <c r="Y16" i="1"/>
  <c r="W16" i="1"/>
  <c r="X16" i="1" s="1"/>
  <c r="V16" i="1"/>
  <c r="U16" i="1"/>
  <c r="T16" i="1"/>
  <c r="BD16" i="1" s="1"/>
  <c r="S16" i="1"/>
  <c r="R16" i="1"/>
  <c r="Q16" i="1"/>
  <c r="BK16" i="1" s="1"/>
  <c r="P16" i="1"/>
  <c r="N16" i="1"/>
  <c r="M16" i="1"/>
  <c r="O16" i="1" s="1"/>
  <c r="L16" i="1"/>
  <c r="K16" i="1"/>
  <c r="J16" i="1"/>
  <c r="BJ15" i="1"/>
  <c r="BE15" i="1"/>
  <c r="BC15" i="1"/>
  <c r="AX15" i="1"/>
  <c r="AW15" i="1"/>
  <c r="AV15" i="1"/>
  <c r="AU15" i="1"/>
  <c r="AT15" i="1"/>
  <c r="AS15" i="1"/>
  <c r="AR15" i="1"/>
  <c r="AP15" i="1"/>
  <c r="AN15" i="1"/>
  <c r="AO15" i="1" s="1"/>
  <c r="AL15" i="1"/>
  <c r="AM15" i="1" s="1"/>
  <c r="AJ15" i="1"/>
  <c r="AK15" i="1" s="1"/>
  <c r="AI15" i="1"/>
  <c r="AH15" i="1"/>
  <c r="AG15" i="1"/>
  <c r="AF15" i="1"/>
  <c r="AE15" i="1"/>
  <c r="AD15" i="1"/>
  <c r="AC15" i="1"/>
  <c r="BI15" i="1" s="1"/>
  <c r="AB15" i="1"/>
  <c r="AA15" i="1"/>
  <c r="Z15" i="1"/>
  <c r="BL15" i="1" s="1"/>
  <c r="Y15" i="1"/>
  <c r="W15" i="1"/>
  <c r="V15" i="1"/>
  <c r="X15" i="1" s="1"/>
  <c r="U15" i="1"/>
  <c r="T15" i="1"/>
  <c r="AY15" i="1" s="1"/>
  <c r="AZ15" i="1" s="1"/>
  <c r="S15" i="1"/>
  <c r="R15" i="1"/>
  <c r="Q15" i="1"/>
  <c r="BK15" i="1" s="1"/>
  <c r="P15" i="1"/>
  <c r="O15" i="1"/>
  <c r="N15" i="1"/>
  <c r="M15" i="1"/>
  <c r="L15" i="1"/>
  <c r="K15" i="1"/>
  <c r="J15" i="1"/>
  <c r="AQ15" i="1" s="1"/>
  <c r="BK14" i="1"/>
  <c r="BJ14" i="1"/>
  <c r="AU14" i="1"/>
  <c r="AV14" i="1" s="1"/>
  <c r="AP14" i="1"/>
  <c r="AQ14" i="1" s="1"/>
  <c r="AI14" i="1"/>
  <c r="AH14" i="1"/>
  <c r="AF14" i="1"/>
  <c r="AE14" i="1"/>
  <c r="AD14" i="1"/>
  <c r="AG14" i="1" s="1"/>
  <c r="AC14" i="1"/>
  <c r="BG14" i="1" s="1"/>
  <c r="AB14" i="1"/>
  <c r="AA14" i="1"/>
  <c r="Z14" i="1"/>
  <c r="Y14" i="1"/>
  <c r="W14" i="1"/>
  <c r="V14" i="1"/>
  <c r="U14" i="1"/>
  <c r="X14" i="1" s="1"/>
  <c r="T14" i="1"/>
  <c r="BL14" i="1" s="1"/>
  <c r="S14" i="1"/>
  <c r="R14" i="1"/>
  <c r="Q14" i="1"/>
  <c r="P14" i="1"/>
  <c r="O14" i="1"/>
  <c r="N14" i="1"/>
  <c r="M14" i="1"/>
  <c r="L14" i="1"/>
  <c r="K14" i="1"/>
  <c r="AN14" i="1" s="1"/>
  <c r="AO14" i="1" s="1"/>
  <c r="J14" i="1"/>
  <c r="BL13" i="1"/>
  <c r="BK13" i="1"/>
  <c r="BJ13" i="1"/>
  <c r="BG13" i="1"/>
  <c r="BA13" i="1"/>
  <c r="BB13" i="1" s="1"/>
  <c r="AT13" i="1"/>
  <c r="AS13" i="1"/>
  <c r="AR13" i="1"/>
  <c r="AP13" i="1"/>
  <c r="AN13" i="1"/>
  <c r="AO13" i="1" s="1"/>
  <c r="AM13" i="1"/>
  <c r="AL13" i="1"/>
  <c r="AK13" i="1"/>
  <c r="AJ13" i="1"/>
  <c r="AI13" i="1"/>
  <c r="AH13" i="1"/>
  <c r="AF13" i="1"/>
  <c r="AG13" i="1" s="1"/>
  <c r="AE13" i="1"/>
  <c r="AD13" i="1"/>
  <c r="AC13" i="1"/>
  <c r="AB13" i="1"/>
  <c r="AA13" i="1"/>
  <c r="Z13" i="1"/>
  <c r="Y13" i="1"/>
  <c r="W13" i="1"/>
  <c r="V13" i="1"/>
  <c r="U13" i="1"/>
  <c r="T13" i="1"/>
  <c r="S13" i="1"/>
  <c r="R13" i="1"/>
  <c r="Q13" i="1"/>
  <c r="P13" i="1"/>
  <c r="N13" i="1"/>
  <c r="M13" i="1"/>
  <c r="L13" i="1"/>
  <c r="O13" i="1" s="1"/>
  <c r="K13" i="1"/>
  <c r="J13" i="1"/>
  <c r="AQ13" i="1" s="1"/>
  <c r="BL12" i="1"/>
  <c r="BF12" i="1"/>
  <c r="BE12" i="1"/>
  <c r="BC12" i="1"/>
  <c r="BA12" i="1"/>
  <c r="BB12" i="1" s="1"/>
  <c r="AY12" i="1"/>
  <c r="AZ12" i="1" s="1"/>
  <c r="AU12" i="1"/>
  <c r="AV12" i="1" s="1"/>
  <c r="AS12" i="1"/>
  <c r="AP12" i="1"/>
  <c r="AQ12" i="1" s="1"/>
  <c r="AN12" i="1"/>
  <c r="AO12" i="1" s="1"/>
  <c r="AI12" i="1"/>
  <c r="AH12" i="1"/>
  <c r="BJ12" i="1" s="1"/>
  <c r="AF12" i="1"/>
  <c r="AG12" i="1" s="1"/>
  <c r="AE12" i="1"/>
  <c r="AD12" i="1"/>
  <c r="AC12" i="1"/>
  <c r="AB12" i="1"/>
  <c r="AA12" i="1"/>
  <c r="Z12" i="1"/>
  <c r="Y12" i="1"/>
  <c r="W12" i="1"/>
  <c r="V12" i="1"/>
  <c r="X12" i="1" s="1"/>
  <c r="U12" i="1"/>
  <c r="T12" i="1"/>
  <c r="BD12" i="1" s="1"/>
  <c r="S12" i="1"/>
  <c r="R12" i="1"/>
  <c r="Q12" i="1"/>
  <c r="P12" i="1"/>
  <c r="N12" i="1"/>
  <c r="M12" i="1"/>
  <c r="L12" i="1"/>
  <c r="O12" i="1" s="1"/>
  <c r="K12" i="1"/>
  <c r="J12" i="1"/>
  <c r="BG11" i="1"/>
  <c r="BF11" i="1"/>
  <c r="BE11" i="1"/>
  <c r="BD11" i="1"/>
  <c r="BC11" i="1"/>
  <c r="BA11" i="1"/>
  <c r="BB11" i="1" s="1"/>
  <c r="AZ11" i="1"/>
  <c r="AW11" i="1"/>
  <c r="AX11" i="1" s="1"/>
  <c r="AV11" i="1"/>
  <c r="AU11" i="1"/>
  <c r="AT11" i="1"/>
  <c r="AS11" i="1"/>
  <c r="AR11" i="1"/>
  <c r="AP11" i="1"/>
  <c r="AQ11" i="1" s="1"/>
  <c r="AL11" i="1"/>
  <c r="AM11" i="1" s="1"/>
  <c r="AJ11" i="1"/>
  <c r="AK11" i="1" s="1"/>
  <c r="AI11" i="1"/>
  <c r="AH11" i="1"/>
  <c r="BJ11" i="1" s="1"/>
  <c r="AF11" i="1"/>
  <c r="AE11" i="1"/>
  <c r="AG11" i="1" s="1"/>
  <c r="AD11" i="1"/>
  <c r="AC11" i="1"/>
  <c r="BI11" i="1" s="1"/>
  <c r="AB11" i="1"/>
  <c r="AA11" i="1"/>
  <c r="Z11" i="1"/>
  <c r="BL11" i="1" s="1"/>
  <c r="Y11" i="1"/>
  <c r="Y27" i="1" s="1"/>
  <c r="X11" i="1"/>
  <c r="W11" i="1"/>
  <c r="V11" i="1"/>
  <c r="U11" i="1"/>
  <c r="T11" i="1"/>
  <c r="AY11" i="1" s="1"/>
  <c r="S11" i="1"/>
  <c r="R11" i="1"/>
  <c r="Q11" i="1"/>
  <c r="BK11" i="1" s="1"/>
  <c r="P11" i="1"/>
  <c r="O11" i="1"/>
  <c r="N11" i="1"/>
  <c r="M11" i="1"/>
  <c r="L11" i="1"/>
  <c r="K11" i="1"/>
  <c r="AN11" i="1" s="1"/>
  <c r="AO11" i="1" s="1"/>
  <c r="J11" i="1"/>
  <c r="BJ10" i="1"/>
  <c r="AP10" i="1"/>
  <c r="AQ10" i="1" s="1"/>
  <c r="AI10" i="1"/>
  <c r="AH10" i="1"/>
  <c r="AF10" i="1"/>
  <c r="AE10" i="1"/>
  <c r="AD10" i="1"/>
  <c r="AG10" i="1" s="1"/>
  <c r="AC10" i="1"/>
  <c r="BF10" i="1" s="1"/>
  <c r="AB10" i="1"/>
  <c r="AA10" i="1"/>
  <c r="Z10" i="1"/>
  <c r="Y10" i="1"/>
  <c r="W10" i="1"/>
  <c r="V10" i="1"/>
  <c r="U10" i="1"/>
  <c r="X10" i="1" s="1"/>
  <c r="T10" i="1"/>
  <c r="AW10" i="1" s="1"/>
  <c r="AX10" i="1" s="1"/>
  <c r="S10" i="1"/>
  <c r="R10" i="1"/>
  <c r="Q10" i="1"/>
  <c r="P10" i="1"/>
  <c r="N10" i="1"/>
  <c r="M10" i="1"/>
  <c r="L10" i="1"/>
  <c r="O10" i="1" s="1"/>
  <c r="K10" i="1"/>
  <c r="AN10" i="1" s="1"/>
  <c r="AO10" i="1" s="1"/>
  <c r="J10" i="1"/>
  <c r="J27" i="1" s="1"/>
  <c r="BL9" i="1"/>
  <c r="BF9" i="1"/>
  <c r="BE9" i="1"/>
  <c r="BD9" i="1"/>
  <c r="BC9" i="1"/>
  <c r="BB9" i="1"/>
  <c r="BA9" i="1"/>
  <c r="AZ9" i="1"/>
  <c r="AY9" i="1"/>
  <c r="AW9" i="1"/>
  <c r="AX9" i="1" s="1"/>
  <c r="AU9" i="1"/>
  <c r="AV9" i="1" s="1"/>
  <c r="AT9" i="1"/>
  <c r="AS9" i="1"/>
  <c r="AR9" i="1"/>
  <c r="AP9" i="1"/>
  <c r="AQ9" i="1" s="1"/>
  <c r="AL9" i="1"/>
  <c r="AM9" i="1" s="1"/>
  <c r="AJ9" i="1"/>
  <c r="AK9" i="1" s="1"/>
  <c r="AI9" i="1"/>
  <c r="AH9" i="1"/>
  <c r="BJ9" i="1" s="1"/>
  <c r="AF9" i="1"/>
  <c r="AE9" i="1"/>
  <c r="AD9" i="1"/>
  <c r="AC9" i="1"/>
  <c r="BI9" i="1" s="1"/>
  <c r="AB9" i="1"/>
  <c r="AA9" i="1"/>
  <c r="Z9" i="1"/>
  <c r="Y9" i="1"/>
  <c r="W9" i="1"/>
  <c r="V9" i="1"/>
  <c r="X9" i="1" s="1"/>
  <c r="U9" i="1"/>
  <c r="T9" i="1"/>
  <c r="S9" i="1"/>
  <c r="R9" i="1"/>
  <c r="Q9" i="1"/>
  <c r="BK9" i="1" s="1"/>
  <c r="P9" i="1"/>
  <c r="N9" i="1"/>
  <c r="M9" i="1"/>
  <c r="L9" i="1"/>
  <c r="O9" i="1" s="1"/>
  <c r="K9" i="1"/>
  <c r="AN9" i="1" s="1"/>
  <c r="AO9" i="1" s="1"/>
  <c r="J9" i="1"/>
  <c r="BJ8" i="1"/>
  <c r="BE8" i="1"/>
  <c r="BA8" i="1"/>
  <c r="BB8" i="1" s="1"/>
  <c r="AP8" i="1"/>
  <c r="AQ8" i="1" s="1"/>
  <c r="AN8" i="1"/>
  <c r="AO8" i="1" s="1"/>
  <c r="AI8" i="1"/>
  <c r="AH8" i="1"/>
  <c r="AF8" i="1"/>
  <c r="AE8" i="1"/>
  <c r="AD8" i="1"/>
  <c r="AG8" i="1" s="1"/>
  <c r="AC8" i="1"/>
  <c r="BF8" i="1" s="1"/>
  <c r="AB8" i="1"/>
  <c r="AA8" i="1"/>
  <c r="Z8" i="1"/>
  <c r="Y8" i="1"/>
  <c r="W8" i="1"/>
  <c r="V8" i="1"/>
  <c r="U8" i="1"/>
  <c r="T8" i="1"/>
  <c r="AY8" i="1" s="1"/>
  <c r="S8" i="1"/>
  <c r="R8" i="1"/>
  <c r="Q8" i="1"/>
  <c r="BK8" i="1" s="1"/>
  <c r="P8" i="1"/>
  <c r="N8" i="1"/>
  <c r="M8" i="1"/>
  <c r="L8" i="1"/>
  <c r="O8" i="1" s="1"/>
  <c r="K8" i="1"/>
  <c r="J8" i="1"/>
  <c r="BL7" i="1"/>
  <c r="BL27" i="1" s="1"/>
  <c r="BF7" i="1"/>
  <c r="BE7" i="1"/>
  <c r="BD7" i="1"/>
  <c r="BC7" i="1"/>
  <c r="BB7" i="1"/>
  <c r="BA7" i="1"/>
  <c r="AZ7" i="1"/>
  <c r="AY7" i="1"/>
  <c r="AW7" i="1"/>
  <c r="AU7" i="1"/>
  <c r="AT7" i="1"/>
  <c r="AS7" i="1"/>
  <c r="AR7" i="1"/>
  <c r="AP7" i="1"/>
  <c r="AM7" i="1"/>
  <c r="AL7" i="1"/>
  <c r="AJ7" i="1"/>
  <c r="AI7" i="1"/>
  <c r="AH7" i="1"/>
  <c r="BJ7" i="1" s="1"/>
  <c r="AF7" i="1"/>
  <c r="AE7" i="1"/>
  <c r="AG7" i="1" s="1"/>
  <c r="AD7" i="1"/>
  <c r="AC7" i="1"/>
  <c r="BI7" i="1" s="1"/>
  <c r="AB7" i="1"/>
  <c r="AA7" i="1"/>
  <c r="Z7" i="1"/>
  <c r="Y7" i="1"/>
  <c r="W7" i="1"/>
  <c r="V7" i="1"/>
  <c r="X7" i="1" s="1"/>
  <c r="U7" i="1"/>
  <c r="T7" i="1"/>
  <c r="S7" i="1"/>
  <c r="R7" i="1"/>
  <c r="Q7" i="1"/>
  <c r="P7" i="1"/>
  <c r="N7" i="1"/>
  <c r="M7" i="1"/>
  <c r="L7" i="1"/>
  <c r="O7" i="1" s="1"/>
  <c r="K7" i="1"/>
  <c r="AN7" i="1" s="1"/>
  <c r="AO7" i="1" s="1"/>
  <c r="J7" i="1"/>
  <c r="BJ27" i="1" l="1"/>
  <c r="AZ8" i="1"/>
  <c r="BG10" i="1"/>
  <c r="AR24" i="1"/>
  <c r="AJ24" i="1"/>
  <c r="AK24" i="1" s="1"/>
  <c r="AP24" i="1"/>
  <c r="AQ24" i="1" s="1"/>
  <c r="AT24" i="1"/>
  <c r="BI10" i="1"/>
  <c r="BG8" i="1"/>
  <c r="BE23" i="1"/>
  <c r="AW23" i="1"/>
  <c r="AX23" i="1" s="1"/>
  <c r="AY23" i="1"/>
  <c r="AZ23" i="1" s="1"/>
  <c r="BA23" i="1"/>
  <c r="BB23" i="1" s="1"/>
  <c r="R27" i="1"/>
  <c r="AB27" i="1"/>
  <c r="BA10" i="1"/>
  <c r="BB10" i="1" s="1"/>
  <c r="BH14" i="1"/>
  <c r="AT16" i="1"/>
  <c r="AJ16" i="1"/>
  <c r="AK16" i="1" s="1"/>
  <c r="AN16" i="1"/>
  <c r="AO16" i="1" s="1"/>
  <c r="BI17" i="1"/>
  <c r="BH17" i="1"/>
  <c r="BG17" i="1"/>
  <c r="BF17" i="1"/>
  <c r="BA18" i="1"/>
  <c r="BB18" i="1" s="1"/>
  <c r="AK47" i="1"/>
  <c r="AW34" i="1"/>
  <c r="AX34" i="1" s="1"/>
  <c r="S27" i="1"/>
  <c r="AP27" i="1"/>
  <c r="AQ27" i="1" s="1"/>
  <c r="AQ7" i="1"/>
  <c r="M27" i="1"/>
  <c r="AG9" i="1"/>
  <c r="BE10" i="1"/>
  <c r="AT12" i="1"/>
  <c r="AJ12" i="1"/>
  <c r="AK12" i="1" s="1"/>
  <c r="AL12" i="1"/>
  <c r="AM12" i="1" s="1"/>
  <c r="BK12" i="1"/>
  <c r="X13" i="1"/>
  <c r="BI14" i="1"/>
  <c r="BI27" i="1" s="1"/>
  <c r="BA34" i="1" s="1"/>
  <c r="BL23" i="1"/>
  <c r="L27" i="1"/>
  <c r="AP47" i="1"/>
  <c r="AW36" i="1"/>
  <c r="AX36" i="1" s="1"/>
  <c r="B197" i="1"/>
  <c r="B229" i="1" s="1"/>
  <c r="B261" i="1" s="1"/>
  <c r="B293" i="1" s="1"/>
  <c r="B325" i="1" s="1"/>
  <c r="B357" i="1" s="1"/>
  <c r="B389" i="1" s="1"/>
  <c r="B421" i="1" s="1"/>
  <c r="AB165" i="1"/>
  <c r="AC165" i="1" s="1"/>
  <c r="AE54" i="1"/>
  <c r="AE63" i="1" s="1"/>
  <c r="AI63" i="1" s="1"/>
  <c r="G35" i="1"/>
  <c r="BG18" i="1"/>
  <c r="BF18" i="1"/>
  <c r="BI18" i="1"/>
  <c r="BH10" i="1"/>
  <c r="BD14" i="1"/>
  <c r="BE14" i="1"/>
  <c r="BE27" i="1" s="1"/>
  <c r="AO47" i="1" s="1"/>
  <c r="BC14" i="1"/>
  <c r="V27" i="1"/>
  <c r="AW14" i="1"/>
  <c r="AX14" i="1" s="1"/>
  <c r="BE26" i="1"/>
  <c r="AU26" i="1"/>
  <c r="AV26" i="1" s="1"/>
  <c r="AY26" i="1"/>
  <c r="AZ26" i="1" s="1"/>
  <c r="AW26" i="1"/>
  <c r="AX26" i="1" s="1"/>
  <c r="BC26" i="1"/>
  <c r="AU10" i="1"/>
  <c r="AV10" i="1" s="1"/>
  <c r="AT14" i="1"/>
  <c r="AJ14" i="1"/>
  <c r="AK14" i="1" s="1"/>
  <c r="AS14" i="1"/>
  <c r="AR14" i="1"/>
  <c r="BF15" i="1"/>
  <c r="AV7" i="1"/>
  <c r="BH8" i="1"/>
  <c r="AT10" i="1"/>
  <c r="AJ10" i="1"/>
  <c r="AK10" i="1" s="1"/>
  <c r="AR10" i="1"/>
  <c r="AR27" i="1" s="1"/>
  <c r="AS10" i="1"/>
  <c r="AL10" i="1"/>
  <c r="AM10" i="1" s="1"/>
  <c r="AY14" i="1"/>
  <c r="AZ14" i="1" s="1"/>
  <c r="BL18" i="1"/>
  <c r="AN26" i="1"/>
  <c r="AO26" i="1" s="1"/>
  <c r="AL26" i="1"/>
  <c r="AM26" i="1" s="1"/>
  <c r="BK26" i="1"/>
  <c r="AJ26" i="1"/>
  <c r="AK26" i="1" s="1"/>
  <c r="AT26" i="1"/>
  <c r="AS26" i="1"/>
  <c r="O35" i="1"/>
  <c r="AG54" i="1"/>
  <c r="BI8" i="1"/>
  <c r="BH15" i="1"/>
  <c r="AW18" i="1"/>
  <c r="AX18" i="1" s="1"/>
  <c r="AP23" i="1"/>
  <c r="AQ23" i="1" s="1"/>
  <c r="AT23" i="1"/>
  <c r="AL23" i="1"/>
  <c r="AM23" i="1" s="1"/>
  <c r="AJ23" i="1"/>
  <c r="AK23" i="1" s="1"/>
  <c r="BK23" i="1"/>
  <c r="AS23" i="1"/>
  <c r="AN23" i="1"/>
  <c r="AO23" i="1" s="1"/>
  <c r="BD23" i="1"/>
  <c r="AN24" i="1"/>
  <c r="AO24" i="1" s="1"/>
  <c r="BK24" i="1"/>
  <c r="P27" i="1"/>
  <c r="X8" i="1"/>
  <c r="X27" i="1" s="1"/>
  <c r="AL14" i="1"/>
  <c r="AM14" i="1" s="1"/>
  <c r="BA14" i="1"/>
  <c r="BB14" i="1" s="1"/>
  <c r="AR16" i="1"/>
  <c r="AT18" i="1"/>
  <c r="AJ18" i="1"/>
  <c r="AK18" i="1" s="1"/>
  <c r="AS18" i="1"/>
  <c r="AS24" i="1"/>
  <c r="AH54" i="1"/>
  <c r="AH63" i="1" s="1"/>
  <c r="S35" i="1"/>
  <c r="AB156" i="1"/>
  <c r="AC156" i="1" s="1"/>
  <c r="B188" i="1"/>
  <c r="B220" i="1" s="1"/>
  <c r="B252" i="1" s="1"/>
  <c r="B284" i="1" s="1"/>
  <c r="B316" i="1" s="1"/>
  <c r="B348" i="1" s="1"/>
  <c r="B380" i="1" s="1"/>
  <c r="B412" i="1" s="1"/>
  <c r="U27" i="1"/>
  <c r="AF27" i="1"/>
  <c r="BD10" i="1"/>
  <c r="BL10" i="1"/>
  <c r="BC10" i="1"/>
  <c r="AE139" i="1"/>
  <c r="AD139" i="1"/>
  <c r="W27" i="1"/>
  <c r="BI19" i="1"/>
  <c r="BF19" i="1"/>
  <c r="N27" i="1"/>
  <c r="AI27" i="1"/>
  <c r="BK10" i="1"/>
  <c r="BG15" i="1"/>
  <c r="BD18" i="1"/>
  <c r="AU18" i="1"/>
  <c r="AV18" i="1" s="1"/>
  <c r="BE18" i="1"/>
  <c r="BG19" i="1"/>
  <c r="BH22" i="1"/>
  <c r="BG22" i="1"/>
  <c r="BF22" i="1"/>
  <c r="BC23" i="1"/>
  <c r="AL24" i="1"/>
  <c r="AM24" i="1" s="1"/>
  <c r="AB161" i="1"/>
  <c r="AC161" i="1" s="1"/>
  <c r="B193" i="1"/>
  <c r="B225" i="1" s="1"/>
  <c r="B257" i="1" s="1"/>
  <c r="B289" i="1" s="1"/>
  <c r="B321" i="1" s="1"/>
  <c r="B353" i="1" s="1"/>
  <c r="B385" i="1" s="1"/>
  <c r="B417" i="1" s="1"/>
  <c r="AX7" i="1"/>
  <c r="BD8" i="1"/>
  <c r="BD27" i="1" s="1"/>
  <c r="BL8" i="1"/>
  <c r="BC8" i="1"/>
  <c r="BC27" i="1" s="1"/>
  <c r="AM47" i="1" s="1"/>
  <c r="BI13" i="1"/>
  <c r="BF13" i="1"/>
  <c r="BH13" i="1"/>
  <c r="AP16" i="1"/>
  <c r="AQ16" i="1" s="1"/>
  <c r="AY19" i="1"/>
  <c r="AZ19" i="1" s="1"/>
  <c r="BD19" i="1"/>
  <c r="BC19" i="1"/>
  <c r="AU19" i="1"/>
  <c r="AV19" i="1" s="1"/>
  <c r="BH19" i="1"/>
  <c r="BH25" i="1"/>
  <c r="BF25" i="1"/>
  <c r="BG25" i="1"/>
  <c r="G33" i="1"/>
  <c r="AE60" i="1" s="1"/>
  <c r="Z27" i="1"/>
  <c r="AK7" i="1"/>
  <c r="AU8" i="1"/>
  <c r="AV8" i="1" s="1"/>
  <c r="AY10" i="1"/>
  <c r="AZ10" i="1" s="1"/>
  <c r="Q27" i="1"/>
  <c r="BK7" i="1"/>
  <c r="BK27" i="1" s="1"/>
  <c r="BA37" i="1" s="1"/>
  <c r="AA27" i="1"/>
  <c r="AT8" i="1"/>
  <c r="AT27" i="1" s="1"/>
  <c r="AJ47" i="1" s="1"/>
  <c r="AW42" i="1" s="1"/>
  <c r="AX42" i="1" s="1"/>
  <c r="AJ8" i="1"/>
  <c r="AK8" i="1" s="1"/>
  <c r="AR8" i="1"/>
  <c r="AS8" i="1"/>
  <c r="AL8" i="1"/>
  <c r="AM8" i="1" s="1"/>
  <c r="AW8" i="1"/>
  <c r="AX8" i="1" s="1"/>
  <c r="BI12" i="1"/>
  <c r="BH12" i="1"/>
  <c r="BG12" i="1"/>
  <c r="AR12" i="1"/>
  <c r="AY13" i="1"/>
  <c r="AZ13" i="1" s="1"/>
  <c r="AU13" i="1"/>
  <c r="AV13" i="1" s="1"/>
  <c r="BE13" i="1"/>
  <c r="BD13" i="1"/>
  <c r="AW13" i="1"/>
  <c r="AX13" i="1" s="1"/>
  <c r="BC13" i="1"/>
  <c r="BF14" i="1"/>
  <c r="BF27" i="1" s="1"/>
  <c r="AS16" i="1"/>
  <c r="AS27" i="1" s="1"/>
  <c r="AI47" i="1" s="1"/>
  <c r="O18" i="1"/>
  <c r="O27" i="1" s="1"/>
  <c r="BL26" i="1"/>
  <c r="AP26" i="1"/>
  <c r="AQ26" i="1" s="1"/>
  <c r="L35" i="1"/>
  <c r="AD370" i="1"/>
  <c r="AE370" i="1"/>
  <c r="BD15" i="1"/>
  <c r="BE20" i="1"/>
  <c r="Y75" i="1"/>
  <c r="AB75" i="1" s="1"/>
  <c r="AC75" i="1" s="1"/>
  <c r="P331" i="1"/>
  <c r="AB331" i="1" s="1"/>
  <c r="AC331" i="1" s="1"/>
  <c r="AE107" i="1"/>
  <c r="AB169" i="1"/>
  <c r="AC169" i="1" s="1"/>
  <c r="B199" i="1"/>
  <c r="B231" i="1" s="1"/>
  <c r="B263" i="1" s="1"/>
  <c r="B295" i="1" s="1"/>
  <c r="B327" i="1" s="1"/>
  <c r="B359" i="1" s="1"/>
  <c r="B391" i="1" s="1"/>
  <c r="B423" i="1" s="1"/>
  <c r="G235" i="1"/>
  <c r="AD274" i="1"/>
  <c r="AB274" i="1"/>
  <c r="AC274" i="1" s="1"/>
  <c r="P235" i="1"/>
  <c r="AB107" i="1"/>
  <c r="AC107" i="1" s="1"/>
  <c r="AD107" i="1"/>
  <c r="BA25" i="1"/>
  <c r="BB25" i="1" s="1"/>
  <c r="BD25" i="1"/>
  <c r="BC25" i="1"/>
  <c r="K30" i="1"/>
  <c r="AB178" i="1"/>
  <c r="AC178" i="1" s="1"/>
  <c r="AD178" i="1"/>
  <c r="G203" i="1"/>
  <c r="AB155" i="1"/>
  <c r="AC155" i="1" s="1"/>
  <c r="AB170" i="1"/>
  <c r="AC170" i="1" s="1"/>
  <c r="G331" i="1"/>
  <c r="BG9" i="1"/>
  <c r="BL20" i="1"/>
  <c r="BA31" i="1"/>
  <c r="AB151" i="1"/>
  <c r="AB160" i="1"/>
  <c r="AC160" i="1" s="1"/>
  <c r="AB370" i="1"/>
  <c r="AC370" i="1" s="1"/>
  <c r="T27" i="1"/>
  <c r="AD27" i="1"/>
  <c r="BH7" i="1"/>
  <c r="BH27" i="1" s="1"/>
  <c r="BH9" i="1"/>
  <c r="AW12" i="1"/>
  <c r="AX12" i="1" s="1"/>
  <c r="BA15" i="1"/>
  <c r="BB15" i="1" s="1"/>
  <c r="AY16" i="1"/>
  <c r="AZ16" i="1" s="1"/>
  <c r="AT20" i="1"/>
  <c r="AJ20" i="1"/>
  <c r="AK20" i="1" s="1"/>
  <c r="AP20" i="1"/>
  <c r="AQ20" i="1" s="1"/>
  <c r="BA20" i="1"/>
  <c r="BB20" i="1" s="1"/>
  <c r="BA21" i="1"/>
  <c r="BB21" i="1" s="1"/>
  <c r="AL22" i="1"/>
  <c r="AM22" i="1" s="1"/>
  <c r="BK22" i="1"/>
  <c r="AR22" i="1"/>
  <c r="O33" i="1"/>
  <c r="AG60" i="1" s="1"/>
  <c r="AE146" i="1"/>
  <c r="B184" i="1"/>
  <c r="B216" i="1" s="1"/>
  <c r="B248" i="1" s="1"/>
  <c r="B280" i="1" s="1"/>
  <c r="B312" i="1" s="1"/>
  <c r="B344" i="1" s="1"/>
  <c r="B376" i="1" s="1"/>
  <c r="B408" i="1" s="1"/>
  <c r="B198" i="1"/>
  <c r="B230" i="1" s="1"/>
  <c r="B262" i="1" s="1"/>
  <c r="B294" i="1" s="1"/>
  <c r="B326" i="1" s="1"/>
  <c r="B358" i="1" s="1"/>
  <c r="B390" i="1" s="1"/>
  <c r="B422" i="1" s="1"/>
  <c r="G267" i="1"/>
  <c r="G299" i="1"/>
  <c r="AB299" i="1"/>
  <c r="AC299" i="1" s="1"/>
  <c r="BG7" i="1"/>
  <c r="BG27" i="1" s="1"/>
  <c r="BH11" i="1"/>
  <c r="AE27" i="1"/>
  <c r="BE24" i="1"/>
  <c r="AU24" i="1"/>
  <c r="AV24" i="1" s="1"/>
  <c r="BC24" i="1"/>
  <c r="AG24" i="1"/>
  <c r="AG27" i="1" s="1"/>
  <c r="AU25" i="1"/>
  <c r="AV25" i="1" s="1"/>
  <c r="P35" i="1"/>
  <c r="AG39" i="1"/>
  <c r="AW35" i="1" s="1"/>
  <c r="AX35" i="1" s="1"/>
  <c r="G75" i="1"/>
  <c r="P171" i="1"/>
  <c r="AB210" i="1"/>
  <c r="AC210" i="1" s="1"/>
  <c r="AE242" i="1"/>
  <c r="G395" i="1"/>
  <c r="BE22" i="1"/>
  <c r="AU22" i="1"/>
  <c r="AV22" i="1" s="1"/>
  <c r="Q35" i="1"/>
  <c r="AD82" i="1"/>
  <c r="AB82" i="1"/>
  <c r="AC82" i="1" s="1"/>
  <c r="AD114" i="1"/>
  <c r="AB114" i="1"/>
  <c r="AC114" i="1" s="1"/>
  <c r="AB164" i="1"/>
  <c r="AC164" i="1" s="1"/>
  <c r="AE274" i="1"/>
  <c r="AW22" i="1"/>
  <c r="AX22" i="1" s="1"/>
  <c r="AB139" i="1"/>
  <c r="AC139" i="1" s="1"/>
  <c r="G171" i="1"/>
  <c r="P203" i="1"/>
  <c r="G363" i="1"/>
  <c r="G427" i="1"/>
  <c r="AE82" i="1"/>
  <c r="AE114" i="1"/>
  <c r="AB159" i="1"/>
  <c r="AC159" i="1" s="1"/>
  <c r="AB168" i="1"/>
  <c r="AC168" i="1" s="1"/>
  <c r="AB338" i="1"/>
  <c r="AC338" i="1" s="1"/>
  <c r="AD338" i="1"/>
  <c r="P363" i="1"/>
  <c r="AE402" i="1"/>
  <c r="AB427" i="1"/>
  <c r="AC427" i="1" s="1"/>
  <c r="AB242" i="1"/>
  <c r="AC242" i="1" s="1"/>
  <c r="AB402" i="1"/>
  <c r="AC402" i="1" s="1"/>
  <c r="AB146" i="1"/>
  <c r="AC146" i="1" s="1"/>
  <c r="AD242" i="1"/>
  <c r="AB306" i="1"/>
  <c r="AC306" i="1" s="1"/>
  <c r="AD402" i="1"/>
  <c r="AB434" i="1"/>
  <c r="AC434" i="1" s="1"/>
  <c r="AD434" i="1"/>
  <c r="AN47" i="1" l="1"/>
  <c r="BA33" i="1"/>
  <c r="BA36" i="1"/>
  <c r="BA38" i="1" s="1"/>
  <c r="AH47" i="1"/>
  <c r="AW40" i="1" s="1"/>
  <c r="AX40" i="1" s="1"/>
  <c r="AW41" i="1"/>
  <c r="AX41" i="1" s="1"/>
  <c r="AE75" i="1"/>
  <c r="AD75" i="1"/>
  <c r="AE171" i="1"/>
  <c r="AD171" i="1"/>
  <c r="AD47" i="1"/>
  <c r="K35" i="1"/>
  <c r="AF54" i="1"/>
  <c r="AF63" i="1" s="1"/>
  <c r="AD331" i="1"/>
  <c r="AE331" i="1"/>
  <c r="AL27" i="1"/>
  <c r="AM27" i="1" s="1"/>
  <c r="AN27" i="1"/>
  <c r="AO27" i="1" s="1"/>
  <c r="AE427" i="1"/>
  <c r="AD427" i="1"/>
  <c r="AU27" i="1"/>
  <c r="AV27" i="1" s="1"/>
  <c r="AB203" i="1"/>
  <c r="AC203" i="1" s="1"/>
  <c r="AB235" i="1"/>
  <c r="AC235" i="1" s="1"/>
  <c r="AB267" i="1"/>
  <c r="AC267" i="1" s="1"/>
  <c r="AB395" i="1"/>
  <c r="AC395" i="1" s="1"/>
  <c r="AB171" i="1"/>
  <c r="AC151" i="1"/>
  <c r="AC171" i="1" s="1"/>
  <c r="AJ27" i="1"/>
  <c r="AK27" i="1" s="1"/>
  <c r="AY27" i="1"/>
  <c r="AZ27" i="1" s="1"/>
  <c r="AE395" i="1"/>
  <c r="AD395" i="1"/>
  <c r="BA27" i="1"/>
  <c r="AD363" i="1"/>
  <c r="AE363" i="1"/>
  <c r="AE299" i="1"/>
  <c r="AD299" i="1"/>
  <c r="AB363" i="1"/>
  <c r="AC363" i="1" s="1"/>
  <c r="AE267" i="1"/>
  <c r="AD267" i="1"/>
  <c r="AW27" i="1"/>
  <c r="AX27" i="1" s="1"/>
  <c r="AD203" i="1"/>
  <c r="AE203" i="1"/>
  <c r="AE235" i="1"/>
  <c r="AD235" i="1"/>
  <c r="AG63" i="1"/>
  <c r="BA35" i="1"/>
  <c r="AR34" i="1"/>
  <c r="AR39" i="1" s="1"/>
  <c r="BB27" i="1" l="1"/>
  <c r="BA32" i="1"/>
  <c r="AR47" i="1"/>
  <c r="AW37" i="1"/>
  <c r="AX3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<sst xmlns="http://schemas.openxmlformats.org/spreadsheetml/2006/main" count="818" uniqueCount="198">
  <si>
    <t>District Name</t>
  </si>
  <si>
    <t>Please see instructions below in green.</t>
  </si>
  <si>
    <t>Meal Count &amp; Revenue Tracker</t>
  </si>
  <si>
    <t>Year</t>
  </si>
  <si>
    <t>Summary</t>
  </si>
  <si>
    <t>Breakfast</t>
  </si>
  <si>
    <t>Lunch</t>
  </si>
  <si>
    <t>Snack</t>
  </si>
  <si>
    <t>Supper</t>
  </si>
  <si>
    <t>Breakfast ADP</t>
  </si>
  <si>
    <t>Lunch ADP</t>
  </si>
  <si>
    <t>Snack ADP</t>
  </si>
  <si>
    <t>Supper ADP</t>
  </si>
  <si>
    <t>Earned ADP (Employee Meals)</t>
  </si>
  <si>
    <t>&lt;-Total days in SY</t>
  </si>
  <si>
    <t>&lt;---------- Total Days in School Year---------&gt;</t>
  </si>
  <si>
    <t>School Site</t>
  </si>
  <si>
    <t>CEP or Not CEP</t>
  </si>
  <si>
    <t>CEP Group</t>
  </si>
  <si>
    <t>Severe or Non-Severe Breakfast</t>
  </si>
  <si>
    <t>Area Eligible or Not Area Eligible</t>
  </si>
  <si>
    <t>Grade Level</t>
  </si>
  <si>
    <t># of students who qualify for free meals</t>
  </si>
  <si>
    <t># of students who qualify for reduced meals</t>
  </si>
  <si>
    <t># of students who qualify for paid meals</t>
  </si>
  <si>
    <t>Enrollment</t>
  </si>
  <si>
    <t>Days Served</t>
  </si>
  <si>
    <t>Free Meals</t>
  </si>
  <si>
    <t>Reduced Meals</t>
  </si>
  <si>
    <t>Paid Meals</t>
  </si>
  <si>
    <t>Total Meals</t>
  </si>
  <si>
    <t>Adult Pd</t>
  </si>
  <si>
    <t>Emp Meal</t>
  </si>
  <si>
    <t>Student A la Carte $</t>
  </si>
  <si>
    <t>Adult Ala Carte $</t>
  </si>
  <si>
    <t>Adult A la Carte $</t>
  </si>
  <si>
    <t>Days</t>
  </si>
  <si>
    <t>Free Snack</t>
  </si>
  <si>
    <t>Reduced Snack</t>
  </si>
  <si>
    <t>Paid Snack</t>
  </si>
  <si>
    <t>Total Snack</t>
  </si>
  <si>
    <t>Total Supper</t>
  </si>
  <si>
    <t>Free Bkfst</t>
  </si>
  <si>
    <t>% Participation Free</t>
  </si>
  <si>
    <t>Reduced Bkfst</t>
  </si>
  <si>
    <t>% Participation Reduced</t>
  </si>
  <si>
    <t>Paid Bkfst</t>
  </si>
  <si>
    <t>% Participation Paid</t>
  </si>
  <si>
    <t>Total Bkfst</t>
  </si>
  <si>
    <t>% Participation Total Bkfst</t>
  </si>
  <si>
    <t>Adult Paid</t>
  </si>
  <si>
    <t>Free Lunch</t>
  </si>
  <si>
    <t>Reduced Lunch</t>
  </si>
  <si>
    <t>Paid Lunch</t>
  </si>
  <si>
    <t>Total Lunch</t>
  </si>
  <si>
    <t>% Participation Total Lunch</t>
  </si>
  <si>
    <t>Supper Total</t>
  </si>
  <si>
    <t>District Total</t>
  </si>
  <si>
    <t>Vended Program School Site</t>
  </si>
  <si>
    <t>Vended Program</t>
  </si>
  <si>
    <t>Breakfast Days Served</t>
  </si>
  <si>
    <t>Total Breakfast</t>
  </si>
  <si>
    <t>Total Breakfast Serving Days</t>
  </si>
  <si>
    <t>Lunch Days Served</t>
  </si>
  <si>
    <t>Total Lunch Serving Days</t>
  </si>
  <si>
    <t>Snack Days Served</t>
  </si>
  <si>
    <t>Total Snack Serving Days</t>
  </si>
  <si>
    <t>Supper Days Served</t>
  </si>
  <si>
    <t>Total Supper Serving Days</t>
  </si>
  <si>
    <t>CEP Group Number</t>
  </si>
  <si>
    <t>CEP Free Claiming %</t>
  </si>
  <si>
    <t>CEP Paid Claiming %</t>
  </si>
  <si>
    <t>Projected Federal Revenue</t>
  </si>
  <si>
    <t>Disitrict Revenue Tracker</t>
  </si>
  <si>
    <t>1</t>
  </si>
  <si>
    <t>Non-Severe Breakfast
CEP</t>
  </si>
  <si>
    <t>Non-Severe Breakfast 
Not CEP</t>
  </si>
  <si>
    <t>Severe Breakfast
CEP</t>
  </si>
  <si>
    <t>Severe Breakfast
Not CEP</t>
  </si>
  <si>
    <t>Adult Paid Breakfast</t>
  </si>
  <si>
    <t>Student A La Carte $</t>
  </si>
  <si>
    <t>Adult A La Carte $</t>
  </si>
  <si>
    <t>Lunch
CEP</t>
  </si>
  <si>
    <t>Lunch
Not CEP</t>
  </si>
  <si>
    <t>Adult Paid Lunch</t>
  </si>
  <si>
    <t>Snack CEP</t>
  </si>
  <si>
    <t>Snack Not CEP</t>
  </si>
  <si>
    <t>Total Meal Equivalents per Day</t>
  </si>
  <si>
    <t>2</t>
  </si>
  <si>
    <t>Federal Free Reimbursement Rate</t>
  </si>
  <si>
    <t xml:space="preserve">Meal and Revenue Tracking Tool	</t>
  </si>
  <si>
    <t>Student Breakfast</t>
  </si>
  <si>
    <t>3</t>
  </si>
  <si>
    <t>Federal Reduced Reimbursement Rate</t>
  </si>
  <si>
    <t>Student Lunch</t>
  </si>
  <si>
    <t>4</t>
  </si>
  <si>
    <t>Federal Paid Reimbursement Rate</t>
  </si>
  <si>
    <t>Description</t>
  </si>
  <si>
    <t>Budget</t>
  </si>
  <si>
    <t>Projection</t>
  </si>
  <si>
    <t>Difference</t>
  </si>
  <si>
    <t>A la Carte</t>
  </si>
  <si>
    <t>5</t>
  </si>
  <si>
    <t>Total Projected Federal Revenue</t>
  </si>
  <si>
    <t>Lunch Reimbursements</t>
  </si>
  <si>
    <t xml:space="preserve">Snack </t>
  </si>
  <si>
    <t>Vended Program Total</t>
  </si>
  <si>
    <t>6</t>
  </si>
  <si>
    <t>State Free Reimbursement Rate</t>
  </si>
  <si>
    <t>Breakfast Reimbursement</t>
  </si>
  <si>
    <t>7</t>
  </si>
  <si>
    <t>State Reduced Reimbursement Rate</t>
  </si>
  <si>
    <t>Snack Reimbursements</t>
  </si>
  <si>
    <t>Adult Meals</t>
  </si>
  <si>
    <r>
      <rPr>
        <b/>
        <sz val="11"/>
        <color theme="1"/>
        <rFont val="Calibri"/>
        <family val="2"/>
      </rPr>
      <t>Instructions:
NOTE:</t>
    </r>
    <r>
      <rPr>
        <sz val="11"/>
        <color theme="1"/>
        <rFont val="Calibri"/>
        <family val="2"/>
      </rPr>
      <t xml:space="preserve"> All light blue cells are for data entry. All white cells have formulas and will automatically populate. </t>
    </r>
    <r>
      <rPr>
        <b/>
        <sz val="11"/>
        <color theme="1"/>
        <rFont val="Calibri"/>
        <family val="2"/>
      </rPr>
      <t xml:space="preserve">Please do not edit the white cells.
</t>
    </r>
    <r>
      <rPr>
        <sz val="11"/>
        <color theme="1"/>
        <rFont val="Calibri"/>
        <family val="2"/>
      </rPr>
      <t xml:space="preserve">1. Enter the current or most recent school year in cell B3.
2. Using the drop down menus in column C, indicate if each school site is severe or nonsevere breakfast.
3. Scrolling down, you will find a meal count form for each month, starting with July and ending with June. Fill in the number of service days within the month and the meal counts for breakfast, lunch, snack, and supper accordingly (all light blue cells).
</t>
    </r>
    <r>
      <rPr>
        <b/>
        <sz val="11"/>
        <color theme="1"/>
        <rFont val="Calibri"/>
        <family val="2"/>
      </rPr>
      <t xml:space="preserve">NOTE: </t>
    </r>
    <r>
      <rPr>
        <sz val="11"/>
        <color theme="1"/>
        <rFont val="Calibri"/>
        <family val="2"/>
      </rPr>
      <t>The rest of the meal count table above will auto populate based on the meal count forms for each month below. This meal count table will calculate Average Daily Participation (ADP) in order to track revenue in the revenue tracking table to the right of these instructions.
4. Use the BIC drop down menu to determine if sites have BIC for July. After July, the BIC column will automatically fill in based on the prior month. You may need to manually update the BIC column if you start or stop doing BIC at a site from one month to the next.
      *Meal counts will automatically populate in the meal count summary at the top.
6. Fill in the total school days served for breakfast, lunch, snack, and supper in cells AE4, AP4, BA4, and BE4, respectfully.
7. Directly to the right of these instructions, find the revenue tracker and accompanying instructions.</t>
    </r>
  </si>
  <si>
    <t>8</t>
  </si>
  <si>
    <t>State Paid Reimbursement Rate</t>
  </si>
  <si>
    <t>Supper Reimbursements</t>
  </si>
  <si>
    <t>Employee Meals</t>
  </si>
  <si>
    <r>
      <rPr>
        <b/>
        <sz val="11"/>
        <rFont val="Calibri"/>
        <family val="2"/>
      </rPr>
      <t>Instructions:</t>
    </r>
    <r>
      <rPr>
        <sz val="11"/>
        <rFont val="Calibri"/>
        <family val="2"/>
      </rPr>
      <t xml:space="preserve"> Open </t>
    </r>
    <r>
      <rPr>
        <u/>
        <sz val="11"/>
        <color rgb="FF1155CC"/>
        <rFont val="Calibri"/>
        <family val="2"/>
      </rPr>
      <t>Meals Count</t>
    </r>
    <r>
      <rPr>
        <sz val="11"/>
        <rFont val="Calibri"/>
        <family val="2"/>
      </rPr>
      <t xml:space="preserve"> in another tab or window. Click 'Find Your District' and follow the prompts in order to find your district's optimized CEP grouping, meant to maximize reimbursement. Enter the CEP Free Claiming % and CEP Paid Claiming % for each group above.</t>
    </r>
  </si>
  <si>
    <t>Total Projected State Revenue</t>
  </si>
  <si>
    <t>Student Lunch Cash Sales</t>
  </si>
  <si>
    <t xml:space="preserve">Total </t>
  </si>
  <si>
    <t>Total Reimbursement Revenue</t>
  </si>
  <si>
    <t>Student Breakfast Cash Sales</t>
  </si>
  <si>
    <t>Adult Sales</t>
  </si>
  <si>
    <t>Paid Meal Price: Elementary</t>
  </si>
  <si>
    <t>Student A La Carte Sales</t>
  </si>
  <si>
    <t>Paid Meal Price: Middle</t>
  </si>
  <si>
    <t>Adult A La Carte Sales</t>
  </si>
  <si>
    <t>Paid Meal Price: High</t>
  </si>
  <si>
    <t>Paid Meal Price: Reduced Meal</t>
  </si>
  <si>
    <t>Paid Meal Price: Adult</t>
  </si>
  <si>
    <t>Total Cash Sales</t>
  </si>
  <si>
    <t>Total Projected Revenue</t>
  </si>
  <si>
    <r>
      <rPr>
        <b/>
        <sz val="11"/>
        <rFont val="Calibri"/>
        <family val="2"/>
      </rPr>
      <t xml:space="preserve">Instructions: </t>
    </r>
    <r>
      <rPr>
        <sz val="11"/>
        <rFont val="Calibri"/>
        <family val="2"/>
      </rPr>
      <t xml:space="preserve">Fill in the reimbursement rates and paid meal prices in the blue shaded cells above for each meal type and eligibility category. If any of the programs or reimbursement rates do not apply to your district, feel free to leave them blank.
</t>
    </r>
    <r>
      <rPr>
        <b/>
        <sz val="11"/>
        <rFont val="Calibri"/>
        <family val="2"/>
      </rPr>
      <t xml:space="preserve">Note: </t>
    </r>
    <r>
      <rPr>
        <sz val="11"/>
        <rFont val="Calibri"/>
        <family val="2"/>
      </rPr>
      <t xml:space="preserve">If you earn the performance-based reimbursement, add that amount to the regular reimbursements.
</t>
    </r>
    <r>
      <rPr>
        <b/>
        <sz val="11"/>
        <rFont val="Calibri"/>
        <family val="2"/>
      </rPr>
      <t>Quick Reference:</t>
    </r>
    <r>
      <rPr>
        <sz val="11"/>
        <rFont val="Calibri"/>
        <family val="2"/>
      </rPr>
      <t xml:space="preserve"> </t>
    </r>
    <r>
      <rPr>
        <b/>
        <u/>
        <sz val="11"/>
        <color rgb="FF1155CC"/>
        <rFont val="Calibri"/>
        <family val="2"/>
      </rPr>
      <t>Federal Reimbursement Rates for SY 24-35</t>
    </r>
  </si>
  <si>
    <t>Vended Program Revenue Tracker</t>
  </si>
  <si>
    <t xml:space="preserve">Month   </t>
  </si>
  <si>
    <t>July</t>
  </si>
  <si>
    <t>Breakfast in the Classroom?</t>
  </si>
  <si>
    <t>Vended Program 1 Rates</t>
  </si>
  <si>
    <t>School</t>
  </si>
  <si>
    <t>Ala Carte $</t>
  </si>
  <si>
    <t>Total Projected Vended Program 1 Revenue</t>
  </si>
  <si>
    <t>Vended Program 2 Rates</t>
  </si>
  <si>
    <t>Total Projected Vended Program 2 Revenue</t>
  </si>
  <si>
    <t>Vended Program 3 Rates</t>
  </si>
  <si>
    <t>Total Projected Vended Program 3 Revenue</t>
  </si>
  <si>
    <t>Vended Program 4 Rates</t>
  </si>
  <si>
    <t>Total Vended Program Projected Revenue</t>
  </si>
  <si>
    <t>Total Projected Vended Program 4 Revenue</t>
  </si>
  <si>
    <t>Vended Program 5 Rates</t>
  </si>
  <si>
    <t>Total Projected Vended Program 5 Revenue</t>
  </si>
  <si>
    <t>Total MEQs</t>
  </si>
  <si>
    <t>Avg MEQs Per Day</t>
  </si>
  <si>
    <t>Total Meals (Not Weighted)</t>
  </si>
  <si>
    <t>Total Meals Per Day (Weighted Snacks), Including Vended Program Meals</t>
  </si>
  <si>
    <t>July District Totals</t>
  </si>
  <si>
    <t>Vended Programs</t>
  </si>
  <si>
    <t>Total Breakfasts</t>
  </si>
  <si>
    <t>Total Meals Per Day (Weighted Snacks)</t>
  </si>
  <si>
    <t>July Vended Program Totals</t>
  </si>
  <si>
    <t>August</t>
  </si>
  <si>
    <t>August District Totals</t>
  </si>
  <si>
    <t>August Vended Program Totals</t>
  </si>
  <si>
    <t>September</t>
  </si>
  <si>
    <t>September District Totals</t>
  </si>
  <si>
    <t>September Vended Program Totals</t>
  </si>
  <si>
    <t>October</t>
  </si>
  <si>
    <t>Meal Equivalents (ME)</t>
  </si>
  <si>
    <t>Avg MEQs per day</t>
  </si>
  <si>
    <r>
      <rPr>
        <b/>
        <sz val="11"/>
        <color theme="1"/>
        <rFont val="Calibri"/>
        <family val="2"/>
      </rPr>
      <t>NOTE:</t>
    </r>
    <r>
      <rPr>
        <sz val="11"/>
        <color theme="1"/>
        <rFont val="Calibri"/>
        <family val="2"/>
      </rPr>
      <t xml:space="preserve"> If some school sites operate as production sites for other sites:
- Adjust the formula within the Meal Equivalent column (cells AB151 - AB170) for the </t>
    </r>
    <r>
      <rPr>
        <b/>
        <sz val="11"/>
        <color theme="1"/>
        <rFont val="Calibri"/>
        <family val="2"/>
      </rPr>
      <t>production site</t>
    </r>
    <r>
      <rPr>
        <sz val="11"/>
        <color theme="1"/>
        <rFont val="Calibri"/>
        <family val="2"/>
      </rPr>
      <t xml:space="preserve"> to add the meal equivalents of the satellite site (the site recieving meals).
- Do the same for the Avg MEQs per day colum (cells AC151 - AB170). Update the production site formula to add the Avg MEQs per day of the satellite site.</t>
    </r>
  </si>
  <si>
    <t>October District Totals</t>
  </si>
  <si>
    <t>October Vended Program Totals</t>
  </si>
  <si>
    <t>November</t>
  </si>
  <si>
    <t>November District Totals</t>
  </si>
  <si>
    <t>November Vended Program Totals</t>
  </si>
  <si>
    <t>December</t>
  </si>
  <si>
    <t>December District Totals</t>
  </si>
  <si>
    <t>December Vended Program Totals</t>
  </si>
  <si>
    <t>January</t>
  </si>
  <si>
    <t>January District Totals</t>
  </si>
  <si>
    <t>January Vended Program Totals</t>
  </si>
  <si>
    <t>February</t>
  </si>
  <si>
    <t>February District Totals</t>
  </si>
  <si>
    <t>February Vended Program Totals</t>
  </si>
  <si>
    <t>March</t>
  </si>
  <si>
    <t>March District Totals</t>
  </si>
  <si>
    <t>March Vended Program Totals</t>
  </si>
  <si>
    <t>April</t>
  </si>
  <si>
    <t>April District Totals</t>
  </si>
  <si>
    <t>April Vended Program Totals</t>
  </si>
  <si>
    <t>May</t>
  </si>
  <si>
    <t>May District Totals</t>
  </si>
  <si>
    <t>May Vended Program Totals</t>
  </si>
  <si>
    <t>June</t>
  </si>
  <si>
    <t>June District Totals</t>
  </si>
  <si>
    <t>June Vended Program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</si>
</sst>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 #,##0_);_(* \(#,##0\);_(* &quot;-&quot;??_);_(@_)"/>
  </numFmts>
  <fonts count="12" x14ac:knownFonts="1">
    <font>
      <sz val="10"/>
      <color rgb="FF000000"/>
      <name val="Arial"/>
      <scheme val="minor"/>
    </font>
    <font>
      <b/>
      <sz val="11"/>
      <color theme="1"/>
      <name val="Calibri"/>
      <family val="2"/>
    </font>
    <font>
      <b/>
      <sz val="12"/>
      <color theme="1"/>
      <name val="Calibri"/>
      <family val="2"/>
    </font>
    <font>
      <sz val="10"/>
      <name val="Arial"/>
      <family val="2"/>
    </font>
    <font>
      <sz val="11"/>
      <color theme="1"/>
      <name val="Calibri"/>
      <family val="2"/>
    </font>
    <font>
      <u/>
      <sz val="11"/>
      <color rgb="FF0000FF"/>
      <name val="Calibri"/>
      <family val="2"/>
    </font>
    <font>
      <sz val="11"/>
      <color rgb="FF000000"/>
      <name val="Calibri"/>
      <family val="2"/>
    </font>
    <font>
      <b/>
      <u/>
      <sz val="11"/>
      <color rgb="FF0000FF"/>
      <name val="Calibri"/>
      <family val="2"/>
    </font>
    <font>
      <b/>
      <sz val="11"/>
      <name val="Calibri"/>
      <family val="2"/>
    </font>
    <font>
      <sz val="11"/>
      <name val="Calibri"/>
      <family val="2"/>
    </font>
    <font>
      <u/>
      <sz val="11"/>
      <color rgb="FF1155CC"/>
      <name val="Calibri"/>
      <family val="2"/>
    </font>
    <font>
      <b/>
      <u/>
      <sz val="11"/>
      <color rgb="FF1155CC"/>
      <name val="Calibri"/>
      <family val="2"/>
    </font>
  </fonts>
  <fills count="7">
    <fill>
      <patternFill patternType="none"/>
    </fill>
    <fill>
      <patternFill patternType="gray125"/>
    </fill>
    <fill>
      <patternFill patternType="solid">
        <fgColor rgb="FFDBE5F1"/>
        <bgColor rgb="FFDBE5F1"/>
      </patternFill>
    </fill>
    <fill>
      <patternFill patternType="solid">
        <fgColor rgb="FFE4F4D3"/>
        <bgColor rgb="FFE4F4D3"/>
      </patternFill>
    </fill>
    <fill>
      <patternFill patternType="solid">
        <fgColor rgb="FFD14600"/>
        <bgColor rgb="FFD14600"/>
      </patternFill>
    </fill>
    <fill>
      <patternFill patternType="solid">
        <fgColor rgb="FFFFFFFF"/>
        <bgColor rgb="FFFFFFFF"/>
      </patternFill>
    </fill>
    <fill>
      <patternFill patternType="solid">
        <fgColor rgb="FFD9D9D9"/>
        <bgColor rgb="FFD9D9D9"/>
      </patternFill>
    </fill>
  </fills>
  <borders count="57">
    <border>
      <left/>
      <right/>
      <top/>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right/>
      <top style="thin">
        <color rgb="FF000000"/>
      </top>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top/>
      <bottom style="thin">
        <color rgb="FF000000"/>
      </bottom>
      <diagonal/>
    </border>
    <border>
      <left style="medium">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s>
  <cellStyleXfs count="1">
    <xf numFmtId="0" fontId="0" fillId="0" borderId="0"/>
  </cellStyleXfs>
  <cellXfs count="268">
    <xf numFmtId="0" fontId="0" fillId="0" borderId="0" xfId="0"/>
    <xf numFmtId="49" fontId="1" fillId="0" borderId="0" xfId="0" applyNumberFormat="1" applyFont="1" applyAlignment="1">
      <alignment horizontal="center"/>
    </xf>
    <xf numFmtId="0" fontId="1" fillId="0" borderId="0" xfId="0" applyFont="1" applyAlignment="1">
      <alignment horizontal="center"/>
    </xf>
    <xf numFmtId="49" fontId="1" fillId="0" borderId="2" xfId="0" applyNumberFormat="1" applyFont="1" applyBorder="1" applyAlignment="1">
      <alignment horizontal="center"/>
    </xf>
    <xf numFmtId="0" fontId="1" fillId="0" borderId="6" xfId="0" applyFont="1" applyBorder="1" applyAlignment="1">
      <alignment horizontal="center"/>
    </xf>
    <xf numFmtId="49" fontId="1" fillId="0" borderId="1" xfId="0" applyNumberFormat="1" applyFont="1" applyBorder="1" applyAlignment="1">
      <alignment horizontal="center"/>
    </xf>
    <xf numFmtId="0" fontId="1" fillId="2" borderId="1" xfId="0" applyFont="1" applyFill="1" applyBorder="1" applyAlignment="1">
      <alignment horizontal="right"/>
    </xf>
    <xf numFmtId="0" fontId="1" fillId="0" borderId="8" xfId="0" applyFont="1" applyBorder="1"/>
    <xf numFmtId="0" fontId="1" fillId="0" borderId="1" xfId="0" applyFont="1" applyBorder="1" applyAlignment="1">
      <alignment horizontal="right"/>
    </xf>
    <xf numFmtId="0" fontId="1" fillId="0" borderId="8" xfId="0" applyFont="1" applyBorder="1" applyAlignment="1">
      <alignment horizontal="right"/>
    </xf>
    <xf numFmtId="0" fontId="1" fillId="0" borderId="1" xfId="0" applyFont="1" applyBorder="1"/>
    <xf numFmtId="1" fontId="1" fillId="2" borderId="9" xfId="0" applyNumberFormat="1" applyFont="1" applyFill="1" applyBorder="1" applyAlignment="1">
      <alignment horizontal="right"/>
    </xf>
    <xf numFmtId="1" fontId="1" fillId="0" borderId="1" xfId="0" applyNumberFormat="1" applyFont="1" applyBorder="1"/>
    <xf numFmtId="0" fontId="1" fillId="2" borderId="10" xfId="0" applyFont="1" applyFill="1" applyBorder="1"/>
    <xf numFmtId="0" fontId="1" fillId="2" borderId="7" xfId="0" applyFont="1" applyFill="1" applyBorder="1"/>
    <xf numFmtId="0" fontId="1" fillId="0" borderId="1" xfId="0" applyFont="1" applyBorder="1" applyAlignment="1">
      <alignment horizontal="center" wrapText="1"/>
    </xf>
    <xf numFmtId="49" fontId="1" fillId="0" borderId="1" xfId="0" applyNumberFormat="1" applyFont="1" applyBorder="1" applyAlignment="1">
      <alignment horizontal="center" wrapText="1"/>
    </xf>
    <xf numFmtId="49" fontId="1" fillId="0" borderId="12" xfId="0" applyNumberFormat="1" applyFont="1" applyBorder="1" applyAlignment="1">
      <alignment horizontal="center" wrapText="1"/>
    </xf>
    <xf numFmtId="49" fontId="1" fillId="0" borderId="7" xfId="0" applyNumberFormat="1" applyFont="1" applyBorder="1" applyAlignment="1">
      <alignment horizontal="center" wrapText="1"/>
    </xf>
    <xf numFmtId="44" fontId="1" fillId="0" borderId="1" xfId="0" applyNumberFormat="1" applyFont="1" applyBorder="1" applyAlignment="1">
      <alignment horizontal="center" wrapText="1"/>
    </xf>
    <xf numFmtId="44" fontId="1" fillId="0" borderId="7" xfId="0" applyNumberFormat="1" applyFont="1" applyBorder="1" applyAlignment="1">
      <alignment horizontal="center" wrapText="1"/>
    </xf>
    <xf numFmtId="44" fontId="1" fillId="0" borderId="0" xfId="0" applyNumberFormat="1" applyFont="1" applyAlignment="1">
      <alignment horizontal="center" wrapText="1"/>
    </xf>
    <xf numFmtId="0" fontId="1" fillId="0" borderId="7" xfId="0" applyFont="1" applyBorder="1" applyAlignment="1">
      <alignment horizontal="center" wrapText="1"/>
    </xf>
    <xf numFmtId="0" fontId="1" fillId="0" borderId="0" xfId="0" applyFont="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2" xfId="0" applyFont="1" applyBorder="1" applyAlignment="1">
      <alignment horizontal="center" wrapText="1"/>
    </xf>
    <xf numFmtId="0" fontId="1" fillId="0" borderId="15" xfId="0" applyFont="1" applyBorder="1" applyAlignment="1">
      <alignment horizontal="center" wrapText="1"/>
    </xf>
    <xf numFmtId="0" fontId="1" fillId="0" borderId="11" xfId="0" applyFont="1" applyBorder="1" applyAlignment="1">
      <alignment horizontal="center" wrapText="1"/>
    </xf>
    <xf numFmtId="0" fontId="4" fillId="2" borderId="10" xfId="0" applyFont="1" applyFill="1" applyBorder="1"/>
    <xf numFmtId="0" fontId="4" fillId="2" borderId="0" xfId="0" applyFont="1" applyFill="1"/>
    <xf numFmtId="0" fontId="4" fillId="0" borderId="0" xfId="0" applyFont="1"/>
    <xf numFmtId="1" fontId="4" fillId="2" borderId="0" xfId="0" applyNumberFormat="1" applyFont="1" applyFill="1" applyAlignment="1">
      <alignment horizontal="right"/>
    </xf>
    <xf numFmtId="1" fontId="4" fillId="0" borderId="11" xfId="0" applyNumberFormat="1" applyFont="1" applyBorder="1" applyAlignment="1">
      <alignment horizontal="right"/>
    </xf>
    <xf numFmtId="1" fontId="4" fillId="0" borderId="0" xfId="0" applyNumberFormat="1" applyFont="1" applyAlignment="1">
      <alignment horizontal="center"/>
    </xf>
    <xf numFmtId="1" fontId="4" fillId="0" borderId="11" xfId="0" applyNumberFormat="1" applyFont="1" applyBorder="1" applyAlignment="1">
      <alignment horizontal="center"/>
    </xf>
    <xf numFmtId="1" fontId="4" fillId="0" borderId="4" xfId="0" applyNumberFormat="1" applyFont="1" applyBorder="1" applyAlignment="1">
      <alignment horizontal="center"/>
    </xf>
    <xf numFmtId="1" fontId="4" fillId="0" borderId="2" xfId="0" applyNumberFormat="1" applyFont="1" applyBorder="1" applyAlignment="1">
      <alignment horizontal="center"/>
    </xf>
    <xf numFmtId="1" fontId="4" fillId="0" borderId="10" xfId="0" applyNumberFormat="1" applyFont="1" applyBorder="1" applyAlignment="1">
      <alignment horizontal="center"/>
    </xf>
    <xf numFmtId="10" fontId="4" fillId="0" borderId="0" xfId="0" applyNumberFormat="1" applyFont="1"/>
    <xf numFmtId="1" fontId="4" fillId="0" borderId="0" xfId="0" applyNumberFormat="1" applyFont="1"/>
    <xf numFmtId="44" fontId="4" fillId="0" borderId="2" xfId="0" applyNumberFormat="1" applyFont="1" applyBorder="1"/>
    <xf numFmtId="44" fontId="4" fillId="0" borderId="3" xfId="0" applyNumberFormat="1" applyFont="1" applyBorder="1"/>
    <xf numFmtId="1" fontId="4" fillId="0" borderId="16" xfId="0" applyNumberFormat="1" applyFont="1" applyBorder="1" applyAlignment="1">
      <alignment horizontal="center"/>
    </xf>
    <xf numFmtId="3" fontId="4" fillId="0" borderId="0" xfId="0" applyNumberFormat="1" applyFont="1" applyAlignment="1">
      <alignment horizontal="center"/>
    </xf>
    <xf numFmtId="3" fontId="4" fillId="0" borderId="11" xfId="0" applyNumberFormat="1" applyFont="1" applyBorder="1" applyAlignment="1">
      <alignment horizontal="center"/>
    </xf>
    <xf numFmtId="3" fontId="4" fillId="0" borderId="0" xfId="0" applyNumberFormat="1" applyFont="1" applyAlignment="1">
      <alignment horizontal="right"/>
    </xf>
    <xf numFmtId="44" fontId="4" fillId="0" borderId="0" xfId="0" applyNumberFormat="1" applyFont="1"/>
    <xf numFmtId="44" fontId="4" fillId="0" borderId="11" xfId="0" applyNumberFormat="1" applyFont="1" applyBorder="1"/>
    <xf numFmtId="1" fontId="4" fillId="0" borderId="17" xfId="0" applyNumberFormat="1" applyFont="1" applyBorder="1" applyAlignment="1">
      <alignment horizontal="center"/>
    </xf>
    <xf numFmtId="0" fontId="4" fillId="2" borderId="1" xfId="0" applyFont="1" applyFill="1" applyBorder="1"/>
    <xf numFmtId="1" fontId="4" fillId="0" borderId="1" xfId="0" applyNumberFormat="1" applyFont="1" applyBorder="1" applyAlignment="1">
      <alignment horizontal="center"/>
    </xf>
    <xf numFmtId="44" fontId="4" fillId="0" borderId="1" xfId="0" applyNumberFormat="1" applyFont="1" applyBorder="1"/>
    <xf numFmtId="44" fontId="4" fillId="0" borderId="7" xfId="0" applyNumberFormat="1" applyFont="1" applyBorder="1"/>
    <xf numFmtId="1" fontId="4" fillId="0" borderId="18" xfId="0" applyNumberFormat="1" applyFont="1" applyBorder="1" applyAlignment="1">
      <alignment horizontal="center"/>
    </xf>
    <xf numFmtId="0" fontId="1" fillId="0" borderId="12" xfId="0" applyFont="1" applyBorder="1" applyAlignment="1">
      <alignment horizontal="center"/>
    </xf>
    <xf numFmtId="49" fontId="4" fillId="0" borderId="1" xfId="0" applyNumberFormat="1" applyFont="1" applyBorder="1"/>
    <xf numFmtId="49" fontId="4" fillId="0" borderId="12" xfId="0" applyNumberFormat="1" applyFont="1" applyBorder="1"/>
    <xf numFmtId="49" fontId="1" fillId="0" borderId="12" xfId="0" applyNumberFormat="1" applyFont="1" applyBorder="1" applyAlignment="1">
      <alignment horizontal="center"/>
    </xf>
    <xf numFmtId="49" fontId="1" fillId="0" borderId="15" xfId="0" applyNumberFormat="1" applyFont="1" applyBorder="1" applyAlignment="1">
      <alignment horizontal="center"/>
    </xf>
    <xf numFmtId="1" fontId="1" fillId="0" borderId="12" xfId="0" applyNumberFormat="1" applyFont="1" applyBorder="1" applyAlignment="1">
      <alignment horizontal="center"/>
    </xf>
    <xf numFmtId="44" fontId="1" fillId="0" borderId="12" xfId="0" applyNumberFormat="1" applyFont="1" applyBorder="1" applyAlignment="1">
      <alignment horizontal="center"/>
    </xf>
    <xf numFmtId="44" fontId="1" fillId="0" borderId="15" xfId="0" applyNumberFormat="1" applyFont="1" applyBorder="1" applyAlignment="1">
      <alignment horizontal="center"/>
    </xf>
    <xf numFmtId="3" fontId="4" fillId="0" borderId="14" xfId="0" applyNumberFormat="1" applyFont="1" applyBorder="1"/>
    <xf numFmtId="3" fontId="1" fillId="0" borderId="12" xfId="0" applyNumberFormat="1" applyFont="1" applyBorder="1" applyAlignment="1">
      <alignment horizontal="center"/>
    </xf>
    <xf numFmtId="3" fontId="1" fillId="0" borderId="15" xfId="0" applyNumberFormat="1" applyFont="1" applyBorder="1" applyAlignment="1">
      <alignment horizontal="center"/>
    </xf>
    <xf numFmtId="3" fontId="4" fillId="0" borderId="12" xfId="0" applyNumberFormat="1" applyFont="1" applyBorder="1"/>
    <xf numFmtId="10" fontId="1" fillId="0" borderId="12" xfId="0" applyNumberFormat="1" applyFont="1" applyBorder="1" applyAlignment="1">
      <alignment horizontal="center"/>
    </xf>
    <xf numFmtId="3" fontId="1" fillId="0" borderId="1" xfId="0" applyNumberFormat="1" applyFont="1" applyBorder="1" applyAlignment="1">
      <alignment horizontal="center"/>
    </xf>
    <xf numFmtId="44" fontId="1" fillId="0" borderId="1" xfId="0" applyNumberFormat="1" applyFont="1" applyBorder="1" applyAlignment="1">
      <alignment horizontal="right"/>
    </xf>
    <xf numFmtId="3" fontId="1" fillId="0" borderId="14" xfId="0" applyNumberFormat="1" applyFont="1" applyBorder="1" applyAlignment="1">
      <alignment horizontal="center"/>
    </xf>
    <xf numFmtId="3" fontId="1" fillId="0" borderId="7" xfId="0" applyNumberFormat="1" applyFont="1" applyBorder="1" applyAlignment="1">
      <alignment horizontal="center"/>
    </xf>
    <xf numFmtId="3" fontId="1" fillId="0" borderId="0" xfId="0" applyNumberFormat="1" applyFont="1" applyAlignment="1">
      <alignment horizontal="right"/>
    </xf>
    <xf numFmtId="49" fontId="4" fillId="0" borderId="0" xfId="0" applyNumberFormat="1" applyFont="1"/>
    <xf numFmtId="3" fontId="4" fillId="0" borderId="0" xfId="0" applyNumberFormat="1" applyFont="1"/>
    <xf numFmtId="49" fontId="1" fillId="0" borderId="14" xfId="0" applyNumberFormat="1" applyFont="1" applyBorder="1" applyAlignment="1">
      <alignment horizontal="center" wrapText="1"/>
    </xf>
    <xf numFmtId="49" fontId="1" fillId="0" borderId="19" xfId="0" applyNumberFormat="1" applyFont="1" applyBorder="1" applyAlignment="1">
      <alignment horizontal="center" wrapText="1"/>
    </xf>
    <xf numFmtId="49" fontId="1" fillId="0" borderId="15" xfId="0" applyNumberFormat="1" applyFont="1" applyBorder="1" applyAlignment="1">
      <alignment horizontal="center" wrapText="1"/>
    </xf>
    <xf numFmtId="44" fontId="1" fillId="0" borderId="20" xfId="0" applyNumberFormat="1" applyFont="1" applyBorder="1" applyAlignment="1">
      <alignment horizontal="center" wrapText="1"/>
    </xf>
    <xf numFmtId="44" fontId="1" fillId="0" borderId="21" xfId="0" applyNumberFormat="1" applyFont="1" applyBorder="1" applyAlignment="1">
      <alignment horizontal="center" wrapText="1"/>
    </xf>
    <xf numFmtId="44" fontId="1" fillId="0" borderId="22" xfId="0" applyNumberFormat="1" applyFont="1" applyBorder="1" applyAlignment="1">
      <alignment horizontal="center" wrapText="1"/>
    </xf>
    <xf numFmtId="49" fontId="4" fillId="2" borderId="0" xfId="0" applyNumberFormat="1" applyFont="1" applyFill="1" applyAlignment="1">
      <alignment horizontal="center"/>
    </xf>
    <xf numFmtId="49" fontId="4" fillId="0" borderId="10" xfId="0" applyNumberFormat="1" applyFont="1" applyBorder="1" applyAlignment="1">
      <alignment horizontal="center"/>
    </xf>
    <xf numFmtId="49" fontId="4" fillId="0" borderId="0" xfId="0" applyNumberFormat="1" applyFont="1" applyAlignment="1">
      <alignment horizontal="center"/>
    </xf>
    <xf numFmtId="49" fontId="4" fillId="2" borderId="23" xfId="0" applyNumberFormat="1" applyFont="1" applyFill="1" applyBorder="1" applyAlignment="1">
      <alignment horizontal="center"/>
    </xf>
    <xf numFmtId="49" fontId="4" fillId="0" borderId="11" xfId="0" applyNumberFormat="1" applyFont="1" applyBorder="1" applyAlignment="1">
      <alignment horizontal="center"/>
    </xf>
    <xf numFmtId="0" fontId="4" fillId="0" borderId="0" xfId="0" applyFont="1" applyAlignment="1">
      <alignment horizontal="center"/>
    </xf>
    <xf numFmtId="49" fontId="4" fillId="0" borderId="24" xfId="0" applyNumberFormat="1" applyFont="1" applyBorder="1" applyAlignment="1">
      <alignment horizontal="center"/>
    </xf>
    <xf numFmtId="10" fontId="4" fillId="2" borderId="25" xfId="0" applyNumberFormat="1" applyFont="1" applyFill="1" applyBorder="1"/>
    <xf numFmtId="10" fontId="4" fillId="2" borderId="26" xfId="0" applyNumberFormat="1" applyFont="1" applyFill="1" applyBorder="1"/>
    <xf numFmtId="44" fontId="4" fillId="0" borderId="24" xfId="0" applyNumberFormat="1" applyFont="1" applyBorder="1"/>
    <xf numFmtId="0" fontId="4" fillId="0" borderId="27" xfId="0" applyFont="1" applyBorder="1"/>
    <xf numFmtId="0" fontId="4" fillId="0" borderId="28" xfId="0" applyFont="1" applyBorder="1" applyAlignment="1">
      <alignment horizontal="center" wrapText="1"/>
    </xf>
    <xf numFmtId="44" fontId="4" fillId="0" borderId="28" xfId="0" applyNumberFormat="1" applyFont="1" applyBorder="1" applyAlignment="1">
      <alignment horizontal="center" wrapText="1"/>
    </xf>
    <xf numFmtId="44" fontId="4" fillId="0" borderId="28" xfId="0" applyNumberFormat="1" applyFont="1" applyBorder="1" applyAlignment="1">
      <alignment horizontal="center"/>
    </xf>
    <xf numFmtId="44" fontId="4" fillId="0" borderId="27" xfId="0" applyNumberFormat="1" applyFont="1" applyBorder="1"/>
    <xf numFmtId="10" fontId="4" fillId="2" borderId="23" xfId="0" applyNumberFormat="1" applyFont="1" applyFill="1" applyBorder="1"/>
    <xf numFmtId="10" fontId="4" fillId="2" borderId="27" xfId="0" applyNumberFormat="1" applyFont="1" applyFill="1" applyBorder="1"/>
    <xf numFmtId="44" fontId="4" fillId="0" borderId="27" xfId="0" applyNumberFormat="1" applyFont="1" applyBorder="1" applyAlignment="1">
      <alignment horizontal="right"/>
    </xf>
    <xf numFmtId="44" fontId="4" fillId="2" borderId="27" xfId="0" applyNumberFormat="1" applyFont="1" applyFill="1" applyBorder="1"/>
    <xf numFmtId="44" fontId="4" fillId="6" borderId="27" xfId="0" applyNumberFormat="1" applyFont="1" applyFill="1" applyBorder="1"/>
    <xf numFmtId="3" fontId="4" fillId="0" borderId="27" xfId="0" applyNumberFormat="1" applyFont="1" applyBorder="1" applyAlignment="1">
      <alignment horizontal="right"/>
    </xf>
    <xf numFmtId="10" fontId="4" fillId="2" borderId="23" xfId="0" applyNumberFormat="1" applyFont="1" applyFill="1" applyBorder="1" applyAlignment="1">
      <alignment vertical="top" wrapText="1"/>
    </xf>
    <xf numFmtId="10" fontId="4" fillId="2" borderId="27" xfId="0" applyNumberFormat="1" applyFont="1" applyFill="1" applyBorder="1" applyAlignment="1">
      <alignment vertical="top" wrapText="1"/>
    </xf>
    <xf numFmtId="44" fontId="4" fillId="0" borderId="24" xfId="0" applyNumberFormat="1" applyFont="1" applyBorder="1" applyAlignment="1">
      <alignment vertical="top" wrapText="1"/>
    </xf>
    <xf numFmtId="0" fontId="4" fillId="0" borderId="0" xfId="0" applyFont="1" applyAlignment="1">
      <alignment horizontal="right"/>
    </xf>
    <xf numFmtId="0" fontId="4" fillId="0" borderId="27" xfId="0" applyFont="1" applyBorder="1" applyAlignment="1">
      <alignment horizontal="right"/>
    </xf>
    <xf numFmtId="44" fontId="4" fillId="0" borderId="32" xfId="0" applyNumberFormat="1" applyFont="1" applyBorder="1" applyAlignment="1">
      <alignment horizontal="center"/>
    </xf>
    <xf numFmtId="3" fontId="4" fillId="0" borderId="32" xfId="0" applyNumberFormat="1" applyFont="1" applyBorder="1" applyAlignment="1">
      <alignment horizontal="center"/>
    </xf>
    <xf numFmtId="44" fontId="4" fillId="0" borderId="33" xfId="0" applyNumberFormat="1" applyFont="1" applyBorder="1" applyAlignment="1">
      <alignment horizontal="right"/>
    </xf>
    <xf numFmtId="44" fontId="4" fillId="6" borderId="33" xfId="0" applyNumberFormat="1" applyFont="1" applyFill="1" applyBorder="1"/>
    <xf numFmtId="44" fontId="4" fillId="2" borderId="34" xfId="0" applyNumberFormat="1" applyFont="1" applyFill="1" applyBorder="1" applyAlignment="1">
      <alignment horizontal="center"/>
    </xf>
    <xf numFmtId="44" fontId="4" fillId="0" borderId="27" xfId="0" applyNumberFormat="1" applyFont="1" applyBorder="1" applyAlignment="1">
      <alignment horizontal="center"/>
    </xf>
    <xf numFmtId="49" fontId="4" fillId="0" borderId="12" xfId="0" applyNumberFormat="1" applyFont="1" applyBorder="1" applyAlignment="1">
      <alignment horizontal="center"/>
    </xf>
    <xf numFmtId="49" fontId="4" fillId="0" borderId="14" xfId="0" applyNumberFormat="1" applyFont="1" applyBorder="1" applyAlignment="1">
      <alignment horizontal="center"/>
    </xf>
    <xf numFmtId="49" fontId="4" fillId="0" borderId="19" xfId="0" applyNumberFormat="1" applyFont="1" applyBorder="1" applyAlignment="1">
      <alignment horizontal="center"/>
    </xf>
    <xf numFmtId="49" fontId="4" fillId="0" borderId="15" xfId="0" applyNumberFormat="1" applyFont="1" applyBorder="1" applyAlignment="1">
      <alignment horizontal="center"/>
    </xf>
    <xf numFmtId="44" fontId="4" fillId="2" borderId="35" xfId="0" applyNumberFormat="1" applyFont="1" applyFill="1" applyBorder="1"/>
    <xf numFmtId="44" fontId="4" fillId="2" borderId="26" xfId="0" applyNumberFormat="1" applyFont="1" applyFill="1" applyBorder="1"/>
    <xf numFmtId="44" fontId="1" fillId="6" borderId="27" xfId="0" applyNumberFormat="1" applyFont="1" applyFill="1" applyBorder="1" applyAlignment="1">
      <alignment horizontal="center"/>
    </xf>
    <xf numFmtId="44" fontId="4" fillId="2" borderId="24" xfId="0" applyNumberFormat="1" applyFont="1" applyFill="1" applyBorder="1" applyAlignment="1">
      <alignment horizontal="right"/>
    </xf>
    <xf numFmtId="0" fontId="4" fillId="0" borderId="0" xfId="0" applyFont="1" applyAlignment="1">
      <alignment vertical="top" wrapText="1"/>
    </xf>
    <xf numFmtId="44" fontId="4" fillId="6" borderId="24" xfId="0" applyNumberFormat="1" applyFont="1" applyFill="1" applyBorder="1"/>
    <xf numFmtId="44" fontId="4" fillId="2" borderId="24" xfId="0" applyNumberFormat="1" applyFont="1" applyFill="1" applyBorder="1" applyAlignment="1">
      <alignment horizontal="center"/>
    </xf>
    <xf numFmtId="49" fontId="4" fillId="0" borderId="36" xfId="0" applyNumberFormat="1" applyFont="1" applyBorder="1" applyAlignment="1">
      <alignment horizontal="center"/>
    </xf>
    <xf numFmtId="10" fontId="4" fillId="2" borderId="37" xfId="0" applyNumberFormat="1" applyFont="1" applyFill="1" applyBorder="1" applyAlignment="1">
      <alignment vertical="top" wrapText="1"/>
    </xf>
    <xf numFmtId="10" fontId="4" fillId="2" borderId="33" xfId="0" applyNumberFormat="1" applyFont="1" applyFill="1" applyBorder="1" applyAlignment="1">
      <alignment vertical="top" wrapText="1"/>
    </xf>
    <xf numFmtId="44" fontId="4" fillId="0" borderId="36" xfId="0" applyNumberFormat="1" applyFont="1" applyBorder="1" applyAlignment="1">
      <alignment vertical="top" wrapText="1"/>
    </xf>
    <xf numFmtId="44" fontId="4" fillId="2" borderId="24" xfId="0" applyNumberFormat="1" applyFont="1" applyFill="1" applyBorder="1"/>
    <xf numFmtId="44" fontId="4" fillId="0" borderId="32" xfId="0" applyNumberFormat="1" applyFont="1" applyBorder="1"/>
    <xf numFmtId="3" fontId="4" fillId="0" borderId="32" xfId="0" applyNumberFormat="1" applyFont="1" applyBorder="1" applyAlignment="1">
      <alignment horizontal="right"/>
    </xf>
    <xf numFmtId="44" fontId="4" fillId="0" borderId="24" xfId="0" applyNumberFormat="1" applyFont="1" applyBorder="1" applyAlignment="1">
      <alignment horizontal="center"/>
    </xf>
    <xf numFmtId="44" fontId="4" fillId="6" borderId="27" xfId="0" applyNumberFormat="1" applyFont="1" applyFill="1" applyBorder="1" applyAlignment="1">
      <alignment horizontal="center"/>
    </xf>
    <xf numFmtId="44" fontId="1" fillId="6" borderId="24" xfId="0" applyNumberFormat="1" applyFont="1" applyFill="1" applyBorder="1" applyAlignment="1">
      <alignment horizontal="center"/>
    </xf>
    <xf numFmtId="0" fontId="1" fillId="0" borderId="0" xfId="0" applyFont="1"/>
    <xf numFmtId="44" fontId="4" fillId="0" borderId="22" xfId="0" applyNumberFormat="1" applyFont="1" applyBorder="1" applyAlignment="1">
      <alignment horizontal="center"/>
    </xf>
    <xf numFmtId="44" fontId="4" fillId="6" borderId="22" xfId="0" applyNumberFormat="1" applyFont="1" applyFill="1" applyBorder="1" applyAlignment="1">
      <alignment horizontal="center"/>
    </xf>
    <xf numFmtId="44" fontId="4" fillId="0" borderId="22" xfId="0" applyNumberFormat="1" applyFont="1" applyBorder="1" applyAlignment="1">
      <alignment horizontal="right"/>
    </xf>
    <xf numFmtId="44" fontId="1" fillId="6" borderId="22" xfId="0" applyNumberFormat="1" applyFont="1" applyFill="1" applyBorder="1" applyAlignment="1">
      <alignment horizontal="center"/>
    </xf>
    <xf numFmtId="164" fontId="4" fillId="0" borderId="0" xfId="0" applyNumberFormat="1" applyFont="1"/>
    <xf numFmtId="44" fontId="4" fillId="6" borderId="0" xfId="0" applyNumberFormat="1" applyFont="1" applyFill="1"/>
    <xf numFmtId="44" fontId="4" fillId="2" borderId="36" xfId="0" applyNumberFormat="1" applyFont="1" applyFill="1" applyBorder="1" applyAlignment="1">
      <alignment horizontal="right"/>
    </xf>
    <xf numFmtId="44" fontId="4" fillId="0" borderId="33" xfId="0" applyNumberFormat="1" applyFont="1" applyBorder="1" applyAlignment="1">
      <alignment horizontal="center"/>
    </xf>
    <xf numFmtId="0" fontId="1" fillId="0" borderId="27" xfId="0" applyFont="1" applyBorder="1" applyAlignment="1">
      <alignment horizontal="right"/>
    </xf>
    <xf numFmtId="44" fontId="1" fillId="0" borderId="22" xfId="0" applyNumberFormat="1" applyFont="1" applyBorder="1" applyAlignment="1">
      <alignment horizontal="right"/>
    </xf>
    <xf numFmtId="0" fontId="1" fillId="0" borderId="0" xfId="0" applyFont="1" applyAlignment="1">
      <alignment vertical="top" wrapText="1"/>
    </xf>
    <xf numFmtId="0" fontId="1" fillId="0" borderId="0" xfId="0" applyFont="1" applyAlignment="1">
      <alignment horizontal="right"/>
    </xf>
    <xf numFmtId="49" fontId="1" fillId="3" borderId="40" xfId="0" applyNumberFormat="1" applyFont="1" applyFill="1" applyBorder="1"/>
    <xf numFmtId="0" fontId="4" fillId="0" borderId="41" xfId="0" applyFont="1" applyBorder="1" applyAlignment="1">
      <alignment horizontal="center"/>
    </xf>
    <xf numFmtId="0" fontId="4" fillId="0" borderId="42" xfId="0" applyFont="1" applyBorder="1" applyAlignment="1">
      <alignment horizontal="center"/>
    </xf>
    <xf numFmtId="0" fontId="4" fillId="0" borderId="28" xfId="0" applyFont="1" applyBorder="1" applyAlignment="1">
      <alignment horizontal="center"/>
    </xf>
    <xf numFmtId="0" fontId="1" fillId="0" borderId="2" xfId="0" applyFont="1" applyBorder="1"/>
    <xf numFmtId="0" fontId="4" fillId="2" borderId="24" xfId="0" applyFont="1" applyFill="1" applyBorder="1"/>
    <xf numFmtId="0" fontId="4" fillId="2" borderId="27" xfId="0" applyFont="1" applyFill="1" applyBorder="1"/>
    <xf numFmtId="49" fontId="1" fillId="0" borderId="47" xfId="0" applyNumberFormat="1" applyFont="1" applyBorder="1" applyAlignment="1">
      <alignment horizontal="center" wrapText="1"/>
    </xf>
    <xf numFmtId="0" fontId="1" fillId="0" borderId="32" xfId="0" applyFont="1" applyBorder="1" applyAlignment="1">
      <alignment horizontal="center" wrapText="1"/>
    </xf>
    <xf numFmtId="44" fontId="1" fillId="0" borderId="32" xfId="0" applyNumberFormat="1" applyFont="1" applyBorder="1" applyAlignment="1">
      <alignment horizontal="center" wrapText="1"/>
    </xf>
    <xf numFmtId="44" fontId="4" fillId="0" borderId="36" xfId="0" applyNumberFormat="1" applyFont="1" applyBorder="1"/>
    <xf numFmtId="44" fontId="4" fillId="0" borderId="48" xfId="0" applyNumberFormat="1" applyFont="1" applyBorder="1"/>
    <xf numFmtId="44" fontId="4" fillId="0" borderId="33" xfId="0" applyNumberFormat="1" applyFont="1" applyBorder="1"/>
    <xf numFmtId="3" fontId="4" fillId="2" borderId="49" xfId="0" applyNumberFormat="1" applyFont="1" applyFill="1" applyBorder="1"/>
    <xf numFmtId="3" fontId="4" fillId="2" borderId="27" xfId="0" applyNumberFormat="1" applyFont="1" applyFill="1" applyBorder="1"/>
    <xf numFmtId="3" fontId="4" fillId="0" borderId="27" xfId="0" applyNumberFormat="1" applyFont="1" applyBorder="1"/>
    <xf numFmtId="44" fontId="4" fillId="2" borderId="11" xfId="0" applyNumberFormat="1" applyFont="1" applyFill="1" applyBorder="1"/>
    <xf numFmtId="165" fontId="4" fillId="2" borderId="27" xfId="0" applyNumberFormat="1" applyFont="1" applyFill="1" applyBorder="1"/>
    <xf numFmtId="3" fontId="4" fillId="0" borderId="11" xfId="0" applyNumberFormat="1" applyFont="1" applyBorder="1"/>
    <xf numFmtId="44" fontId="4" fillId="0" borderId="23" xfId="0" applyNumberFormat="1" applyFont="1" applyBorder="1"/>
    <xf numFmtId="44" fontId="1" fillId="0" borderId="50" xfId="0" applyNumberFormat="1" applyFont="1" applyBorder="1"/>
    <xf numFmtId="0" fontId="1" fillId="0" borderId="46" xfId="0" applyFont="1" applyBorder="1"/>
    <xf numFmtId="0" fontId="1" fillId="6" borderId="12" xfId="0" applyFont="1" applyFill="1" applyBorder="1" applyAlignment="1">
      <alignment horizontal="center"/>
    </xf>
    <xf numFmtId="0" fontId="1" fillId="0" borderId="51" xfId="0" applyFont="1" applyBorder="1" applyAlignment="1">
      <alignment horizontal="center"/>
    </xf>
    <xf numFmtId="3" fontId="1" fillId="0" borderId="52" xfId="0" applyNumberFormat="1" applyFont="1" applyBorder="1" applyAlignment="1">
      <alignment horizontal="center"/>
    </xf>
    <xf numFmtId="44" fontId="1" fillId="0" borderId="52" xfId="0" applyNumberFormat="1" applyFont="1" applyBorder="1" applyAlignment="1">
      <alignment horizontal="center"/>
    </xf>
    <xf numFmtId="3" fontId="1" fillId="0" borderId="53" xfId="0" applyNumberFormat="1" applyFont="1" applyBorder="1"/>
    <xf numFmtId="0" fontId="4" fillId="0" borderId="18" xfId="0" applyFont="1" applyBorder="1" applyAlignment="1">
      <alignment horizontal="center"/>
    </xf>
    <xf numFmtId="3" fontId="4" fillId="0" borderId="53" xfId="0" applyNumberFormat="1" applyFont="1" applyBorder="1"/>
    <xf numFmtId="0" fontId="4" fillId="0" borderId="53" xfId="0" applyFont="1" applyBorder="1"/>
    <xf numFmtId="0" fontId="1" fillId="0" borderId="1" xfId="0" applyFont="1" applyBorder="1" applyAlignment="1">
      <alignment horizontal="center"/>
    </xf>
    <xf numFmtId="49" fontId="1" fillId="6" borderId="1" xfId="0" applyNumberFormat="1" applyFont="1" applyFill="1" applyBorder="1"/>
    <xf numFmtId="49" fontId="1" fillId="0" borderId="47" xfId="0" applyNumberFormat="1" applyFont="1" applyBorder="1" applyAlignment="1">
      <alignment horizontal="center"/>
    </xf>
    <xf numFmtId="49" fontId="4" fillId="6" borderId="1" xfId="0" applyNumberFormat="1" applyFont="1" applyFill="1" applyBorder="1"/>
    <xf numFmtId="0" fontId="4" fillId="6" borderId="1" xfId="0" applyFont="1" applyFill="1" applyBorder="1"/>
    <xf numFmtId="0" fontId="1" fillId="0" borderId="54" xfId="0" applyFont="1" applyBorder="1" applyAlignment="1">
      <alignment horizontal="center"/>
    </xf>
    <xf numFmtId="44" fontId="4" fillId="6" borderId="7" xfId="0" applyNumberFormat="1" applyFont="1" applyFill="1" applyBorder="1"/>
    <xf numFmtId="0" fontId="1" fillId="0" borderId="55" xfId="0" applyFont="1" applyBorder="1" applyAlignment="1">
      <alignment horizontal="center"/>
    </xf>
    <xf numFmtId="49" fontId="1" fillId="6" borderId="0" xfId="0" applyNumberFormat="1" applyFont="1" applyFill="1"/>
    <xf numFmtId="49" fontId="1" fillId="2" borderId="49" xfId="0" applyNumberFormat="1" applyFont="1" applyFill="1" applyBorder="1"/>
    <xf numFmtId="49" fontId="4" fillId="6" borderId="0" xfId="0" applyNumberFormat="1" applyFont="1" applyFill="1"/>
    <xf numFmtId="0" fontId="4" fillId="6" borderId="0" xfId="0" applyFont="1" applyFill="1"/>
    <xf numFmtId="44" fontId="4" fillId="6" borderId="11" xfId="0" applyNumberFormat="1" applyFont="1" applyFill="1" applyBorder="1"/>
    <xf numFmtId="0" fontId="4" fillId="2" borderId="56" xfId="0" applyFont="1" applyFill="1" applyBorder="1"/>
    <xf numFmtId="49" fontId="1" fillId="2" borderId="47" xfId="0" applyNumberFormat="1" applyFont="1" applyFill="1" applyBorder="1"/>
    <xf numFmtId="0" fontId="4" fillId="2" borderId="54" xfId="0" applyFont="1" applyFill="1" applyBorder="1"/>
    <xf numFmtId="0" fontId="4" fillId="2" borderId="55" xfId="0" applyFont="1" applyFill="1" applyBorder="1"/>
    <xf numFmtId="0" fontId="1" fillId="0" borderId="12" xfId="0" applyFont="1" applyBorder="1"/>
    <xf numFmtId="0" fontId="4" fillId="0" borderId="1" xfId="0" applyFont="1" applyBorder="1"/>
    <xf numFmtId="0" fontId="4" fillId="0" borderId="12" xfId="0" applyFont="1" applyBorder="1"/>
    <xf numFmtId="0" fontId="4" fillId="0" borderId="15" xfId="0" applyFont="1" applyBorder="1"/>
    <xf numFmtId="49" fontId="1" fillId="0" borderId="0" xfId="0" applyNumberFormat="1" applyFont="1"/>
    <xf numFmtId="49" fontId="1" fillId="0" borderId="40" xfId="0" applyNumberFormat="1" applyFont="1" applyBorder="1"/>
    <xf numFmtId="3" fontId="4" fillId="2" borderId="11" xfId="0" applyNumberFormat="1" applyFont="1" applyFill="1" applyBorder="1"/>
    <xf numFmtId="0" fontId="1" fillId="0" borderId="42" xfId="0" applyFont="1" applyBorder="1" applyAlignment="1">
      <alignment horizontal="center" wrapText="1"/>
    </xf>
    <xf numFmtId="0" fontId="1" fillId="0" borderId="28" xfId="0" applyFont="1" applyBorder="1" applyAlignment="1">
      <alignment horizontal="center" wrapText="1"/>
    </xf>
    <xf numFmtId="3" fontId="4" fillId="0" borderId="24" xfId="0" applyNumberFormat="1" applyFont="1" applyBorder="1" applyAlignment="1">
      <alignment horizontal="right"/>
    </xf>
    <xf numFmtId="0" fontId="4" fillId="0" borderId="27" xfId="0" applyFont="1" applyBorder="1" applyAlignment="1">
      <alignment horizontal="center"/>
    </xf>
    <xf numFmtId="3" fontId="4" fillId="0" borderId="54" xfId="0" applyNumberFormat="1" applyFont="1" applyBorder="1" applyAlignment="1">
      <alignment horizontal="right"/>
    </xf>
    <xf numFmtId="3" fontId="1" fillId="0" borderId="47" xfId="0" applyNumberFormat="1" applyFont="1" applyBorder="1" applyAlignment="1">
      <alignment horizontal="center"/>
    </xf>
    <xf numFmtId="0" fontId="1" fillId="0" borderId="15" xfId="0" applyFont="1" applyBorder="1" applyAlignment="1">
      <alignment horizontal="center"/>
    </xf>
    <xf numFmtId="49" fontId="1" fillId="2" borderId="0" xfId="0" applyNumberFormat="1" applyFont="1" applyFill="1" applyAlignment="1">
      <alignment horizontal="center"/>
    </xf>
    <xf numFmtId="0" fontId="0" fillId="0" borderId="0" xfId="0"/>
    <xf numFmtId="0" fontId="1" fillId="3" borderId="0" xfId="0" applyFont="1" applyFill="1" applyAlignment="1">
      <alignment horizontal="center" vertical="center" wrapText="1"/>
    </xf>
    <xf numFmtId="49" fontId="1" fillId="4" borderId="0" xfId="0" applyNumberFormat="1" applyFont="1" applyFill="1" applyAlignment="1">
      <alignment horizontal="center"/>
    </xf>
    <xf numFmtId="49" fontId="2" fillId="0" borderId="0" xfId="0" applyNumberFormat="1" applyFont="1" applyAlignment="1">
      <alignment horizontal="center"/>
    </xf>
    <xf numFmtId="49" fontId="1" fillId="2" borderId="1" xfId="0" applyNumberFormat="1" applyFont="1" applyFill="1" applyBorder="1" applyAlignment="1">
      <alignment horizontal="center"/>
    </xf>
    <xf numFmtId="0" fontId="3" fillId="0" borderId="1" xfId="0" applyFont="1" applyBorder="1"/>
    <xf numFmtId="49" fontId="1" fillId="0" borderId="2" xfId="0" applyNumberFormat="1" applyFont="1" applyBorder="1" applyAlignment="1">
      <alignment horizontal="center"/>
    </xf>
    <xf numFmtId="0" fontId="3" fillId="0" borderId="2" xfId="0" applyFont="1" applyBorder="1"/>
    <xf numFmtId="0" fontId="3" fillId="0" borderId="3" xfId="0" applyFont="1" applyBorder="1"/>
    <xf numFmtId="0" fontId="3" fillId="0" borderId="7" xfId="0" applyFont="1" applyBorder="1"/>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5" xfId="0" applyFont="1" applyBorder="1"/>
    <xf numFmtId="0" fontId="3" fillId="0" borderId="6" xfId="0" applyFont="1" applyBorder="1"/>
    <xf numFmtId="0" fontId="1" fillId="5" borderId="0" xfId="0" applyFont="1" applyFill="1" applyAlignment="1">
      <alignment horizontal="center"/>
    </xf>
    <xf numFmtId="0" fontId="3" fillId="0" borderId="11" xfId="0" applyFont="1" applyBorder="1"/>
    <xf numFmtId="0" fontId="1" fillId="0" borderId="0" xfId="0" applyFont="1" applyAlignment="1">
      <alignment horizontal="center" vertical="center"/>
    </xf>
    <xf numFmtId="3" fontId="1" fillId="0" borderId="25" xfId="0" applyNumberFormat="1" applyFont="1" applyBorder="1" applyAlignment="1">
      <alignment horizontal="center"/>
    </xf>
    <xf numFmtId="0" fontId="3" fillId="0" borderId="29" xfId="0" applyFont="1" applyBorder="1"/>
    <xf numFmtId="0" fontId="3" fillId="0" borderId="26" xfId="0" applyFont="1" applyBorder="1"/>
    <xf numFmtId="44" fontId="1" fillId="0" borderId="30" xfId="0" applyNumberFormat="1" applyFont="1" applyBorder="1"/>
    <xf numFmtId="0" fontId="3" fillId="0" borderId="28" xfId="0" applyFont="1" applyBorder="1"/>
    <xf numFmtId="3" fontId="1" fillId="0" borderId="23" xfId="0" applyNumberFormat="1" applyFont="1" applyBorder="1" applyAlignment="1">
      <alignment horizontal="center"/>
    </xf>
    <xf numFmtId="0" fontId="3" fillId="0" borderId="27" xfId="0" applyFont="1" applyBorder="1"/>
    <xf numFmtId="3" fontId="4" fillId="0" borderId="31" xfId="0" applyNumberFormat="1" applyFont="1" applyBorder="1" applyAlignment="1">
      <alignment horizontal="center" vertical="center"/>
    </xf>
    <xf numFmtId="0" fontId="3" fillId="0" borderId="32" xfId="0" applyFont="1" applyBorder="1"/>
    <xf numFmtId="44" fontId="4" fillId="0" borderId="31" xfId="0" applyNumberFormat="1" applyFont="1" applyBorder="1" applyAlignment="1">
      <alignment horizontal="center"/>
    </xf>
    <xf numFmtId="44" fontId="4" fillId="0" borderId="23" xfId="0" applyNumberFormat="1" applyFont="1" applyBorder="1" applyAlignment="1">
      <alignment horizontal="center" vertical="top" wrapText="1"/>
    </xf>
    <xf numFmtId="44" fontId="4" fillId="0" borderId="1" xfId="0" applyNumberFormat="1" applyFont="1" applyBorder="1" applyAlignment="1">
      <alignment horizontal="center"/>
    </xf>
    <xf numFmtId="44" fontId="4" fillId="2" borderId="0" xfId="0" applyNumberFormat="1" applyFont="1" applyFill="1" applyAlignment="1">
      <alignment horizontal="right"/>
    </xf>
    <xf numFmtId="44" fontId="4" fillId="2" borderId="38" xfId="0" applyNumberFormat="1" applyFont="1" applyFill="1" applyBorder="1" applyAlignment="1">
      <alignment horizontal="right"/>
    </xf>
    <xf numFmtId="0" fontId="3" fillId="0" borderId="39" xfId="0" applyFont="1" applyBorder="1"/>
    <xf numFmtId="44" fontId="4" fillId="2" borderId="0" xfId="0" applyNumberFormat="1" applyFont="1" applyFill="1"/>
    <xf numFmtId="44" fontId="4" fillId="2" borderId="23" xfId="0" applyNumberFormat="1" applyFont="1" applyFill="1" applyBorder="1"/>
    <xf numFmtId="44" fontId="1" fillId="2" borderId="0" xfId="0" applyNumberFormat="1" applyFont="1" applyFill="1" applyAlignment="1">
      <alignment horizontal="right"/>
    </xf>
    <xf numFmtId="44" fontId="4" fillId="2" borderId="23" xfId="0" applyNumberFormat="1" applyFont="1" applyFill="1" applyBorder="1" applyAlignment="1">
      <alignment horizontal="right"/>
    </xf>
    <xf numFmtId="44" fontId="4" fillId="0" borderId="37" xfId="0" applyNumberFormat="1" applyFont="1" applyBorder="1" applyAlignment="1">
      <alignment horizontal="center" vertical="top" wrapText="1"/>
    </xf>
    <xf numFmtId="0" fontId="3" fillId="0" borderId="33" xfId="0" applyFont="1" applyBorder="1"/>
    <xf numFmtId="44" fontId="4" fillId="6" borderId="0" xfId="0" applyNumberFormat="1" applyFont="1" applyFill="1"/>
    <xf numFmtId="44" fontId="4" fillId="6" borderId="23" xfId="0" applyNumberFormat="1" applyFont="1" applyFill="1" applyBorder="1"/>
    <xf numFmtId="44" fontId="4" fillId="0" borderId="0" xfId="0" applyNumberFormat="1" applyFont="1" applyAlignment="1">
      <alignment horizontal="right"/>
    </xf>
    <xf numFmtId="44" fontId="6" fillId="5" borderId="0" xfId="0" applyNumberFormat="1" applyFont="1" applyFill="1" applyAlignment="1">
      <alignment horizontal="left"/>
    </xf>
    <xf numFmtId="0" fontId="1" fillId="0" borderId="0" xfId="0" applyFont="1" applyAlignment="1">
      <alignment horizontal="center" wrapText="1"/>
    </xf>
    <xf numFmtId="0" fontId="4" fillId="3" borderId="0" xfId="0" applyFont="1" applyFill="1" applyAlignment="1">
      <alignment vertical="top" wrapText="1"/>
    </xf>
    <xf numFmtId="0" fontId="5" fillId="3" borderId="0" xfId="0" applyFont="1" applyFill="1" applyAlignment="1">
      <alignment vertical="top" wrapText="1"/>
    </xf>
    <xf numFmtId="44" fontId="1" fillId="0" borderId="21" xfId="0" applyNumberFormat="1" applyFont="1" applyBorder="1" applyAlignment="1">
      <alignment horizontal="right"/>
    </xf>
    <xf numFmtId="0" fontId="3" fillId="0" borderId="21" xfId="0" applyFont="1" applyBorder="1"/>
    <xf numFmtId="0" fontId="3" fillId="0" borderId="22" xfId="0" applyFont="1" applyBorder="1"/>
    <xf numFmtId="0" fontId="7" fillId="3" borderId="0" xfId="0" applyFont="1" applyFill="1" applyAlignment="1">
      <alignment vertical="top" wrapText="1"/>
    </xf>
    <xf numFmtId="0" fontId="1" fillId="0" borderId="0" xfId="0" applyFont="1" applyAlignment="1">
      <alignment horizontal="center" vertical="top" wrapText="1"/>
    </xf>
    <xf numFmtId="0" fontId="4" fillId="0" borderId="0" xfId="0" applyFont="1"/>
    <xf numFmtId="0" fontId="1" fillId="0" borderId="2" xfId="0" applyFont="1" applyBorder="1" applyAlignment="1">
      <alignment horizontal="center" wrapText="1"/>
    </xf>
    <xf numFmtId="0" fontId="1" fillId="0" borderId="43" xfId="0" applyFont="1" applyBorder="1" applyAlignment="1">
      <alignment horizontal="center"/>
    </xf>
    <xf numFmtId="0" fontId="3" fillId="0" borderId="44" xfId="0" applyFont="1" applyBorder="1"/>
    <xf numFmtId="0" fontId="3" fillId="0" borderId="45" xfId="0" applyFont="1" applyBorder="1"/>
    <xf numFmtId="0" fontId="1" fillId="0" borderId="44" xfId="0" applyFont="1" applyBorder="1" applyAlignment="1">
      <alignment horizontal="center"/>
    </xf>
    <xf numFmtId="0" fontId="3" fillId="0" borderId="46" xfId="0" applyFont="1" applyBorder="1"/>
    <xf numFmtId="0" fontId="4"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govinfo.gov/content/pkg/FR-2024-07-10/pdf/2024-15175.pdf" TargetMode="External"/><Relationship Id="rId1" Type="http://schemas.openxmlformats.org/officeDocument/2006/relationships/hyperlink" Target="https://www.mealscou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69A"/>
    <outlinePr summaryBelow="0" summaryRight="0"/>
  </sheetPr>
  <dimension ref="A1:CC767"/>
  <sheetViews>
    <sheetView tabSelected="1" workbookViewId="0">
      <pane xSplit="1" topLeftCell="B1" activePane="topRight" state="frozen"/>
      <selection pane="topRight" activeCell="A6" sqref="A6"/>
    </sheetView>
  </sheetViews>
  <sheetFormatPr baseColWidth="10" defaultColWidth="12.6640625" defaultRowHeight="15.75" customHeight="1" x14ac:dyDescent="0.15"/>
  <cols>
    <col min="1" max="1" width="28.83203125" customWidth="1"/>
    <col min="2" max="2" width="9.83203125" customWidth="1"/>
    <col min="3" max="6" width="12" customWidth="1"/>
    <col min="7" max="7" width="13.6640625" customWidth="1"/>
    <col min="8" max="23" width="12.1640625" customWidth="1"/>
    <col min="31" max="31" width="14.33203125" customWidth="1"/>
    <col min="36" max="36" width="14.1640625" customWidth="1"/>
    <col min="43" max="43" width="13.83203125" customWidth="1"/>
    <col min="48" max="48" width="14.1640625" customWidth="1"/>
  </cols>
  <sheetData>
    <row r="1" spans="1:81" ht="15" x14ac:dyDescent="0.2">
      <c r="A1" s="1"/>
      <c r="B1" s="208" t="s">
        <v>0</v>
      </c>
      <c r="C1" s="209"/>
      <c r="D1" s="209"/>
      <c r="E1" s="209"/>
      <c r="F1" s="210" t="s">
        <v>1</v>
      </c>
      <c r="G1" s="209"/>
      <c r="H1" s="211" t="e" vm="1">
        <v>#VALUE!</v>
      </c>
      <c r="I1" s="209"/>
      <c r="J1" s="209"/>
      <c r="K1" s="1"/>
      <c r="L1" s="1"/>
      <c r="M1" s="1"/>
      <c r="N1" s="1"/>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ht="16" x14ac:dyDescent="0.2">
      <c r="A2" s="1"/>
      <c r="B2" s="212" t="s">
        <v>2</v>
      </c>
      <c r="C2" s="209"/>
      <c r="D2" s="209"/>
      <c r="E2" s="209"/>
      <c r="F2" s="209"/>
      <c r="G2" s="209"/>
      <c r="H2" s="209"/>
      <c r="I2" s="209"/>
      <c r="J2" s="209"/>
      <c r="K2" s="1"/>
      <c r="L2" s="1"/>
      <c r="M2" s="1"/>
      <c r="N2" s="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ht="21" customHeight="1" x14ac:dyDescent="0.2">
      <c r="A3" s="1"/>
      <c r="B3" s="213" t="s">
        <v>3</v>
      </c>
      <c r="C3" s="214"/>
      <c r="D3" s="214"/>
      <c r="E3" s="214"/>
      <c r="F3" s="209"/>
      <c r="G3" s="209"/>
      <c r="H3" s="209"/>
      <c r="I3" s="209"/>
      <c r="J3" s="209"/>
      <c r="K3" s="1"/>
      <c r="L3" s="1"/>
      <c r="M3" s="1"/>
      <c r="N3" s="1"/>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81" ht="15" x14ac:dyDescent="0.2">
      <c r="A4" s="3"/>
      <c r="B4" s="215" t="s">
        <v>4</v>
      </c>
      <c r="C4" s="216"/>
      <c r="D4" s="216"/>
      <c r="E4" s="216"/>
      <c r="F4" s="216"/>
      <c r="G4" s="216"/>
      <c r="H4" s="216"/>
      <c r="I4" s="216"/>
      <c r="J4" s="217"/>
      <c r="K4" s="215" t="s">
        <v>5</v>
      </c>
      <c r="L4" s="216"/>
      <c r="M4" s="216"/>
      <c r="N4" s="216"/>
      <c r="O4" s="216"/>
      <c r="P4" s="216"/>
      <c r="Q4" s="216"/>
      <c r="R4" s="216"/>
      <c r="S4" s="217"/>
      <c r="T4" s="219" t="s">
        <v>6</v>
      </c>
      <c r="U4" s="216"/>
      <c r="V4" s="216"/>
      <c r="W4" s="216"/>
      <c r="X4" s="216"/>
      <c r="Y4" s="216"/>
      <c r="Z4" s="216"/>
      <c r="AA4" s="216"/>
      <c r="AB4" s="217"/>
      <c r="AC4" s="219" t="s">
        <v>7</v>
      </c>
      <c r="AD4" s="216"/>
      <c r="AE4" s="216"/>
      <c r="AF4" s="216"/>
      <c r="AG4" s="217"/>
      <c r="AH4" s="219" t="s">
        <v>8</v>
      </c>
      <c r="AI4" s="217"/>
      <c r="AJ4" s="219" t="s">
        <v>9</v>
      </c>
      <c r="AK4" s="216"/>
      <c r="AL4" s="216"/>
      <c r="AM4" s="216"/>
      <c r="AN4" s="216"/>
      <c r="AO4" s="216"/>
      <c r="AP4" s="216"/>
      <c r="AQ4" s="216"/>
      <c r="AR4" s="216"/>
      <c r="AS4" s="216"/>
      <c r="AT4" s="216"/>
      <c r="AU4" s="220" t="s">
        <v>10</v>
      </c>
      <c r="AV4" s="216"/>
      <c r="AW4" s="216"/>
      <c r="AX4" s="216"/>
      <c r="AY4" s="216"/>
      <c r="AZ4" s="216"/>
      <c r="BA4" s="216"/>
      <c r="BB4" s="216"/>
      <c r="BC4" s="216"/>
      <c r="BD4" s="216"/>
      <c r="BE4" s="217"/>
      <c r="BF4" s="221" t="s">
        <v>11</v>
      </c>
      <c r="BG4" s="222"/>
      <c r="BH4" s="222"/>
      <c r="BI4" s="223"/>
      <c r="BJ4" s="4" t="s">
        <v>12</v>
      </c>
      <c r="BK4" s="219" t="s">
        <v>13</v>
      </c>
      <c r="BL4" s="217"/>
      <c r="BM4" s="2"/>
      <c r="BN4" s="2"/>
      <c r="BO4" s="2"/>
      <c r="BP4" s="2"/>
      <c r="BQ4" s="2"/>
      <c r="BR4" s="2"/>
      <c r="BS4" s="2"/>
      <c r="BT4" s="2"/>
      <c r="BU4" s="2"/>
      <c r="BV4" s="2"/>
      <c r="BW4" s="2"/>
      <c r="BX4" s="2"/>
      <c r="BY4" s="2"/>
      <c r="BZ4" s="2"/>
      <c r="CA4" s="2"/>
      <c r="CB4" s="2"/>
      <c r="CC4" s="2"/>
    </row>
    <row r="5" spans="1:81" ht="15" x14ac:dyDescent="0.2">
      <c r="A5" s="5"/>
      <c r="B5" s="214"/>
      <c r="C5" s="214"/>
      <c r="D5" s="214"/>
      <c r="E5" s="214"/>
      <c r="F5" s="214"/>
      <c r="G5" s="214"/>
      <c r="H5" s="214"/>
      <c r="I5" s="214"/>
      <c r="J5" s="218"/>
      <c r="K5" s="214"/>
      <c r="L5" s="214"/>
      <c r="M5" s="214"/>
      <c r="N5" s="214"/>
      <c r="O5" s="214"/>
      <c r="P5" s="214"/>
      <c r="Q5" s="214"/>
      <c r="R5" s="214"/>
      <c r="S5" s="218"/>
      <c r="T5" s="214"/>
      <c r="U5" s="214"/>
      <c r="V5" s="214"/>
      <c r="W5" s="214"/>
      <c r="X5" s="214"/>
      <c r="Y5" s="214"/>
      <c r="Z5" s="214"/>
      <c r="AA5" s="214"/>
      <c r="AB5" s="218"/>
      <c r="AC5" s="214"/>
      <c r="AD5" s="214"/>
      <c r="AE5" s="214"/>
      <c r="AF5" s="214"/>
      <c r="AG5" s="218"/>
      <c r="AH5" s="214"/>
      <c r="AI5" s="218"/>
      <c r="AJ5" s="6"/>
      <c r="AK5" s="7" t="s">
        <v>14</v>
      </c>
      <c r="AL5" s="8"/>
      <c r="AM5" s="8"/>
      <c r="AN5" s="8"/>
      <c r="AO5" s="8"/>
      <c r="AP5" s="8"/>
      <c r="AQ5" s="9"/>
      <c r="AR5" s="7"/>
      <c r="AS5" s="10"/>
      <c r="AT5" s="10"/>
      <c r="AU5" s="11"/>
      <c r="AV5" s="7" t="s">
        <v>14</v>
      </c>
      <c r="AW5" s="12"/>
      <c r="AX5" s="12"/>
      <c r="AY5" s="12"/>
      <c r="AZ5" s="12"/>
      <c r="BA5" s="12"/>
      <c r="BB5" s="12"/>
      <c r="BC5" s="12"/>
      <c r="BD5" s="12"/>
      <c r="BE5" s="12"/>
      <c r="BF5" s="13"/>
      <c r="BG5" s="224" t="s">
        <v>15</v>
      </c>
      <c r="BH5" s="209"/>
      <c r="BI5" s="225"/>
      <c r="BJ5" s="14"/>
      <c r="BK5" s="214"/>
      <c r="BL5" s="218"/>
      <c r="BM5" s="2"/>
      <c r="BN5" s="2"/>
      <c r="BO5" s="2"/>
      <c r="BP5" s="2"/>
      <c r="BQ5" s="2"/>
      <c r="BR5" s="2"/>
      <c r="BS5" s="2"/>
      <c r="BT5" s="2"/>
      <c r="BU5" s="2"/>
      <c r="BV5" s="2"/>
      <c r="BW5" s="2"/>
      <c r="BX5" s="2"/>
      <c r="BY5" s="2"/>
      <c r="BZ5" s="2"/>
      <c r="CA5" s="2"/>
      <c r="CB5" s="2"/>
      <c r="CC5" s="2"/>
    </row>
    <row r="6" spans="1:81" ht="64" x14ac:dyDescent="0.2">
      <c r="A6" s="15" t="s">
        <v>16</v>
      </c>
      <c r="B6" s="16" t="s">
        <v>17</v>
      </c>
      <c r="C6" s="16" t="s">
        <v>18</v>
      </c>
      <c r="D6" s="16" t="s">
        <v>19</v>
      </c>
      <c r="E6" s="16" t="s">
        <v>20</v>
      </c>
      <c r="F6" s="17" t="s">
        <v>21</v>
      </c>
      <c r="G6" s="16" t="s">
        <v>22</v>
      </c>
      <c r="H6" s="16" t="s">
        <v>23</v>
      </c>
      <c r="I6" s="16" t="s">
        <v>24</v>
      </c>
      <c r="J6" s="18" t="s">
        <v>25</v>
      </c>
      <c r="K6" s="16" t="s">
        <v>26</v>
      </c>
      <c r="L6" s="15" t="s">
        <v>27</v>
      </c>
      <c r="M6" s="15" t="s">
        <v>28</v>
      </c>
      <c r="N6" s="15" t="s">
        <v>29</v>
      </c>
      <c r="O6" s="15" t="s">
        <v>30</v>
      </c>
      <c r="P6" s="15" t="s">
        <v>31</v>
      </c>
      <c r="Q6" s="19" t="s">
        <v>32</v>
      </c>
      <c r="R6" s="19" t="s">
        <v>33</v>
      </c>
      <c r="S6" s="20" t="s">
        <v>34</v>
      </c>
      <c r="T6" s="15" t="s">
        <v>26</v>
      </c>
      <c r="U6" s="15" t="s">
        <v>27</v>
      </c>
      <c r="V6" s="15" t="s">
        <v>28</v>
      </c>
      <c r="W6" s="15" t="s">
        <v>29</v>
      </c>
      <c r="X6" s="15" t="s">
        <v>30</v>
      </c>
      <c r="Y6" s="15" t="s">
        <v>31</v>
      </c>
      <c r="Z6" s="15" t="s">
        <v>32</v>
      </c>
      <c r="AA6" s="19" t="s">
        <v>33</v>
      </c>
      <c r="AB6" s="20" t="s">
        <v>35</v>
      </c>
      <c r="AC6" s="21" t="s">
        <v>36</v>
      </c>
      <c r="AD6" s="21" t="s">
        <v>37</v>
      </c>
      <c r="AE6" s="21" t="s">
        <v>38</v>
      </c>
      <c r="AF6" s="21" t="s">
        <v>39</v>
      </c>
      <c r="AG6" s="20" t="s">
        <v>40</v>
      </c>
      <c r="AH6" s="15" t="s">
        <v>36</v>
      </c>
      <c r="AI6" s="22" t="s">
        <v>41</v>
      </c>
      <c r="AJ6" s="15" t="s">
        <v>42</v>
      </c>
      <c r="AK6" s="15" t="s">
        <v>43</v>
      </c>
      <c r="AL6" s="23" t="s">
        <v>44</v>
      </c>
      <c r="AM6" s="15" t="s">
        <v>45</v>
      </c>
      <c r="AN6" s="23" t="s">
        <v>46</v>
      </c>
      <c r="AO6" s="15" t="s">
        <v>47</v>
      </c>
      <c r="AP6" s="23" t="s">
        <v>48</v>
      </c>
      <c r="AQ6" s="15" t="s">
        <v>49</v>
      </c>
      <c r="AR6" s="23" t="s">
        <v>50</v>
      </c>
      <c r="AS6" s="21" t="s">
        <v>33</v>
      </c>
      <c r="AT6" s="21" t="s">
        <v>35</v>
      </c>
      <c r="AU6" s="24" t="s">
        <v>51</v>
      </c>
      <c r="AV6" s="15" t="s">
        <v>43</v>
      </c>
      <c r="AW6" s="23" t="s">
        <v>52</v>
      </c>
      <c r="AX6" s="15" t="s">
        <v>45</v>
      </c>
      <c r="AY6" s="23" t="s">
        <v>53</v>
      </c>
      <c r="AZ6" s="15" t="s">
        <v>47</v>
      </c>
      <c r="BA6" s="23" t="s">
        <v>54</v>
      </c>
      <c r="BB6" s="15" t="s">
        <v>55</v>
      </c>
      <c r="BC6" s="23" t="s">
        <v>50</v>
      </c>
      <c r="BD6" s="21" t="s">
        <v>33</v>
      </c>
      <c r="BE6" s="21" t="s">
        <v>35</v>
      </c>
      <c r="BF6" s="25" t="s">
        <v>37</v>
      </c>
      <c r="BG6" s="26" t="s">
        <v>38</v>
      </c>
      <c r="BH6" s="26" t="s">
        <v>39</v>
      </c>
      <c r="BI6" s="27" t="s">
        <v>40</v>
      </c>
      <c r="BJ6" s="28" t="s">
        <v>56</v>
      </c>
      <c r="BK6" s="19" t="s">
        <v>5</v>
      </c>
      <c r="BL6" s="20" t="s">
        <v>6</v>
      </c>
      <c r="BM6" s="21"/>
      <c r="BN6" s="21"/>
      <c r="BO6" s="21"/>
      <c r="BP6" s="21"/>
      <c r="BQ6" s="21"/>
      <c r="BR6" s="21"/>
      <c r="BS6" s="21"/>
      <c r="BT6" s="21"/>
      <c r="BU6" s="21"/>
      <c r="BV6" s="21"/>
      <c r="BW6" s="21"/>
      <c r="BX6" s="21"/>
      <c r="BY6" s="21"/>
      <c r="BZ6" s="21"/>
      <c r="CA6" s="21"/>
      <c r="CB6" s="21"/>
      <c r="CC6" s="21"/>
    </row>
    <row r="7" spans="1:81" ht="15" x14ac:dyDescent="0.2">
      <c r="A7" s="29"/>
      <c r="B7" s="30"/>
      <c r="C7" s="30"/>
      <c r="D7" s="30"/>
      <c r="E7" s="30"/>
      <c r="F7" s="31"/>
      <c r="G7" s="32"/>
      <c r="H7" s="32"/>
      <c r="I7" s="32"/>
      <c r="J7" s="33">
        <f t="shared" ref="J7:J26" si="0">G7+H7+I7</f>
        <v>0</v>
      </c>
      <c r="K7" s="34">
        <f t="shared" ref="K7:N7" si="1">C87+C119+C151+C183+C215+C247+C279+C311+C343+C375+C407+C55</f>
        <v>0</v>
      </c>
      <c r="L7" s="34">
        <f t="shared" si="1"/>
        <v>0</v>
      </c>
      <c r="M7" s="34">
        <f t="shared" si="1"/>
        <v>0</v>
      </c>
      <c r="N7" s="34">
        <f t="shared" si="1"/>
        <v>0</v>
      </c>
      <c r="O7" s="34">
        <f t="shared" ref="O7:O26" si="2">L7+M7+N7</f>
        <v>0</v>
      </c>
      <c r="P7" s="34">
        <f t="shared" ref="P7:S7" si="3">H87+H119+H151+H183+H247+H279+H311+H343+H375+H407+H55</f>
        <v>0</v>
      </c>
      <c r="Q7" s="34">
        <f t="shared" si="3"/>
        <v>0</v>
      </c>
      <c r="R7" s="34">
        <f t="shared" si="3"/>
        <v>0</v>
      </c>
      <c r="S7" s="35">
        <f t="shared" si="3"/>
        <v>0</v>
      </c>
      <c r="T7" s="34">
        <f t="shared" ref="T7:W7" si="4">L87+L119+L151+L183+L215+L247+L279+L311+L343+L375+L407+L55</f>
        <v>0</v>
      </c>
      <c r="U7" s="34">
        <f t="shared" si="4"/>
        <v>0</v>
      </c>
      <c r="V7" s="34">
        <f t="shared" si="4"/>
        <v>0</v>
      </c>
      <c r="W7" s="34">
        <f t="shared" si="4"/>
        <v>0</v>
      </c>
      <c r="X7" s="34">
        <f t="shared" ref="X7:X26" si="5">U7+V7+W7</f>
        <v>0</v>
      </c>
      <c r="Y7" s="34">
        <f t="shared" ref="Y7:AF7" si="6">Q87+Q119+Q151+Q183+Q215+Q247+Q279+Q311+Q343+Q375+Q407+Q55</f>
        <v>0</v>
      </c>
      <c r="Z7" s="34">
        <f t="shared" si="6"/>
        <v>0</v>
      </c>
      <c r="AA7" s="34">
        <f t="shared" si="6"/>
        <v>0</v>
      </c>
      <c r="AB7" s="34">
        <f t="shared" si="6"/>
        <v>0</v>
      </c>
      <c r="AC7" s="36">
        <f t="shared" si="6"/>
        <v>0</v>
      </c>
      <c r="AD7" s="37">
        <f t="shared" si="6"/>
        <v>0</v>
      </c>
      <c r="AE7" s="37">
        <f t="shared" si="6"/>
        <v>0</v>
      </c>
      <c r="AF7" s="37">
        <f t="shared" si="6"/>
        <v>0</v>
      </c>
      <c r="AG7" s="35">
        <f t="shared" ref="AG7:AG26" si="7">AD7+AE7+AF7</f>
        <v>0</v>
      </c>
      <c r="AH7" s="34">
        <f t="shared" ref="AH7:AI7" si="8">Z87+Z119+Z151+Z183+Z215+Z247+Z279+Z311+Z343+Z375+Z407+Z55</f>
        <v>0</v>
      </c>
      <c r="AI7" s="34">
        <f t="shared" si="8"/>
        <v>0</v>
      </c>
      <c r="AJ7" s="38">
        <f t="shared" ref="AJ7:AJ26" si="9">IF($K7,L7/$K7,0)</f>
        <v>0</v>
      </c>
      <c r="AK7" s="39" t="e">
        <f t="shared" ref="AK7:AK27" si="10">AJ7/G7</f>
        <v>#DIV/0!</v>
      </c>
      <c r="AL7" s="37">
        <f t="shared" ref="AL7:AL26" si="11">IF($K7,M7/$K7,0)</f>
        <v>0</v>
      </c>
      <c r="AM7" s="39" t="e">
        <f t="shared" ref="AM7:AM27" si="12">AL7/H7</f>
        <v>#DIV/0!</v>
      </c>
      <c r="AN7" s="37">
        <f t="shared" ref="AN7:AN26" si="13">IF($K7,N7/$K7,0)</f>
        <v>0</v>
      </c>
      <c r="AO7" s="39" t="e">
        <f t="shared" ref="AO7:AO27" si="14">AN7/I7</f>
        <v>#DIV/0!</v>
      </c>
      <c r="AP7" s="37">
        <f t="shared" ref="AP7:AP26" si="15">IF($K7,O7/$K7,0)</f>
        <v>0</v>
      </c>
      <c r="AQ7" s="40" t="e">
        <f t="shared" ref="AQ7:AQ27" si="16">AP7/J7</f>
        <v>#DIV/0!</v>
      </c>
      <c r="AR7" s="37">
        <f t="shared" ref="AR7:AR26" si="17">IF($K7,P7/$K7,0)</f>
        <v>0</v>
      </c>
      <c r="AS7" s="41">
        <f t="shared" ref="AS7:AT7" si="18">IF($K7,R7/$K7,0)</f>
        <v>0</v>
      </c>
      <c r="AT7" s="42">
        <f t="shared" si="18"/>
        <v>0</v>
      </c>
      <c r="AU7" s="38">
        <f t="shared" ref="AU7:AU26" si="19">IF($T7,U7/$T7,0)</f>
        <v>0</v>
      </c>
      <c r="AV7" s="39" t="e">
        <f t="shared" ref="AV7:AV27" si="20">AU7/G7</f>
        <v>#DIV/0!</v>
      </c>
      <c r="AW7" s="37">
        <f t="shared" ref="AW7:AW26" si="21">IF($T7,V7/$T7,0)</f>
        <v>0</v>
      </c>
      <c r="AX7" s="39" t="e">
        <f t="shared" ref="AX7:AX27" si="22">AW7/H7</f>
        <v>#DIV/0!</v>
      </c>
      <c r="AY7" s="37">
        <f t="shared" ref="AY7:AY26" si="23">IF($T7,W7/$T7,0)</f>
        <v>0</v>
      </c>
      <c r="AZ7" s="39" t="e">
        <f t="shared" ref="AZ7:AZ27" si="24">AY7/I7</f>
        <v>#DIV/0!</v>
      </c>
      <c r="BA7" s="37">
        <f t="shared" ref="BA7:BA26" si="25">IF($T7,X7/$T7,0)</f>
        <v>0</v>
      </c>
      <c r="BB7" s="39" t="e">
        <f t="shared" ref="BB7:BB27" si="26">BA7/J7</f>
        <v>#DIV/0!</v>
      </c>
      <c r="BC7" s="37">
        <f t="shared" ref="BC7:BC26" si="27">IF($T7,Y7/$T7,0)</f>
        <v>0</v>
      </c>
      <c r="BD7" s="41">
        <f t="shared" ref="BD7:BE7" si="28">IF($T7,AA7/$T7,0)</f>
        <v>0</v>
      </c>
      <c r="BE7" s="41">
        <f t="shared" si="28"/>
        <v>0</v>
      </c>
      <c r="BF7" s="38">
        <f t="shared" ref="BF7:BI7" si="29">IF($AC7,AD7/$AC7,0)</f>
        <v>0</v>
      </c>
      <c r="BG7" s="34">
        <f t="shared" si="29"/>
        <v>0</v>
      </c>
      <c r="BH7" s="34">
        <f t="shared" si="29"/>
        <v>0</v>
      </c>
      <c r="BI7" s="34">
        <f t="shared" si="29"/>
        <v>0</v>
      </c>
      <c r="BJ7" s="43">
        <f t="shared" ref="BJ7:BJ26" si="30">IF($AH7,AI7/$AH7,0)</f>
        <v>0</v>
      </c>
      <c r="BK7" s="44" t="e">
        <f t="shared" ref="BK7:BK26" si="31">ROUND((Q7/$K7),0)</f>
        <v>#DIV/0!</v>
      </c>
      <c r="BL7" s="45" t="e">
        <f t="shared" ref="BL7:BL26" si="32">ROUND((Z7/$T7),0)</f>
        <v>#DIV/0!</v>
      </c>
      <c r="BM7" s="46"/>
      <c r="BN7" s="46"/>
      <c r="BO7" s="46"/>
      <c r="BP7" s="46"/>
      <c r="BQ7" s="46"/>
      <c r="BR7" s="46"/>
      <c r="BS7" s="46"/>
      <c r="BT7" s="46"/>
      <c r="BU7" s="46"/>
      <c r="BV7" s="46"/>
      <c r="BW7" s="46"/>
      <c r="BX7" s="46"/>
      <c r="BY7" s="46"/>
      <c r="BZ7" s="46"/>
      <c r="CA7" s="46"/>
      <c r="CB7" s="46"/>
      <c r="CC7" s="46"/>
    </row>
    <row r="8" spans="1:81" ht="15" x14ac:dyDescent="0.2">
      <c r="A8" s="29"/>
      <c r="B8" s="30"/>
      <c r="C8" s="30"/>
      <c r="D8" s="30"/>
      <c r="E8" s="30"/>
      <c r="F8" s="31"/>
      <c r="G8" s="32"/>
      <c r="H8" s="32"/>
      <c r="I8" s="32"/>
      <c r="J8" s="33">
        <f t="shared" si="0"/>
        <v>0</v>
      </c>
      <c r="K8" s="34">
        <f t="shared" ref="K8:N8" si="33">C88+C120+C152+C184+C216+C248+C280+C312+C344+C376+C408+C56</f>
        <v>0</v>
      </c>
      <c r="L8" s="34">
        <f t="shared" si="33"/>
        <v>0</v>
      </c>
      <c r="M8" s="34">
        <f t="shared" si="33"/>
        <v>0</v>
      </c>
      <c r="N8" s="34">
        <f t="shared" si="33"/>
        <v>0</v>
      </c>
      <c r="O8" s="34">
        <f t="shared" si="2"/>
        <v>0</v>
      </c>
      <c r="P8" s="34">
        <f t="shared" ref="P8:S8" si="34">H88+H120+H152+H184+H248+H280+H312+H344+H376+H408+H56</f>
        <v>0</v>
      </c>
      <c r="Q8" s="34">
        <f t="shared" si="34"/>
        <v>0</v>
      </c>
      <c r="R8" s="34">
        <f t="shared" si="34"/>
        <v>0</v>
      </c>
      <c r="S8" s="35">
        <f t="shared" si="34"/>
        <v>0</v>
      </c>
      <c r="T8" s="34">
        <f t="shared" ref="T8:W8" si="35">L88+L120+L152+L184+L216+L248+L280+L312+L344+L376+L408+L56</f>
        <v>0</v>
      </c>
      <c r="U8" s="34">
        <f t="shared" si="35"/>
        <v>0</v>
      </c>
      <c r="V8" s="34">
        <f t="shared" si="35"/>
        <v>0</v>
      </c>
      <c r="W8" s="34">
        <f t="shared" si="35"/>
        <v>0</v>
      </c>
      <c r="X8" s="34">
        <f t="shared" si="5"/>
        <v>0</v>
      </c>
      <c r="Y8" s="34">
        <f t="shared" ref="Y8:AF8" si="36">Q88+Q120+Q152+Q184+Q216+Q248+Q280+Q312+Q344+Q376+Q408+Q56</f>
        <v>0</v>
      </c>
      <c r="Z8" s="34">
        <f t="shared" si="36"/>
        <v>0</v>
      </c>
      <c r="AA8" s="34">
        <f t="shared" si="36"/>
        <v>0</v>
      </c>
      <c r="AB8" s="34">
        <f t="shared" si="36"/>
        <v>0</v>
      </c>
      <c r="AC8" s="38">
        <f t="shared" si="36"/>
        <v>0</v>
      </c>
      <c r="AD8" s="34">
        <f t="shared" si="36"/>
        <v>0</v>
      </c>
      <c r="AE8" s="34">
        <f t="shared" si="36"/>
        <v>0</v>
      </c>
      <c r="AF8" s="34">
        <f t="shared" si="36"/>
        <v>0</v>
      </c>
      <c r="AG8" s="35">
        <f t="shared" si="7"/>
        <v>0</v>
      </c>
      <c r="AH8" s="34">
        <f t="shared" ref="AH8:AI8" si="37">Z88+Z120+Z152+Z184+Z216+Z248+Z280+Z312+Z344+Z376+Z408+Z56</f>
        <v>0</v>
      </c>
      <c r="AI8" s="34">
        <f t="shared" si="37"/>
        <v>0</v>
      </c>
      <c r="AJ8" s="38">
        <f t="shared" si="9"/>
        <v>0</v>
      </c>
      <c r="AK8" s="39" t="e">
        <f t="shared" si="10"/>
        <v>#DIV/0!</v>
      </c>
      <c r="AL8" s="34">
        <f t="shared" si="11"/>
        <v>0</v>
      </c>
      <c r="AM8" s="39" t="e">
        <f t="shared" si="12"/>
        <v>#DIV/0!</v>
      </c>
      <c r="AN8" s="34">
        <f t="shared" si="13"/>
        <v>0</v>
      </c>
      <c r="AO8" s="39" t="e">
        <f t="shared" si="14"/>
        <v>#DIV/0!</v>
      </c>
      <c r="AP8" s="34">
        <f t="shared" si="15"/>
        <v>0</v>
      </c>
      <c r="AQ8" s="40" t="e">
        <f t="shared" si="16"/>
        <v>#DIV/0!</v>
      </c>
      <c r="AR8" s="34">
        <f t="shared" si="17"/>
        <v>0</v>
      </c>
      <c r="AS8" s="47">
        <f t="shared" ref="AS8:AT8" si="38">IF($K8,R8/$K8,0)</f>
        <v>0</v>
      </c>
      <c r="AT8" s="48">
        <f t="shared" si="38"/>
        <v>0</v>
      </c>
      <c r="AU8" s="38">
        <f t="shared" si="19"/>
        <v>0</v>
      </c>
      <c r="AV8" s="39" t="e">
        <f t="shared" si="20"/>
        <v>#DIV/0!</v>
      </c>
      <c r="AW8" s="34">
        <f t="shared" si="21"/>
        <v>0</v>
      </c>
      <c r="AX8" s="39" t="e">
        <f t="shared" si="22"/>
        <v>#DIV/0!</v>
      </c>
      <c r="AY8" s="34">
        <f t="shared" si="23"/>
        <v>0</v>
      </c>
      <c r="AZ8" s="39" t="e">
        <f t="shared" si="24"/>
        <v>#DIV/0!</v>
      </c>
      <c r="BA8" s="34">
        <f t="shared" si="25"/>
        <v>0</v>
      </c>
      <c r="BB8" s="39" t="e">
        <f t="shared" si="26"/>
        <v>#DIV/0!</v>
      </c>
      <c r="BC8" s="34">
        <f t="shared" si="27"/>
        <v>0</v>
      </c>
      <c r="BD8" s="47">
        <f t="shared" ref="BD8:BE8" si="39">IF($T8,AA8/$T8,0)</f>
        <v>0</v>
      </c>
      <c r="BE8" s="47">
        <f t="shared" si="39"/>
        <v>0</v>
      </c>
      <c r="BF8" s="38">
        <f t="shared" ref="BF8:BI8" si="40">IF($AC8,AD8/$AC8,0)</f>
        <v>0</v>
      </c>
      <c r="BG8" s="34">
        <f t="shared" si="40"/>
        <v>0</v>
      </c>
      <c r="BH8" s="34">
        <f t="shared" si="40"/>
        <v>0</v>
      </c>
      <c r="BI8" s="34">
        <f t="shared" si="40"/>
        <v>0</v>
      </c>
      <c r="BJ8" s="49">
        <f t="shared" si="30"/>
        <v>0</v>
      </c>
      <c r="BK8" s="44" t="e">
        <f t="shared" si="31"/>
        <v>#DIV/0!</v>
      </c>
      <c r="BL8" s="45" t="e">
        <f t="shared" si="32"/>
        <v>#DIV/0!</v>
      </c>
      <c r="BM8" s="46"/>
      <c r="BN8" s="46"/>
      <c r="BO8" s="46"/>
      <c r="BP8" s="46"/>
      <c r="BQ8" s="46"/>
      <c r="BR8" s="46"/>
      <c r="BS8" s="46"/>
      <c r="BT8" s="46"/>
      <c r="BU8" s="46"/>
      <c r="BV8" s="46"/>
      <c r="BW8" s="46"/>
      <c r="BX8" s="46"/>
      <c r="BY8" s="46"/>
      <c r="BZ8" s="46"/>
      <c r="CA8" s="46"/>
      <c r="CB8" s="46"/>
      <c r="CC8" s="46"/>
    </row>
    <row r="9" spans="1:81" ht="15" x14ac:dyDescent="0.2">
      <c r="A9" s="29"/>
      <c r="B9" s="30"/>
      <c r="C9" s="30"/>
      <c r="D9" s="30"/>
      <c r="E9" s="30"/>
      <c r="F9" s="31"/>
      <c r="G9" s="32"/>
      <c r="H9" s="32"/>
      <c r="I9" s="32"/>
      <c r="J9" s="33">
        <f t="shared" si="0"/>
        <v>0</v>
      </c>
      <c r="K9" s="34">
        <f t="shared" ref="K9:N9" si="41">C89+C121+C153+C185+C217+C249+C281+C313+C345+C377+C409+C57</f>
        <v>0</v>
      </c>
      <c r="L9" s="34">
        <f t="shared" si="41"/>
        <v>0</v>
      </c>
      <c r="M9" s="34">
        <f t="shared" si="41"/>
        <v>0</v>
      </c>
      <c r="N9" s="34">
        <f t="shared" si="41"/>
        <v>0</v>
      </c>
      <c r="O9" s="34">
        <f t="shared" si="2"/>
        <v>0</v>
      </c>
      <c r="P9" s="34">
        <f t="shared" ref="P9:S9" si="42">H89+H121+H153+H185+H249+H281+H313+H345+H377+H409+H57</f>
        <v>0</v>
      </c>
      <c r="Q9" s="34">
        <f t="shared" si="42"/>
        <v>0</v>
      </c>
      <c r="R9" s="34">
        <f t="shared" si="42"/>
        <v>0</v>
      </c>
      <c r="S9" s="35">
        <f t="shared" si="42"/>
        <v>0</v>
      </c>
      <c r="T9" s="34">
        <f t="shared" ref="T9:W9" si="43">L89+L121+L153+L185+L217+L249+L281+L313+L345+L377+L409+L57</f>
        <v>0</v>
      </c>
      <c r="U9" s="34">
        <f t="shared" si="43"/>
        <v>0</v>
      </c>
      <c r="V9" s="34">
        <f t="shared" si="43"/>
        <v>0</v>
      </c>
      <c r="W9" s="34">
        <f t="shared" si="43"/>
        <v>0</v>
      </c>
      <c r="X9" s="34">
        <f t="shared" si="5"/>
        <v>0</v>
      </c>
      <c r="Y9" s="34">
        <f t="shared" ref="Y9:AF9" si="44">Q89+Q121+Q153+Q185+Q217+Q249+Q281+Q313+Q345+Q377+Q409+Q57</f>
        <v>0</v>
      </c>
      <c r="Z9" s="34">
        <f t="shared" si="44"/>
        <v>0</v>
      </c>
      <c r="AA9" s="34">
        <f t="shared" si="44"/>
        <v>0</v>
      </c>
      <c r="AB9" s="34">
        <f t="shared" si="44"/>
        <v>0</v>
      </c>
      <c r="AC9" s="38">
        <f t="shared" si="44"/>
        <v>0</v>
      </c>
      <c r="AD9" s="34">
        <f t="shared" si="44"/>
        <v>0</v>
      </c>
      <c r="AE9" s="34">
        <f t="shared" si="44"/>
        <v>0</v>
      </c>
      <c r="AF9" s="34">
        <f t="shared" si="44"/>
        <v>0</v>
      </c>
      <c r="AG9" s="35">
        <f t="shared" si="7"/>
        <v>0</v>
      </c>
      <c r="AH9" s="34">
        <f t="shared" ref="AH9:AI9" si="45">Z89+Z121+Z153+Z185+Z217+Z249+Z281+Z313+Z345+Z377+Z409+Z57</f>
        <v>0</v>
      </c>
      <c r="AI9" s="34">
        <f t="shared" si="45"/>
        <v>0</v>
      </c>
      <c r="AJ9" s="38">
        <f t="shared" si="9"/>
        <v>0</v>
      </c>
      <c r="AK9" s="39" t="e">
        <f t="shared" si="10"/>
        <v>#DIV/0!</v>
      </c>
      <c r="AL9" s="34">
        <f t="shared" si="11"/>
        <v>0</v>
      </c>
      <c r="AM9" s="39" t="e">
        <f t="shared" si="12"/>
        <v>#DIV/0!</v>
      </c>
      <c r="AN9" s="34">
        <f t="shared" si="13"/>
        <v>0</v>
      </c>
      <c r="AO9" s="39" t="e">
        <f t="shared" si="14"/>
        <v>#DIV/0!</v>
      </c>
      <c r="AP9" s="34">
        <f t="shared" si="15"/>
        <v>0</v>
      </c>
      <c r="AQ9" s="40" t="e">
        <f t="shared" si="16"/>
        <v>#DIV/0!</v>
      </c>
      <c r="AR9" s="34">
        <f t="shared" si="17"/>
        <v>0</v>
      </c>
      <c r="AS9" s="47">
        <f t="shared" ref="AS9:AT9" si="46">IF($K9,R9/$K9,0)</f>
        <v>0</v>
      </c>
      <c r="AT9" s="48">
        <f t="shared" si="46"/>
        <v>0</v>
      </c>
      <c r="AU9" s="38">
        <f t="shared" si="19"/>
        <v>0</v>
      </c>
      <c r="AV9" s="39" t="e">
        <f t="shared" si="20"/>
        <v>#DIV/0!</v>
      </c>
      <c r="AW9" s="34">
        <f t="shared" si="21"/>
        <v>0</v>
      </c>
      <c r="AX9" s="39" t="e">
        <f t="shared" si="22"/>
        <v>#DIV/0!</v>
      </c>
      <c r="AY9" s="34">
        <f t="shared" si="23"/>
        <v>0</v>
      </c>
      <c r="AZ9" s="39" t="e">
        <f t="shared" si="24"/>
        <v>#DIV/0!</v>
      </c>
      <c r="BA9" s="34">
        <f t="shared" si="25"/>
        <v>0</v>
      </c>
      <c r="BB9" s="39" t="e">
        <f t="shared" si="26"/>
        <v>#DIV/0!</v>
      </c>
      <c r="BC9" s="34">
        <f t="shared" si="27"/>
        <v>0</v>
      </c>
      <c r="BD9" s="47">
        <f t="shared" ref="BD9:BE9" si="47">IF($T9,AA9/$T9,0)</f>
        <v>0</v>
      </c>
      <c r="BE9" s="47">
        <f t="shared" si="47"/>
        <v>0</v>
      </c>
      <c r="BF9" s="38">
        <f t="shared" ref="BF9:BI9" si="48">IF($AC9,AD9/$AC9,0)</f>
        <v>0</v>
      </c>
      <c r="BG9" s="34">
        <f t="shared" si="48"/>
        <v>0</v>
      </c>
      <c r="BH9" s="34">
        <f t="shared" si="48"/>
        <v>0</v>
      </c>
      <c r="BI9" s="34">
        <f t="shared" si="48"/>
        <v>0</v>
      </c>
      <c r="BJ9" s="49">
        <f t="shared" si="30"/>
        <v>0</v>
      </c>
      <c r="BK9" s="44" t="e">
        <f t="shared" si="31"/>
        <v>#DIV/0!</v>
      </c>
      <c r="BL9" s="45" t="e">
        <f t="shared" si="32"/>
        <v>#DIV/0!</v>
      </c>
      <c r="BM9" s="46"/>
      <c r="BN9" s="46"/>
      <c r="BO9" s="46"/>
      <c r="BP9" s="46"/>
      <c r="BQ9" s="46"/>
      <c r="BR9" s="46"/>
      <c r="BS9" s="46"/>
      <c r="BT9" s="46"/>
      <c r="BU9" s="46"/>
      <c r="BV9" s="46"/>
      <c r="BW9" s="46"/>
      <c r="BX9" s="46"/>
      <c r="BY9" s="46"/>
      <c r="BZ9" s="46"/>
      <c r="CA9" s="46"/>
      <c r="CB9" s="46"/>
      <c r="CC9" s="46"/>
    </row>
    <row r="10" spans="1:81" ht="15" x14ac:dyDescent="0.2">
      <c r="A10" s="29"/>
      <c r="B10" s="30"/>
      <c r="C10" s="30"/>
      <c r="D10" s="30"/>
      <c r="E10" s="30"/>
      <c r="F10" s="31"/>
      <c r="G10" s="32"/>
      <c r="H10" s="32"/>
      <c r="I10" s="32"/>
      <c r="J10" s="33">
        <f t="shared" si="0"/>
        <v>0</v>
      </c>
      <c r="K10" s="34">
        <f t="shared" ref="K10:N10" si="49">C90+C122+C154+C186+C218+C250+C282+C314+C346+C378+C410+C58</f>
        <v>0</v>
      </c>
      <c r="L10" s="34">
        <f t="shared" si="49"/>
        <v>0</v>
      </c>
      <c r="M10" s="34">
        <f t="shared" si="49"/>
        <v>0</v>
      </c>
      <c r="N10" s="34">
        <f t="shared" si="49"/>
        <v>0</v>
      </c>
      <c r="O10" s="34">
        <f t="shared" si="2"/>
        <v>0</v>
      </c>
      <c r="P10" s="34">
        <f t="shared" ref="P10:S10" si="50">H90+H122+H154+H186+H250+H282+H314+H346+H378+H410+H58</f>
        <v>0</v>
      </c>
      <c r="Q10" s="34">
        <f t="shared" si="50"/>
        <v>0</v>
      </c>
      <c r="R10" s="34">
        <f t="shared" si="50"/>
        <v>0</v>
      </c>
      <c r="S10" s="35">
        <f t="shared" si="50"/>
        <v>0</v>
      </c>
      <c r="T10" s="34">
        <f t="shared" ref="T10:W10" si="51">L90+L122+L154+L186+L218+L250+L282+L314+L346+L378+L410+L58</f>
        <v>0</v>
      </c>
      <c r="U10" s="34">
        <f t="shared" si="51"/>
        <v>0</v>
      </c>
      <c r="V10" s="34">
        <f t="shared" si="51"/>
        <v>0</v>
      </c>
      <c r="W10" s="34">
        <f t="shared" si="51"/>
        <v>0</v>
      </c>
      <c r="X10" s="34">
        <f t="shared" si="5"/>
        <v>0</v>
      </c>
      <c r="Y10" s="34">
        <f t="shared" ref="Y10:AF10" si="52">Q90+Q122+Q154+Q186+Q218+Q250+Q282+Q314+Q346+Q378+Q410+Q58</f>
        <v>0</v>
      </c>
      <c r="Z10" s="34">
        <f t="shared" si="52"/>
        <v>0</v>
      </c>
      <c r="AA10" s="34">
        <f t="shared" si="52"/>
        <v>0</v>
      </c>
      <c r="AB10" s="34">
        <f t="shared" si="52"/>
        <v>0</v>
      </c>
      <c r="AC10" s="38">
        <f t="shared" si="52"/>
        <v>0</v>
      </c>
      <c r="AD10" s="34">
        <f t="shared" si="52"/>
        <v>0</v>
      </c>
      <c r="AE10" s="34">
        <f t="shared" si="52"/>
        <v>0</v>
      </c>
      <c r="AF10" s="34">
        <f t="shared" si="52"/>
        <v>0</v>
      </c>
      <c r="AG10" s="35">
        <f t="shared" si="7"/>
        <v>0</v>
      </c>
      <c r="AH10" s="34">
        <f t="shared" ref="AH10:AI10" si="53">Z90+Z122+Z154+Z186+Z218+Z250+Z282+Z314+Z346+Z378+Z410+Z58</f>
        <v>0</v>
      </c>
      <c r="AI10" s="34">
        <f t="shared" si="53"/>
        <v>0</v>
      </c>
      <c r="AJ10" s="38">
        <f t="shared" si="9"/>
        <v>0</v>
      </c>
      <c r="AK10" s="39" t="e">
        <f t="shared" si="10"/>
        <v>#DIV/0!</v>
      </c>
      <c r="AL10" s="34">
        <f t="shared" si="11"/>
        <v>0</v>
      </c>
      <c r="AM10" s="39" t="e">
        <f t="shared" si="12"/>
        <v>#DIV/0!</v>
      </c>
      <c r="AN10" s="34">
        <f t="shared" si="13"/>
        <v>0</v>
      </c>
      <c r="AO10" s="39" t="e">
        <f t="shared" si="14"/>
        <v>#DIV/0!</v>
      </c>
      <c r="AP10" s="34">
        <f t="shared" si="15"/>
        <v>0</v>
      </c>
      <c r="AQ10" s="40" t="e">
        <f t="shared" si="16"/>
        <v>#DIV/0!</v>
      </c>
      <c r="AR10" s="34">
        <f t="shared" si="17"/>
        <v>0</v>
      </c>
      <c r="AS10" s="47">
        <f t="shared" ref="AS10:AT10" si="54">IF($K10,R10/$K10,0)</f>
        <v>0</v>
      </c>
      <c r="AT10" s="48">
        <f t="shared" si="54"/>
        <v>0</v>
      </c>
      <c r="AU10" s="38">
        <f t="shared" si="19"/>
        <v>0</v>
      </c>
      <c r="AV10" s="39" t="e">
        <f t="shared" si="20"/>
        <v>#DIV/0!</v>
      </c>
      <c r="AW10" s="34">
        <f t="shared" si="21"/>
        <v>0</v>
      </c>
      <c r="AX10" s="39" t="e">
        <f t="shared" si="22"/>
        <v>#DIV/0!</v>
      </c>
      <c r="AY10" s="34">
        <f t="shared" si="23"/>
        <v>0</v>
      </c>
      <c r="AZ10" s="39" t="e">
        <f t="shared" si="24"/>
        <v>#DIV/0!</v>
      </c>
      <c r="BA10" s="34">
        <f t="shared" si="25"/>
        <v>0</v>
      </c>
      <c r="BB10" s="39" t="e">
        <f t="shared" si="26"/>
        <v>#DIV/0!</v>
      </c>
      <c r="BC10" s="34">
        <f t="shared" si="27"/>
        <v>0</v>
      </c>
      <c r="BD10" s="47">
        <f t="shared" ref="BD10:BE10" si="55">IF($T10,AA10/$T10,0)</f>
        <v>0</v>
      </c>
      <c r="BE10" s="47">
        <f t="shared" si="55"/>
        <v>0</v>
      </c>
      <c r="BF10" s="38">
        <f t="shared" ref="BF10:BI10" si="56">IF($AC10,AD10/$AC10,0)</f>
        <v>0</v>
      </c>
      <c r="BG10" s="34">
        <f t="shared" si="56"/>
        <v>0</v>
      </c>
      <c r="BH10" s="34">
        <f t="shared" si="56"/>
        <v>0</v>
      </c>
      <c r="BI10" s="34">
        <f t="shared" si="56"/>
        <v>0</v>
      </c>
      <c r="BJ10" s="49">
        <f t="shared" si="30"/>
        <v>0</v>
      </c>
      <c r="BK10" s="44" t="e">
        <f t="shared" si="31"/>
        <v>#DIV/0!</v>
      </c>
      <c r="BL10" s="45" t="e">
        <f t="shared" si="32"/>
        <v>#DIV/0!</v>
      </c>
      <c r="BM10" s="46"/>
      <c r="BN10" s="46"/>
      <c r="BO10" s="46"/>
      <c r="BP10" s="46"/>
      <c r="BQ10" s="46"/>
      <c r="BR10" s="46"/>
      <c r="BS10" s="46"/>
      <c r="BT10" s="46"/>
      <c r="BU10" s="46"/>
      <c r="BV10" s="46"/>
      <c r="BW10" s="46"/>
      <c r="BX10" s="46"/>
      <c r="BY10" s="46"/>
      <c r="BZ10" s="46"/>
      <c r="CA10" s="46"/>
      <c r="CB10" s="46"/>
      <c r="CC10" s="46"/>
    </row>
    <row r="11" spans="1:81" ht="15" x14ac:dyDescent="0.2">
      <c r="A11" s="29"/>
      <c r="B11" s="30"/>
      <c r="C11" s="30"/>
      <c r="D11" s="30"/>
      <c r="E11" s="30"/>
      <c r="F11" s="31"/>
      <c r="G11" s="32"/>
      <c r="H11" s="32"/>
      <c r="I11" s="32"/>
      <c r="J11" s="33">
        <f t="shared" si="0"/>
        <v>0</v>
      </c>
      <c r="K11" s="34">
        <f t="shared" ref="K11:N11" si="57">C91+C123+C155+C187+C219+C251+C283+C315+C347+C379+C411+C59</f>
        <v>0</v>
      </c>
      <c r="L11" s="34">
        <f t="shared" si="57"/>
        <v>0</v>
      </c>
      <c r="M11" s="34">
        <f t="shared" si="57"/>
        <v>0</v>
      </c>
      <c r="N11" s="34">
        <f t="shared" si="57"/>
        <v>0</v>
      </c>
      <c r="O11" s="34">
        <f t="shared" si="2"/>
        <v>0</v>
      </c>
      <c r="P11" s="34">
        <f t="shared" ref="P11:S11" si="58">H91+H123+H155+H187+H251+H283+H315+H347+H379+H411+H59</f>
        <v>0</v>
      </c>
      <c r="Q11" s="34">
        <f t="shared" si="58"/>
        <v>0</v>
      </c>
      <c r="R11" s="34">
        <f t="shared" si="58"/>
        <v>0</v>
      </c>
      <c r="S11" s="35">
        <f t="shared" si="58"/>
        <v>0</v>
      </c>
      <c r="T11" s="34">
        <f t="shared" ref="T11:W11" si="59">L91+L123+L155+L187+L219+L251+L283+L315+L347+L379+L411+L59</f>
        <v>0</v>
      </c>
      <c r="U11" s="34">
        <f t="shared" si="59"/>
        <v>0</v>
      </c>
      <c r="V11" s="34">
        <f t="shared" si="59"/>
        <v>0</v>
      </c>
      <c r="W11" s="34">
        <f t="shared" si="59"/>
        <v>0</v>
      </c>
      <c r="X11" s="34">
        <f t="shared" si="5"/>
        <v>0</v>
      </c>
      <c r="Y11" s="34">
        <f t="shared" ref="Y11:AF11" si="60">Q91+Q123+Q155+Q187+Q219+Q251+Q283+Q315+Q347+Q379+Q411+Q59</f>
        <v>0</v>
      </c>
      <c r="Z11" s="34">
        <f t="shared" si="60"/>
        <v>0</v>
      </c>
      <c r="AA11" s="34">
        <f t="shared" si="60"/>
        <v>0</v>
      </c>
      <c r="AB11" s="34">
        <f t="shared" si="60"/>
        <v>0</v>
      </c>
      <c r="AC11" s="38">
        <f t="shared" si="60"/>
        <v>0</v>
      </c>
      <c r="AD11" s="34">
        <f t="shared" si="60"/>
        <v>0</v>
      </c>
      <c r="AE11" s="34">
        <f t="shared" si="60"/>
        <v>0</v>
      </c>
      <c r="AF11" s="34">
        <f t="shared" si="60"/>
        <v>0</v>
      </c>
      <c r="AG11" s="35">
        <f t="shared" si="7"/>
        <v>0</v>
      </c>
      <c r="AH11" s="34">
        <f t="shared" ref="AH11:AI11" si="61">Z91+Z123+Z155+Z187+Z219+Z251+Z283+Z315+Z347+Z379+Z411+Z59</f>
        <v>0</v>
      </c>
      <c r="AI11" s="34">
        <f t="shared" si="61"/>
        <v>0</v>
      </c>
      <c r="AJ11" s="38">
        <f t="shared" si="9"/>
        <v>0</v>
      </c>
      <c r="AK11" s="39" t="e">
        <f t="shared" si="10"/>
        <v>#DIV/0!</v>
      </c>
      <c r="AL11" s="34">
        <f t="shared" si="11"/>
        <v>0</v>
      </c>
      <c r="AM11" s="39" t="e">
        <f t="shared" si="12"/>
        <v>#DIV/0!</v>
      </c>
      <c r="AN11" s="34">
        <f t="shared" si="13"/>
        <v>0</v>
      </c>
      <c r="AO11" s="39" t="e">
        <f t="shared" si="14"/>
        <v>#DIV/0!</v>
      </c>
      <c r="AP11" s="34">
        <f t="shared" si="15"/>
        <v>0</v>
      </c>
      <c r="AQ11" s="40" t="e">
        <f t="shared" si="16"/>
        <v>#DIV/0!</v>
      </c>
      <c r="AR11" s="34">
        <f t="shared" si="17"/>
        <v>0</v>
      </c>
      <c r="AS11" s="47">
        <f t="shared" ref="AS11:AT11" si="62">IF($K11,R11/$K11,0)</f>
        <v>0</v>
      </c>
      <c r="AT11" s="48">
        <f t="shared" si="62"/>
        <v>0</v>
      </c>
      <c r="AU11" s="38">
        <f t="shared" si="19"/>
        <v>0</v>
      </c>
      <c r="AV11" s="39" t="e">
        <f t="shared" si="20"/>
        <v>#DIV/0!</v>
      </c>
      <c r="AW11" s="34">
        <f t="shared" si="21"/>
        <v>0</v>
      </c>
      <c r="AX11" s="39" t="e">
        <f t="shared" si="22"/>
        <v>#DIV/0!</v>
      </c>
      <c r="AY11" s="34">
        <f t="shared" si="23"/>
        <v>0</v>
      </c>
      <c r="AZ11" s="39" t="e">
        <f t="shared" si="24"/>
        <v>#DIV/0!</v>
      </c>
      <c r="BA11" s="34">
        <f t="shared" si="25"/>
        <v>0</v>
      </c>
      <c r="BB11" s="39" t="e">
        <f t="shared" si="26"/>
        <v>#DIV/0!</v>
      </c>
      <c r="BC11" s="34">
        <f t="shared" si="27"/>
        <v>0</v>
      </c>
      <c r="BD11" s="47">
        <f t="shared" ref="BD11:BE11" si="63">IF($T11,AA11/$T11,0)</f>
        <v>0</v>
      </c>
      <c r="BE11" s="47">
        <f t="shared" si="63"/>
        <v>0</v>
      </c>
      <c r="BF11" s="38">
        <f t="shared" ref="BF11:BI11" si="64">IF($AC11,AD11/$AC11,0)</f>
        <v>0</v>
      </c>
      <c r="BG11" s="34">
        <f t="shared" si="64"/>
        <v>0</v>
      </c>
      <c r="BH11" s="34">
        <f t="shared" si="64"/>
        <v>0</v>
      </c>
      <c r="BI11" s="34">
        <f t="shared" si="64"/>
        <v>0</v>
      </c>
      <c r="BJ11" s="49">
        <f t="shared" si="30"/>
        <v>0</v>
      </c>
      <c r="BK11" s="44" t="e">
        <f t="shared" si="31"/>
        <v>#DIV/0!</v>
      </c>
      <c r="BL11" s="45" t="e">
        <f t="shared" si="32"/>
        <v>#DIV/0!</v>
      </c>
      <c r="BM11" s="46"/>
      <c r="BN11" s="46"/>
      <c r="BO11" s="46"/>
      <c r="BP11" s="46"/>
      <c r="BQ11" s="46"/>
      <c r="BR11" s="46"/>
      <c r="BS11" s="46"/>
      <c r="BT11" s="46"/>
      <c r="BU11" s="46"/>
      <c r="BV11" s="46"/>
      <c r="BW11" s="46"/>
      <c r="BX11" s="46"/>
      <c r="BY11" s="46"/>
      <c r="BZ11" s="46"/>
      <c r="CA11" s="46"/>
      <c r="CB11" s="46"/>
      <c r="CC11" s="46"/>
    </row>
    <row r="12" spans="1:81" ht="15" x14ac:dyDescent="0.2">
      <c r="A12" s="29"/>
      <c r="B12" s="30"/>
      <c r="C12" s="30"/>
      <c r="D12" s="30"/>
      <c r="E12" s="30"/>
      <c r="F12" s="31"/>
      <c r="G12" s="32"/>
      <c r="H12" s="32"/>
      <c r="I12" s="32"/>
      <c r="J12" s="33">
        <f t="shared" si="0"/>
        <v>0</v>
      </c>
      <c r="K12" s="34">
        <f t="shared" ref="K12:N12" si="65">C92+C124+C156+C188+C220+C252+C284+C316+C348+C380+C412+C60</f>
        <v>0</v>
      </c>
      <c r="L12" s="34">
        <f t="shared" si="65"/>
        <v>0</v>
      </c>
      <c r="M12" s="34">
        <f t="shared" si="65"/>
        <v>0</v>
      </c>
      <c r="N12" s="34">
        <f t="shared" si="65"/>
        <v>0</v>
      </c>
      <c r="O12" s="34">
        <f t="shared" si="2"/>
        <v>0</v>
      </c>
      <c r="P12" s="34">
        <f t="shared" ref="P12:S12" si="66">H92+H124+H156+H188+H252+H284+H316+H348+H380+H412+H60</f>
        <v>0</v>
      </c>
      <c r="Q12" s="34">
        <f t="shared" si="66"/>
        <v>0</v>
      </c>
      <c r="R12" s="34">
        <f t="shared" si="66"/>
        <v>0</v>
      </c>
      <c r="S12" s="35">
        <f t="shared" si="66"/>
        <v>0</v>
      </c>
      <c r="T12" s="34">
        <f t="shared" ref="T12:W12" si="67">L92+L124+L156+L188+L220+L252+L284+L316+L348+L380+L412+L60</f>
        <v>0</v>
      </c>
      <c r="U12" s="34">
        <f t="shared" si="67"/>
        <v>0</v>
      </c>
      <c r="V12" s="34">
        <f t="shared" si="67"/>
        <v>0</v>
      </c>
      <c r="W12" s="34">
        <f t="shared" si="67"/>
        <v>0</v>
      </c>
      <c r="X12" s="34">
        <f t="shared" si="5"/>
        <v>0</v>
      </c>
      <c r="Y12" s="34">
        <f t="shared" ref="Y12:AF12" si="68">Q92+Q124+Q156+Q188+Q220+Q252+Q284+Q316+Q348+Q380+Q412+Q60</f>
        <v>0</v>
      </c>
      <c r="Z12" s="34">
        <f t="shared" si="68"/>
        <v>0</v>
      </c>
      <c r="AA12" s="34">
        <f t="shared" si="68"/>
        <v>0</v>
      </c>
      <c r="AB12" s="34">
        <f t="shared" si="68"/>
        <v>0</v>
      </c>
      <c r="AC12" s="38">
        <f t="shared" si="68"/>
        <v>0</v>
      </c>
      <c r="AD12" s="34">
        <f t="shared" si="68"/>
        <v>0</v>
      </c>
      <c r="AE12" s="34">
        <f t="shared" si="68"/>
        <v>0</v>
      </c>
      <c r="AF12" s="34">
        <f t="shared" si="68"/>
        <v>0</v>
      </c>
      <c r="AG12" s="35">
        <f t="shared" si="7"/>
        <v>0</v>
      </c>
      <c r="AH12" s="34">
        <f t="shared" ref="AH12:AI12" si="69">Z92+Z124+Z156+Z188+Z220+Z252+Z284+Z316+Z348+Z380+Z412+Z60</f>
        <v>0</v>
      </c>
      <c r="AI12" s="34">
        <f t="shared" si="69"/>
        <v>0</v>
      </c>
      <c r="AJ12" s="38">
        <f t="shared" si="9"/>
        <v>0</v>
      </c>
      <c r="AK12" s="39" t="e">
        <f t="shared" si="10"/>
        <v>#DIV/0!</v>
      </c>
      <c r="AL12" s="34">
        <f t="shared" si="11"/>
        <v>0</v>
      </c>
      <c r="AM12" s="39" t="e">
        <f t="shared" si="12"/>
        <v>#DIV/0!</v>
      </c>
      <c r="AN12" s="34">
        <f t="shared" si="13"/>
        <v>0</v>
      </c>
      <c r="AO12" s="39" t="e">
        <f t="shared" si="14"/>
        <v>#DIV/0!</v>
      </c>
      <c r="AP12" s="34">
        <f t="shared" si="15"/>
        <v>0</v>
      </c>
      <c r="AQ12" s="40" t="e">
        <f t="shared" si="16"/>
        <v>#DIV/0!</v>
      </c>
      <c r="AR12" s="34">
        <f t="shared" si="17"/>
        <v>0</v>
      </c>
      <c r="AS12" s="47">
        <f t="shared" ref="AS12:AT12" si="70">IF($K12,R12/$K12,0)</f>
        <v>0</v>
      </c>
      <c r="AT12" s="48">
        <f t="shared" si="70"/>
        <v>0</v>
      </c>
      <c r="AU12" s="38">
        <f t="shared" si="19"/>
        <v>0</v>
      </c>
      <c r="AV12" s="39" t="e">
        <f t="shared" si="20"/>
        <v>#DIV/0!</v>
      </c>
      <c r="AW12" s="34">
        <f t="shared" si="21"/>
        <v>0</v>
      </c>
      <c r="AX12" s="39" t="e">
        <f t="shared" si="22"/>
        <v>#DIV/0!</v>
      </c>
      <c r="AY12" s="34">
        <f t="shared" si="23"/>
        <v>0</v>
      </c>
      <c r="AZ12" s="39" t="e">
        <f t="shared" si="24"/>
        <v>#DIV/0!</v>
      </c>
      <c r="BA12" s="34">
        <f t="shared" si="25"/>
        <v>0</v>
      </c>
      <c r="BB12" s="39" t="e">
        <f t="shared" si="26"/>
        <v>#DIV/0!</v>
      </c>
      <c r="BC12" s="34">
        <f t="shared" si="27"/>
        <v>0</v>
      </c>
      <c r="BD12" s="47">
        <f t="shared" ref="BD12:BE12" si="71">IF($T12,AA12/$T12,0)</f>
        <v>0</v>
      </c>
      <c r="BE12" s="47">
        <f t="shared" si="71"/>
        <v>0</v>
      </c>
      <c r="BF12" s="38">
        <f t="shared" ref="BF12:BI12" si="72">IF($AC12,AD12/$AC12,0)</f>
        <v>0</v>
      </c>
      <c r="BG12" s="34">
        <f t="shared" si="72"/>
        <v>0</v>
      </c>
      <c r="BH12" s="34">
        <f t="shared" si="72"/>
        <v>0</v>
      </c>
      <c r="BI12" s="34">
        <f t="shared" si="72"/>
        <v>0</v>
      </c>
      <c r="BJ12" s="49">
        <f t="shared" si="30"/>
        <v>0</v>
      </c>
      <c r="BK12" s="44" t="e">
        <f t="shared" si="31"/>
        <v>#DIV/0!</v>
      </c>
      <c r="BL12" s="45" t="e">
        <f t="shared" si="32"/>
        <v>#DIV/0!</v>
      </c>
      <c r="BM12" s="46"/>
      <c r="BN12" s="46"/>
      <c r="BO12" s="46"/>
      <c r="BP12" s="46"/>
      <c r="BQ12" s="46"/>
      <c r="BR12" s="46"/>
      <c r="BS12" s="46"/>
      <c r="BT12" s="46"/>
      <c r="BU12" s="46"/>
      <c r="BV12" s="46"/>
      <c r="BW12" s="46"/>
      <c r="BX12" s="46"/>
      <c r="BY12" s="46"/>
      <c r="BZ12" s="46"/>
      <c r="CA12" s="46"/>
      <c r="CB12" s="46"/>
      <c r="CC12" s="46"/>
    </row>
    <row r="13" spans="1:81" ht="15" x14ac:dyDescent="0.2">
      <c r="A13" s="29"/>
      <c r="B13" s="30"/>
      <c r="C13" s="30"/>
      <c r="D13" s="30"/>
      <c r="E13" s="30"/>
      <c r="F13" s="31"/>
      <c r="G13" s="32"/>
      <c r="H13" s="32"/>
      <c r="I13" s="32"/>
      <c r="J13" s="33">
        <f t="shared" si="0"/>
        <v>0</v>
      </c>
      <c r="K13" s="34">
        <f t="shared" ref="K13:N13" si="73">C93+C125+C157+C189+C221+C253+C285+C317+C349+C381+C413+C61</f>
        <v>0</v>
      </c>
      <c r="L13" s="34">
        <f t="shared" si="73"/>
        <v>0</v>
      </c>
      <c r="M13" s="34">
        <f t="shared" si="73"/>
        <v>0</v>
      </c>
      <c r="N13" s="34">
        <f t="shared" si="73"/>
        <v>0</v>
      </c>
      <c r="O13" s="34">
        <f t="shared" si="2"/>
        <v>0</v>
      </c>
      <c r="P13" s="34">
        <f t="shared" ref="P13:S13" si="74">H93+H125+H157+H189+H253+H285+H317+H349+H381+H413+H61</f>
        <v>0</v>
      </c>
      <c r="Q13" s="34">
        <f t="shared" si="74"/>
        <v>0</v>
      </c>
      <c r="R13" s="34">
        <f t="shared" si="74"/>
        <v>0</v>
      </c>
      <c r="S13" s="35">
        <f t="shared" si="74"/>
        <v>0</v>
      </c>
      <c r="T13" s="34">
        <f t="shared" ref="T13:W13" si="75">L93+L125+L157+L189+L221+L253+L285+L317+L349+L381+L413+L61</f>
        <v>0</v>
      </c>
      <c r="U13" s="34">
        <f t="shared" si="75"/>
        <v>0</v>
      </c>
      <c r="V13" s="34">
        <f t="shared" si="75"/>
        <v>0</v>
      </c>
      <c r="W13" s="34">
        <f t="shared" si="75"/>
        <v>0</v>
      </c>
      <c r="X13" s="34">
        <f t="shared" si="5"/>
        <v>0</v>
      </c>
      <c r="Y13" s="34">
        <f t="shared" ref="Y13:AF13" si="76">Q93+Q125+Q157+Q189+Q221+Q253+Q285+Q317+Q349+Q381+Q413+Q61</f>
        <v>0</v>
      </c>
      <c r="Z13" s="34">
        <f t="shared" si="76"/>
        <v>0</v>
      </c>
      <c r="AA13" s="34">
        <f t="shared" si="76"/>
        <v>0</v>
      </c>
      <c r="AB13" s="34">
        <f t="shared" si="76"/>
        <v>0</v>
      </c>
      <c r="AC13" s="38">
        <f t="shared" si="76"/>
        <v>0</v>
      </c>
      <c r="AD13" s="34">
        <f t="shared" si="76"/>
        <v>0</v>
      </c>
      <c r="AE13" s="34">
        <f t="shared" si="76"/>
        <v>0</v>
      </c>
      <c r="AF13" s="34">
        <f t="shared" si="76"/>
        <v>0</v>
      </c>
      <c r="AG13" s="35">
        <f t="shared" si="7"/>
        <v>0</v>
      </c>
      <c r="AH13" s="34">
        <f t="shared" ref="AH13:AI13" si="77">Z93+Z125+Z157+Z189+Z221+Z253+Z285+Z317+Z349+Z381+Z413+Z61</f>
        <v>0</v>
      </c>
      <c r="AI13" s="34">
        <f t="shared" si="77"/>
        <v>0</v>
      </c>
      <c r="AJ13" s="38">
        <f t="shared" si="9"/>
        <v>0</v>
      </c>
      <c r="AK13" s="39" t="e">
        <f t="shared" si="10"/>
        <v>#DIV/0!</v>
      </c>
      <c r="AL13" s="34">
        <f t="shared" si="11"/>
        <v>0</v>
      </c>
      <c r="AM13" s="39" t="e">
        <f t="shared" si="12"/>
        <v>#DIV/0!</v>
      </c>
      <c r="AN13" s="34">
        <f t="shared" si="13"/>
        <v>0</v>
      </c>
      <c r="AO13" s="39" t="e">
        <f t="shared" si="14"/>
        <v>#DIV/0!</v>
      </c>
      <c r="AP13" s="34">
        <f t="shared" si="15"/>
        <v>0</v>
      </c>
      <c r="AQ13" s="40" t="e">
        <f t="shared" si="16"/>
        <v>#DIV/0!</v>
      </c>
      <c r="AR13" s="34">
        <f t="shared" si="17"/>
        <v>0</v>
      </c>
      <c r="AS13" s="47">
        <f t="shared" ref="AS13:AT13" si="78">IF($K13,R13/$K13,0)</f>
        <v>0</v>
      </c>
      <c r="AT13" s="48">
        <f t="shared" si="78"/>
        <v>0</v>
      </c>
      <c r="AU13" s="38">
        <f t="shared" si="19"/>
        <v>0</v>
      </c>
      <c r="AV13" s="39" t="e">
        <f t="shared" si="20"/>
        <v>#DIV/0!</v>
      </c>
      <c r="AW13" s="34">
        <f t="shared" si="21"/>
        <v>0</v>
      </c>
      <c r="AX13" s="39" t="e">
        <f t="shared" si="22"/>
        <v>#DIV/0!</v>
      </c>
      <c r="AY13" s="34">
        <f t="shared" si="23"/>
        <v>0</v>
      </c>
      <c r="AZ13" s="39" t="e">
        <f t="shared" si="24"/>
        <v>#DIV/0!</v>
      </c>
      <c r="BA13" s="34">
        <f t="shared" si="25"/>
        <v>0</v>
      </c>
      <c r="BB13" s="39" t="e">
        <f t="shared" si="26"/>
        <v>#DIV/0!</v>
      </c>
      <c r="BC13" s="34">
        <f t="shared" si="27"/>
        <v>0</v>
      </c>
      <c r="BD13" s="47">
        <f t="shared" ref="BD13:BE13" si="79">IF($T13,AA13/$T13,0)</f>
        <v>0</v>
      </c>
      <c r="BE13" s="47">
        <f t="shared" si="79"/>
        <v>0</v>
      </c>
      <c r="BF13" s="38">
        <f t="shared" ref="BF13:BI13" si="80">IF($AC13,AD13/$AC13,0)</f>
        <v>0</v>
      </c>
      <c r="BG13" s="34">
        <f t="shared" si="80"/>
        <v>0</v>
      </c>
      <c r="BH13" s="34">
        <f t="shared" si="80"/>
        <v>0</v>
      </c>
      <c r="BI13" s="34">
        <f t="shared" si="80"/>
        <v>0</v>
      </c>
      <c r="BJ13" s="49">
        <f t="shared" si="30"/>
        <v>0</v>
      </c>
      <c r="BK13" s="44" t="e">
        <f t="shared" si="31"/>
        <v>#DIV/0!</v>
      </c>
      <c r="BL13" s="45" t="e">
        <f t="shared" si="32"/>
        <v>#DIV/0!</v>
      </c>
      <c r="BM13" s="46"/>
      <c r="BN13" s="46"/>
      <c r="BO13" s="46"/>
      <c r="BP13" s="46"/>
      <c r="BQ13" s="46"/>
      <c r="BR13" s="46"/>
      <c r="BS13" s="46"/>
      <c r="BT13" s="46"/>
      <c r="BU13" s="46"/>
      <c r="BV13" s="46"/>
      <c r="BW13" s="46"/>
      <c r="BX13" s="46"/>
      <c r="BY13" s="46"/>
      <c r="BZ13" s="46"/>
      <c r="CA13" s="46"/>
      <c r="CB13" s="46"/>
      <c r="CC13" s="46"/>
    </row>
    <row r="14" spans="1:81" ht="15" x14ac:dyDescent="0.2">
      <c r="A14" s="29"/>
      <c r="B14" s="30"/>
      <c r="C14" s="30"/>
      <c r="D14" s="30"/>
      <c r="E14" s="30"/>
      <c r="F14" s="31"/>
      <c r="G14" s="32"/>
      <c r="H14" s="32"/>
      <c r="I14" s="32"/>
      <c r="J14" s="33">
        <f t="shared" si="0"/>
        <v>0</v>
      </c>
      <c r="K14" s="34">
        <f t="shared" ref="K14:N14" si="81">C94+C126+C158+C190+C222+C254+C286+C318+C350+C382+C414+C62</f>
        <v>0</v>
      </c>
      <c r="L14" s="34">
        <f t="shared" si="81"/>
        <v>0</v>
      </c>
      <c r="M14" s="34">
        <f t="shared" si="81"/>
        <v>0</v>
      </c>
      <c r="N14" s="34">
        <f t="shared" si="81"/>
        <v>0</v>
      </c>
      <c r="O14" s="34">
        <f t="shared" si="2"/>
        <v>0</v>
      </c>
      <c r="P14" s="34">
        <f t="shared" ref="P14:S14" si="82">H94+H126+H158+H190+H254+H286+H318+H350+H382+H414+H62</f>
        <v>0</v>
      </c>
      <c r="Q14" s="34">
        <f t="shared" si="82"/>
        <v>0</v>
      </c>
      <c r="R14" s="34">
        <f t="shared" si="82"/>
        <v>0</v>
      </c>
      <c r="S14" s="35">
        <f t="shared" si="82"/>
        <v>0</v>
      </c>
      <c r="T14" s="34">
        <f t="shared" ref="T14:W14" si="83">L94+L126+L158+L190+L222+L254+L286+L318+L350+L382+L414+L62</f>
        <v>0</v>
      </c>
      <c r="U14" s="34">
        <f t="shared" si="83"/>
        <v>0</v>
      </c>
      <c r="V14" s="34">
        <f t="shared" si="83"/>
        <v>0</v>
      </c>
      <c r="W14" s="34">
        <f t="shared" si="83"/>
        <v>0</v>
      </c>
      <c r="X14" s="34">
        <f t="shared" si="5"/>
        <v>0</v>
      </c>
      <c r="Y14" s="34">
        <f t="shared" ref="Y14:AF14" si="84">Q94+Q126+Q158+Q190+Q222+Q254+Q286+Q318+Q350+Q382+Q414+Q62</f>
        <v>0</v>
      </c>
      <c r="Z14" s="34">
        <f t="shared" si="84"/>
        <v>0</v>
      </c>
      <c r="AA14" s="34">
        <f t="shared" si="84"/>
        <v>0</v>
      </c>
      <c r="AB14" s="34">
        <f t="shared" si="84"/>
        <v>0</v>
      </c>
      <c r="AC14" s="38">
        <f t="shared" si="84"/>
        <v>0</v>
      </c>
      <c r="AD14" s="34">
        <f t="shared" si="84"/>
        <v>0</v>
      </c>
      <c r="AE14" s="34">
        <f t="shared" si="84"/>
        <v>0</v>
      </c>
      <c r="AF14" s="34">
        <f t="shared" si="84"/>
        <v>0</v>
      </c>
      <c r="AG14" s="35">
        <f t="shared" si="7"/>
        <v>0</v>
      </c>
      <c r="AH14" s="34">
        <f t="shared" ref="AH14:AI14" si="85">Z94+Z126+Z158+Z190+Z222+Z254+Z286+Z318+Z350+Z382+Z414+Z62</f>
        <v>0</v>
      </c>
      <c r="AI14" s="34">
        <f t="shared" si="85"/>
        <v>0</v>
      </c>
      <c r="AJ14" s="38">
        <f t="shared" si="9"/>
        <v>0</v>
      </c>
      <c r="AK14" s="39" t="e">
        <f t="shared" si="10"/>
        <v>#DIV/0!</v>
      </c>
      <c r="AL14" s="34">
        <f t="shared" si="11"/>
        <v>0</v>
      </c>
      <c r="AM14" s="39" t="e">
        <f t="shared" si="12"/>
        <v>#DIV/0!</v>
      </c>
      <c r="AN14" s="34">
        <f t="shared" si="13"/>
        <v>0</v>
      </c>
      <c r="AO14" s="39" t="e">
        <f t="shared" si="14"/>
        <v>#DIV/0!</v>
      </c>
      <c r="AP14" s="34">
        <f t="shared" si="15"/>
        <v>0</v>
      </c>
      <c r="AQ14" s="40" t="e">
        <f t="shared" si="16"/>
        <v>#DIV/0!</v>
      </c>
      <c r="AR14" s="34">
        <f t="shared" si="17"/>
        <v>0</v>
      </c>
      <c r="AS14" s="47">
        <f t="shared" ref="AS14:AT14" si="86">IF($K14,R14/$K14,0)</f>
        <v>0</v>
      </c>
      <c r="AT14" s="48">
        <f t="shared" si="86"/>
        <v>0</v>
      </c>
      <c r="AU14" s="38">
        <f t="shared" si="19"/>
        <v>0</v>
      </c>
      <c r="AV14" s="39" t="e">
        <f t="shared" si="20"/>
        <v>#DIV/0!</v>
      </c>
      <c r="AW14" s="34">
        <f t="shared" si="21"/>
        <v>0</v>
      </c>
      <c r="AX14" s="39" t="e">
        <f t="shared" si="22"/>
        <v>#DIV/0!</v>
      </c>
      <c r="AY14" s="34">
        <f t="shared" si="23"/>
        <v>0</v>
      </c>
      <c r="AZ14" s="39" t="e">
        <f t="shared" si="24"/>
        <v>#DIV/0!</v>
      </c>
      <c r="BA14" s="34">
        <f t="shared" si="25"/>
        <v>0</v>
      </c>
      <c r="BB14" s="39" t="e">
        <f t="shared" si="26"/>
        <v>#DIV/0!</v>
      </c>
      <c r="BC14" s="34">
        <f t="shared" si="27"/>
        <v>0</v>
      </c>
      <c r="BD14" s="47">
        <f t="shared" ref="BD14:BE14" si="87">IF($T14,AA14/$T14,0)</f>
        <v>0</v>
      </c>
      <c r="BE14" s="47">
        <f t="shared" si="87"/>
        <v>0</v>
      </c>
      <c r="BF14" s="38">
        <f t="shared" ref="BF14:BI14" si="88">IF($AC14,AD14/$AC14,0)</f>
        <v>0</v>
      </c>
      <c r="BG14" s="34">
        <f t="shared" si="88"/>
        <v>0</v>
      </c>
      <c r="BH14" s="34">
        <f t="shared" si="88"/>
        <v>0</v>
      </c>
      <c r="BI14" s="34">
        <f t="shared" si="88"/>
        <v>0</v>
      </c>
      <c r="BJ14" s="49">
        <f t="shared" si="30"/>
        <v>0</v>
      </c>
      <c r="BK14" s="44" t="e">
        <f t="shared" si="31"/>
        <v>#DIV/0!</v>
      </c>
      <c r="BL14" s="45" t="e">
        <f t="shared" si="32"/>
        <v>#DIV/0!</v>
      </c>
      <c r="BM14" s="46"/>
      <c r="BN14" s="46"/>
      <c r="BO14" s="46"/>
      <c r="BP14" s="46"/>
      <c r="BQ14" s="46"/>
      <c r="BR14" s="46"/>
      <c r="BS14" s="46"/>
      <c r="BT14" s="46"/>
      <c r="BU14" s="46"/>
      <c r="BV14" s="46"/>
      <c r="BW14" s="46"/>
      <c r="BX14" s="46"/>
      <c r="BY14" s="46"/>
      <c r="BZ14" s="46"/>
      <c r="CA14" s="46"/>
      <c r="CB14" s="46"/>
      <c r="CC14" s="46"/>
    </row>
    <row r="15" spans="1:81" ht="15" x14ac:dyDescent="0.2">
      <c r="A15" s="29"/>
      <c r="B15" s="30"/>
      <c r="C15" s="30"/>
      <c r="D15" s="30"/>
      <c r="E15" s="30"/>
      <c r="F15" s="31"/>
      <c r="G15" s="32"/>
      <c r="H15" s="32"/>
      <c r="I15" s="32"/>
      <c r="J15" s="33">
        <f t="shared" si="0"/>
        <v>0</v>
      </c>
      <c r="K15" s="34">
        <f t="shared" ref="K15:N15" si="89">C95+C127+C159+C191+C223+C255+C287+C319+C351+C383+C415+C63</f>
        <v>0</v>
      </c>
      <c r="L15" s="34">
        <f t="shared" si="89"/>
        <v>0</v>
      </c>
      <c r="M15" s="34">
        <f t="shared" si="89"/>
        <v>0</v>
      </c>
      <c r="N15" s="34">
        <f t="shared" si="89"/>
        <v>0</v>
      </c>
      <c r="O15" s="34">
        <f t="shared" si="2"/>
        <v>0</v>
      </c>
      <c r="P15" s="34">
        <f t="shared" ref="P15:S15" si="90">H95+H127+H159+H191+H255+H287+H319+H351+H383+H415+H63</f>
        <v>0</v>
      </c>
      <c r="Q15" s="34">
        <f t="shared" si="90"/>
        <v>0</v>
      </c>
      <c r="R15" s="34">
        <f t="shared" si="90"/>
        <v>0</v>
      </c>
      <c r="S15" s="35">
        <f t="shared" si="90"/>
        <v>0</v>
      </c>
      <c r="T15" s="34">
        <f t="shared" ref="T15:W15" si="91">L95+L127+L159+L191+L223+L255+L287+L319+L351+L383+L415+L63</f>
        <v>0</v>
      </c>
      <c r="U15" s="34">
        <f t="shared" si="91"/>
        <v>0</v>
      </c>
      <c r="V15" s="34">
        <f t="shared" si="91"/>
        <v>0</v>
      </c>
      <c r="W15" s="34">
        <f t="shared" si="91"/>
        <v>0</v>
      </c>
      <c r="X15" s="34">
        <f t="shared" si="5"/>
        <v>0</v>
      </c>
      <c r="Y15" s="34">
        <f t="shared" ref="Y15:AF15" si="92">Q95+Q127+Q159+Q191+Q223+Q255+Q287+Q319+Q351+Q383+Q415+Q63</f>
        <v>0</v>
      </c>
      <c r="Z15" s="34">
        <f t="shared" si="92"/>
        <v>0</v>
      </c>
      <c r="AA15" s="34">
        <f t="shared" si="92"/>
        <v>0</v>
      </c>
      <c r="AB15" s="34">
        <f t="shared" si="92"/>
        <v>0</v>
      </c>
      <c r="AC15" s="38">
        <f t="shared" si="92"/>
        <v>0</v>
      </c>
      <c r="AD15" s="34">
        <f t="shared" si="92"/>
        <v>0</v>
      </c>
      <c r="AE15" s="34">
        <f t="shared" si="92"/>
        <v>0</v>
      </c>
      <c r="AF15" s="34">
        <f t="shared" si="92"/>
        <v>0</v>
      </c>
      <c r="AG15" s="35">
        <f t="shared" si="7"/>
        <v>0</v>
      </c>
      <c r="AH15" s="34">
        <f t="shared" ref="AH15:AI15" si="93">Z95+Z127+Z159+Z191+Z223+Z255+Z287+Z319+Z351+Z383+Z415+Z63</f>
        <v>0</v>
      </c>
      <c r="AI15" s="34">
        <f t="shared" si="93"/>
        <v>0</v>
      </c>
      <c r="AJ15" s="38">
        <f t="shared" si="9"/>
        <v>0</v>
      </c>
      <c r="AK15" s="39" t="e">
        <f t="shared" si="10"/>
        <v>#DIV/0!</v>
      </c>
      <c r="AL15" s="34">
        <f t="shared" si="11"/>
        <v>0</v>
      </c>
      <c r="AM15" s="39" t="e">
        <f t="shared" si="12"/>
        <v>#DIV/0!</v>
      </c>
      <c r="AN15" s="34">
        <f t="shared" si="13"/>
        <v>0</v>
      </c>
      <c r="AO15" s="39" t="e">
        <f t="shared" si="14"/>
        <v>#DIV/0!</v>
      </c>
      <c r="AP15" s="34">
        <f t="shared" si="15"/>
        <v>0</v>
      </c>
      <c r="AQ15" s="40" t="e">
        <f t="shared" si="16"/>
        <v>#DIV/0!</v>
      </c>
      <c r="AR15" s="34">
        <f t="shared" si="17"/>
        <v>0</v>
      </c>
      <c r="AS15" s="47">
        <f t="shared" ref="AS15:AT15" si="94">IF($K15,R15/$K15,0)</f>
        <v>0</v>
      </c>
      <c r="AT15" s="48">
        <f t="shared" si="94"/>
        <v>0</v>
      </c>
      <c r="AU15" s="38">
        <f t="shared" si="19"/>
        <v>0</v>
      </c>
      <c r="AV15" s="39" t="e">
        <f t="shared" si="20"/>
        <v>#DIV/0!</v>
      </c>
      <c r="AW15" s="34">
        <f t="shared" si="21"/>
        <v>0</v>
      </c>
      <c r="AX15" s="39" t="e">
        <f t="shared" si="22"/>
        <v>#DIV/0!</v>
      </c>
      <c r="AY15" s="34">
        <f t="shared" si="23"/>
        <v>0</v>
      </c>
      <c r="AZ15" s="39" t="e">
        <f t="shared" si="24"/>
        <v>#DIV/0!</v>
      </c>
      <c r="BA15" s="34">
        <f t="shared" si="25"/>
        <v>0</v>
      </c>
      <c r="BB15" s="39" t="e">
        <f t="shared" si="26"/>
        <v>#DIV/0!</v>
      </c>
      <c r="BC15" s="34">
        <f t="shared" si="27"/>
        <v>0</v>
      </c>
      <c r="BD15" s="47">
        <f t="shared" ref="BD15:BE15" si="95">IF($T15,AA15/$T15,0)</f>
        <v>0</v>
      </c>
      <c r="BE15" s="47">
        <f t="shared" si="95"/>
        <v>0</v>
      </c>
      <c r="BF15" s="38">
        <f t="shared" ref="BF15:BI15" si="96">IF($AC15,AD15/$AC15,0)</f>
        <v>0</v>
      </c>
      <c r="BG15" s="34">
        <f t="shared" si="96"/>
        <v>0</v>
      </c>
      <c r="BH15" s="34">
        <f t="shared" si="96"/>
        <v>0</v>
      </c>
      <c r="BI15" s="34">
        <f t="shared" si="96"/>
        <v>0</v>
      </c>
      <c r="BJ15" s="49">
        <f t="shared" si="30"/>
        <v>0</v>
      </c>
      <c r="BK15" s="44" t="e">
        <f t="shared" si="31"/>
        <v>#DIV/0!</v>
      </c>
      <c r="BL15" s="45" t="e">
        <f t="shared" si="32"/>
        <v>#DIV/0!</v>
      </c>
      <c r="BM15" s="46"/>
      <c r="BN15" s="46"/>
      <c r="BO15" s="46"/>
      <c r="BP15" s="46"/>
      <c r="BQ15" s="46"/>
      <c r="BR15" s="46"/>
      <c r="BS15" s="46"/>
      <c r="BT15" s="46"/>
      <c r="BU15" s="46"/>
      <c r="BV15" s="46"/>
      <c r="BW15" s="46"/>
      <c r="BX15" s="46"/>
      <c r="BY15" s="46"/>
      <c r="BZ15" s="46"/>
      <c r="CA15" s="46"/>
      <c r="CB15" s="46"/>
      <c r="CC15" s="46"/>
    </row>
    <row r="16" spans="1:81" ht="15" x14ac:dyDescent="0.2">
      <c r="A16" s="29"/>
      <c r="B16" s="30"/>
      <c r="C16" s="30"/>
      <c r="D16" s="30"/>
      <c r="E16" s="30"/>
      <c r="F16" s="31"/>
      <c r="G16" s="32"/>
      <c r="H16" s="32"/>
      <c r="I16" s="32"/>
      <c r="J16" s="33">
        <f t="shared" si="0"/>
        <v>0</v>
      </c>
      <c r="K16" s="34">
        <f t="shared" ref="K16:N16" si="97">C96+C128+C160+C192+C224+C256+C288+C320+C352+C384+C416+C64</f>
        <v>0</v>
      </c>
      <c r="L16" s="34">
        <f t="shared" si="97"/>
        <v>0</v>
      </c>
      <c r="M16" s="34">
        <f t="shared" si="97"/>
        <v>0</v>
      </c>
      <c r="N16" s="34">
        <f t="shared" si="97"/>
        <v>0</v>
      </c>
      <c r="O16" s="34">
        <f t="shared" si="2"/>
        <v>0</v>
      </c>
      <c r="P16" s="34">
        <f t="shared" ref="P16:S16" si="98">H96+H128+H160+H192+H256+H288+H320+H352+H384+H416+H64</f>
        <v>0</v>
      </c>
      <c r="Q16" s="34">
        <f t="shared" si="98"/>
        <v>0</v>
      </c>
      <c r="R16" s="34">
        <f t="shared" si="98"/>
        <v>0</v>
      </c>
      <c r="S16" s="35">
        <f t="shared" si="98"/>
        <v>0</v>
      </c>
      <c r="T16" s="34">
        <f t="shared" ref="T16:W16" si="99">L96+L128+L160+L192+L224+L256+L288+L320+L352+L384+L416+L64</f>
        <v>0</v>
      </c>
      <c r="U16" s="34">
        <f t="shared" si="99"/>
        <v>0</v>
      </c>
      <c r="V16" s="34">
        <f t="shared" si="99"/>
        <v>0</v>
      </c>
      <c r="W16" s="34">
        <f t="shared" si="99"/>
        <v>0</v>
      </c>
      <c r="X16" s="34">
        <f t="shared" si="5"/>
        <v>0</v>
      </c>
      <c r="Y16" s="34">
        <f t="shared" ref="Y16:AF16" si="100">Q96+Q128+Q160+Q192+Q224+Q256+Q288+Q320+Q352+Q384+Q416+Q64</f>
        <v>0</v>
      </c>
      <c r="Z16" s="34">
        <f t="shared" si="100"/>
        <v>0</v>
      </c>
      <c r="AA16" s="34">
        <f t="shared" si="100"/>
        <v>0</v>
      </c>
      <c r="AB16" s="34">
        <f t="shared" si="100"/>
        <v>0</v>
      </c>
      <c r="AC16" s="38">
        <f t="shared" si="100"/>
        <v>0</v>
      </c>
      <c r="AD16" s="34">
        <f t="shared" si="100"/>
        <v>0</v>
      </c>
      <c r="AE16" s="34">
        <f t="shared" si="100"/>
        <v>0</v>
      </c>
      <c r="AF16" s="34">
        <f t="shared" si="100"/>
        <v>0</v>
      </c>
      <c r="AG16" s="35">
        <f t="shared" si="7"/>
        <v>0</v>
      </c>
      <c r="AH16" s="34">
        <f t="shared" ref="AH16:AI16" si="101">Z96+Z128+Z160+Z192+Z224+Z256+Z288+Z320+Z352+Z384+Z416+Z64</f>
        <v>0</v>
      </c>
      <c r="AI16" s="34">
        <f t="shared" si="101"/>
        <v>0</v>
      </c>
      <c r="AJ16" s="38">
        <f t="shared" si="9"/>
        <v>0</v>
      </c>
      <c r="AK16" s="39" t="e">
        <f t="shared" si="10"/>
        <v>#DIV/0!</v>
      </c>
      <c r="AL16" s="34">
        <f t="shared" si="11"/>
        <v>0</v>
      </c>
      <c r="AM16" s="39" t="e">
        <f t="shared" si="12"/>
        <v>#DIV/0!</v>
      </c>
      <c r="AN16" s="34">
        <f t="shared" si="13"/>
        <v>0</v>
      </c>
      <c r="AO16" s="39" t="e">
        <f t="shared" si="14"/>
        <v>#DIV/0!</v>
      </c>
      <c r="AP16" s="34">
        <f t="shared" si="15"/>
        <v>0</v>
      </c>
      <c r="AQ16" s="40" t="e">
        <f t="shared" si="16"/>
        <v>#DIV/0!</v>
      </c>
      <c r="AR16" s="34">
        <f t="shared" si="17"/>
        <v>0</v>
      </c>
      <c r="AS16" s="47">
        <f t="shared" ref="AS16:AT16" si="102">IF($K16,R16/$K16,0)</f>
        <v>0</v>
      </c>
      <c r="AT16" s="48">
        <f t="shared" si="102"/>
        <v>0</v>
      </c>
      <c r="AU16" s="38">
        <f t="shared" si="19"/>
        <v>0</v>
      </c>
      <c r="AV16" s="39" t="e">
        <f t="shared" si="20"/>
        <v>#DIV/0!</v>
      </c>
      <c r="AW16" s="34">
        <f t="shared" si="21"/>
        <v>0</v>
      </c>
      <c r="AX16" s="39" t="e">
        <f t="shared" si="22"/>
        <v>#DIV/0!</v>
      </c>
      <c r="AY16" s="34">
        <f t="shared" si="23"/>
        <v>0</v>
      </c>
      <c r="AZ16" s="39" t="e">
        <f t="shared" si="24"/>
        <v>#DIV/0!</v>
      </c>
      <c r="BA16" s="34">
        <f t="shared" si="25"/>
        <v>0</v>
      </c>
      <c r="BB16" s="39" t="e">
        <f t="shared" si="26"/>
        <v>#DIV/0!</v>
      </c>
      <c r="BC16" s="34">
        <f t="shared" si="27"/>
        <v>0</v>
      </c>
      <c r="BD16" s="47">
        <f t="shared" ref="BD16:BE16" si="103">IF($T16,AA16/$T16,0)</f>
        <v>0</v>
      </c>
      <c r="BE16" s="47">
        <f t="shared" si="103"/>
        <v>0</v>
      </c>
      <c r="BF16" s="38">
        <f t="shared" ref="BF16:BI16" si="104">IF($AC16,AD16/$AC16,0)</f>
        <v>0</v>
      </c>
      <c r="BG16" s="34">
        <f t="shared" si="104"/>
        <v>0</v>
      </c>
      <c r="BH16" s="34">
        <f t="shared" si="104"/>
        <v>0</v>
      </c>
      <c r="BI16" s="34">
        <f t="shared" si="104"/>
        <v>0</v>
      </c>
      <c r="BJ16" s="49">
        <f t="shared" si="30"/>
        <v>0</v>
      </c>
      <c r="BK16" s="44" t="e">
        <f t="shared" si="31"/>
        <v>#DIV/0!</v>
      </c>
      <c r="BL16" s="45" t="e">
        <f t="shared" si="32"/>
        <v>#DIV/0!</v>
      </c>
      <c r="BM16" s="46"/>
      <c r="BN16" s="46"/>
      <c r="BO16" s="46"/>
      <c r="BP16" s="46"/>
      <c r="BQ16" s="46"/>
      <c r="BR16" s="46"/>
      <c r="BS16" s="46"/>
      <c r="BT16" s="46"/>
      <c r="BU16" s="46"/>
      <c r="BV16" s="46"/>
      <c r="BW16" s="46"/>
      <c r="BX16" s="46"/>
      <c r="BY16" s="46"/>
      <c r="BZ16" s="46"/>
      <c r="CA16" s="46"/>
      <c r="CB16" s="46"/>
      <c r="CC16" s="46"/>
    </row>
    <row r="17" spans="1:81" ht="15" x14ac:dyDescent="0.2">
      <c r="A17" s="29"/>
      <c r="B17" s="30"/>
      <c r="C17" s="30"/>
      <c r="D17" s="30"/>
      <c r="E17" s="30"/>
      <c r="F17" s="31"/>
      <c r="G17" s="32"/>
      <c r="H17" s="32"/>
      <c r="I17" s="32"/>
      <c r="J17" s="33">
        <f t="shared" si="0"/>
        <v>0</v>
      </c>
      <c r="K17" s="34">
        <f t="shared" ref="K17:N17" si="105">C97+C129+C161+C193+C225+C257+C289+C321+C353+C385+C417+C65</f>
        <v>0</v>
      </c>
      <c r="L17" s="34">
        <f t="shared" si="105"/>
        <v>0</v>
      </c>
      <c r="M17" s="34">
        <f t="shared" si="105"/>
        <v>0</v>
      </c>
      <c r="N17" s="34">
        <f t="shared" si="105"/>
        <v>0</v>
      </c>
      <c r="O17" s="34">
        <f t="shared" si="2"/>
        <v>0</v>
      </c>
      <c r="P17" s="34">
        <f t="shared" ref="P17:S17" si="106">H97+H129+H161+H193+H257+H289+H321+H353+H385+H417+H65</f>
        <v>0</v>
      </c>
      <c r="Q17" s="34">
        <f t="shared" si="106"/>
        <v>0</v>
      </c>
      <c r="R17" s="34">
        <f t="shared" si="106"/>
        <v>0</v>
      </c>
      <c r="S17" s="35">
        <f t="shared" si="106"/>
        <v>0</v>
      </c>
      <c r="T17" s="34">
        <f t="shared" ref="T17:W17" si="107">L97+L129+L161+L193+L225+L257+L289+L321+L353+L385+L417+L65</f>
        <v>0</v>
      </c>
      <c r="U17" s="34">
        <f t="shared" si="107"/>
        <v>0</v>
      </c>
      <c r="V17" s="34">
        <f t="shared" si="107"/>
        <v>0</v>
      </c>
      <c r="W17" s="34">
        <f t="shared" si="107"/>
        <v>0</v>
      </c>
      <c r="X17" s="34">
        <f t="shared" si="5"/>
        <v>0</v>
      </c>
      <c r="Y17" s="34">
        <f t="shared" ref="Y17:AF17" si="108">Q97+Q129+Q161+Q193+Q225+Q257+Q289+Q321+Q353+Q385+Q417+Q65</f>
        <v>0</v>
      </c>
      <c r="Z17" s="34">
        <f t="shared" si="108"/>
        <v>0</v>
      </c>
      <c r="AA17" s="34">
        <f t="shared" si="108"/>
        <v>0</v>
      </c>
      <c r="AB17" s="34">
        <f t="shared" si="108"/>
        <v>0</v>
      </c>
      <c r="AC17" s="38">
        <f t="shared" si="108"/>
        <v>0</v>
      </c>
      <c r="AD17" s="34">
        <f t="shared" si="108"/>
        <v>0</v>
      </c>
      <c r="AE17" s="34">
        <f t="shared" si="108"/>
        <v>0</v>
      </c>
      <c r="AF17" s="34">
        <f t="shared" si="108"/>
        <v>0</v>
      </c>
      <c r="AG17" s="35">
        <f t="shared" si="7"/>
        <v>0</v>
      </c>
      <c r="AH17" s="34">
        <f t="shared" ref="AH17:AI17" si="109">Z97+Z129+Z161+Z193+Z225+Z257+Z289+Z321+Z353+Z385+Z417+Z65</f>
        <v>0</v>
      </c>
      <c r="AI17" s="34">
        <f t="shared" si="109"/>
        <v>0</v>
      </c>
      <c r="AJ17" s="38">
        <f t="shared" si="9"/>
        <v>0</v>
      </c>
      <c r="AK17" s="39" t="e">
        <f t="shared" si="10"/>
        <v>#DIV/0!</v>
      </c>
      <c r="AL17" s="34">
        <f t="shared" si="11"/>
        <v>0</v>
      </c>
      <c r="AM17" s="39" t="e">
        <f t="shared" si="12"/>
        <v>#DIV/0!</v>
      </c>
      <c r="AN17" s="34">
        <f t="shared" si="13"/>
        <v>0</v>
      </c>
      <c r="AO17" s="39" t="e">
        <f t="shared" si="14"/>
        <v>#DIV/0!</v>
      </c>
      <c r="AP17" s="34">
        <f t="shared" si="15"/>
        <v>0</v>
      </c>
      <c r="AQ17" s="40" t="e">
        <f t="shared" si="16"/>
        <v>#DIV/0!</v>
      </c>
      <c r="AR17" s="34">
        <f t="shared" si="17"/>
        <v>0</v>
      </c>
      <c r="AS17" s="47">
        <f t="shared" ref="AS17:AT17" si="110">IF($K17,R17/$K17,0)</f>
        <v>0</v>
      </c>
      <c r="AT17" s="48">
        <f t="shared" si="110"/>
        <v>0</v>
      </c>
      <c r="AU17" s="38">
        <f t="shared" si="19"/>
        <v>0</v>
      </c>
      <c r="AV17" s="39" t="e">
        <f t="shared" si="20"/>
        <v>#DIV/0!</v>
      </c>
      <c r="AW17" s="34">
        <f t="shared" si="21"/>
        <v>0</v>
      </c>
      <c r="AX17" s="39" t="e">
        <f t="shared" si="22"/>
        <v>#DIV/0!</v>
      </c>
      <c r="AY17" s="34">
        <f t="shared" si="23"/>
        <v>0</v>
      </c>
      <c r="AZ17" s="39" t="e">
        <f t="shared" si="24"/>
        <v>#DIV/0!</v>
      </c>
      <c r="BA17" s="34">
        <f t="shared" si="25"/>
        <v>0</v>
      </c>
      <c r="BB17" s="39" t="e">
        <f t="shared" si="26"/>
        <v>#DIV/0!</v>
      </c>
      <c r="BC17" s="34">
        <f t="shared" si="27"/>
        <v>0</v>
      </c>
      <c r="BD17" s="47">
        <f t="shared" ref="BD17:BE17" si="111">IF($T17,AA17/$T17,0)</f>
        <v>0</v>
      </c>
      <c r="BE17" s="47">
        <f t="shared" si="111"/>
        <v>0</v>
      </c>
      <c r="BF17" s="38">
        <f t="shared" ref="BF17:BI17" si="112">IF($AC17,AD17/$AC17,0)</f>
        <v>0</v>
      </c>
      <c r="BG17" s="34">
        <f t="shared" si="112"/>
        <v>0</v>
      </c>
      <c r="BH17" s="34">
        <f t="shared" si="112"/>
        <v>0</v>
      </c>
      <c r="BI17" s="34">
        <f t="shared" si="112"/>
        <v>0</v>
      </c>
      <c r="BJ17" s="49">
        <f t="shared" si="30"/>
        <v>0</v>
      </c>
      <c r="BK17" s="44" t="e">
        <f t="shared" si="31"/>
        <v>#DIV/0!</v>
      </c>
      <c r="BL17" s="45" t="e">
        <f t="shared" si="32"/>
        <v>#DIV/0!</v>
      </c>
      <c r="BM17" s="46"/>
      <c r="BN17" s="46"/>
      <c r="BO17" s="46"/>
      <c r="BP17" s="46"/>
      <c r="BQ17" s="46"/>
      <c r="BR17" s="46"/>
      <c r="BS17" s="46"/>
      <c r="BT17" s="46"/>
      <c r="BU17" s="46"/>
      <c r="BV17" s="46"/>
      <c r="BW17" s="46"/>
      <c r="BX17" s="46"/>
      <c r="BY17" s="46"/>
      <c r="BZ17" s="46"/>
      <c r="CA17" s="46"/>
      <c r="CB17" s="46"/>
      <c r="CC17" s="46"/>
    </row>
    <row r="18" spans="1:81" ht="15" x14ac:dyDescent="0.2">
      <c r="A18" s="29"/>
      <c r="B18" s="30"/>
      <c r="C18" s="30"/>
      <c r="D18" s="30"/>
      <c r="E18" s="30"/>
      <c r="F18" s="31"/>
      <c r="G18" s="32"/>
      <c r="H18" s="32"/>
      <c r="I18" s="32"/>
      <c r="J18" s="33">
        <f t="shared" si="0"/>
        <v>0</v>
      </c>
      <c r="K18" s="34">
        <f t="shared" ref="K18:N18" si="113">C98+C130+C162+C194+C226+C258+C290+C322+C354+C386+C418+C66</f>
        <v>0</v>
      </c>
      <c r="L18" s="34">
        <f t="shared" si="113"/>
        <v>0</v>
      </c>
      <c r="M18" s="34">
        <f t="shared" si="113"/>
        <v>0</v>
      </c>
      <c r="N18" s="34">
        <f t="shared" si="113"/>
        <v>0</v>
      </c>
      <c r="O18" s="34">
        <f t="shared" si="2"/>
        <v>0</v>
      </c>
      <c r="P18" s="34">
        <f t="shared" ref="P18:S18" si="114">H98+H130+H162+H194+H258+H290+H322+H354+H386+H418+H66</f>
        <v>0</v>
      </c>
      <c r="Q18" s="34">
        <f t="shared" si="114"/>
        <v>0</v>
      </c>
      <c r="R18" s="34">
        <f t="shared" si="114"/>
        <v>0</v>
      </c>
      <c r="S18" s="35">
        <f t="shared" si="114"/>
        <v>0</v>
      </c>
      <c r="T18" s="34">
        <f t="shared" ref="T18:W18" si="115">L98+L130+L162+L194+L226+L258+L290+L322+L354+L386+L418+L66</f>
        <v>0</v>
      </c>
      <c r="U18" s="34">
        <f t="shared" si="115"/>
        <v>0</v>
      </c>
      <c r="V18" s="34">
        <f t="shared" si="115"/>
        <v>0</v>
      </c>
      <c r="W18" s="34">
        <f t="shared" si="115"/>
        <v>0</v>
      </c>
      <c r="X18" s="34">
        <f t="shared" si="5"/>
        <v>0</v>
      </c>
      <c r="Y18" s="34">
        <f t="shared" ref="Y18:AF18" si="116">Q98+Q130+Q162+Q194+Q226+Q258+Q290+Q322+Q354+Q386+Q418+Q66</f>
        <v>0</v>
      </c>
      <c r="Z18" s="34">
        <f t="shared" si="116"/>
        <v>0</v>
      </c>
      <c r="AA18" s="34">
        <f t="shared" si="116"/>
        <v>0</v>
      </c>
      <c r="AB18" s="34">
        <f t="shared" si="116"/>
        <v>0</v>
      </c>
      <c r="AC18" s="38">
        <f t="shared" si="116"/>
        <v>0</v>
      </c>
      <c r="AD18" s="34">
        <f t="shared" si="116"/>
        <v>0</v>
      </c>
      <c r="AE18" s="34">
        <f t="shared" si="116"/>
        <v>0</v>
      </c>
      <c r="AF18" s="34">
        <f t="shared" si="116"/>
        <v>0</v>
      </c>
      <c r="AG18" s="35">
        <f t="shared" si="7"/>
        <v>0</v>
      </c>
      <c r="AH18" s="34">
        <f t="shared" ref="AH18:AI18" si="117">Z98+Z130+Z162+Z194+Z226+Z258+Z290+Z322+Z354+Z386+Z418+Z66</f>
        <v>0</v>
      </c>
      <c r="AI18" s="34">
        <f t="shared" si="117"/>
        <v>0</v>
      </c>
      <c r="AJ18" s="38">
        <f t="shared" si="9"/>
        <v>0</v>
      </c>
      <c r="AK18" s="39" t="e">
        <f t="shared" si="10"/>
        <v>#DIV/0!</v>
      </c>
      <c r="AL18" s="34">
        <f t="shared" si="11"/>
        <v>0</v>
      </c>
      <c r="AM18" s="39" t="e">
        <f t="shared" si="12"/>
        <v>#DIV/0!</v>
      </c>
      <c r="AN18" s="34">
        <f t="shared" si="13"/>
        <v>0</v>
      </c>
      <c r="AO18" s="39" t="e">
        <f t="shared" si="14"/>
        <v>#DIV/0!</v>
      </c>
      <c r="AP18" s="34">
        <f t="shared" si="15"/>
        <v>0</v>
      </c>
      <c r="AQ18" s="40" t="e">
        <f t="shared" si="16"/>
        <v>#DIV/0!</v>
      </c>
      <c r="AR18" s="34">
        <f t="shared" si="17"/>
        <v>0</v>
      </c>
      <c r="AS18" s="47">
        <f t="shared" ref="AS18:AT18" si="118">IF($K18,R18/$K18,0)</f>
        <v>0</v>
      </c>
      <c r="AT18" s="48">
        <f t="shared" si="118"/>
        <v>0</v>
      </c>
      <c r="AU18" s="38">
        <f t="shared" si="19"/>
        <v>0</v>
      </c>
      <c r="AV18" s="39" t="e">
        <f t="shared" si="20"/>
        <v>#DIV/0!</v>
      </c>
      <c r="AW18" s="34">
        <f t="shared" si="21"/>
        <v>0</v>
      </c>
      <c r="AX18" s="39" t="e">
        <f t="shared" si="22"/>
        <v>#DIV/0!</v>
      </c>
      <c r="AY18" s="34">
        <f t="shared" si="23"/>
        <v>0</v>
      </c>
      <c r="AZ18" s="39" t="e">
        <f t="shared" si="24"/>
        <v>#DIV/0!</v>
      </c>
      <c r="BA18" s="34">
        <f t="shared" si="25"/>
        <v>0</v>
      </c>
      <c r="BB18" s="39" t="e">
        <f t="shared" si="26"/>
        <v>#DIV/0!</v>
      </c>
      <c r="BC18" s="34">
        <f t="shared" si="27"/>
        <v>0</v>
      </c>
      <c r="BD18" s="47">
        <f t="shared" ref="BD18:BE18" si="119">IF($T18,AA18/$T18,0)</f>
        <v>0</v>
      </c>
      <c r="BE18" s="47">
        <f t="shared" si="119"/>
        <v>0</v>
      </c>
      <c r="BF18" s="38">
        <f t="shared" ref="BF18:BI18" si="120">IF($AC18,AD18/$AC18,0)</f>
        <v>0</v>
      </c>
      <c r="BG18" s="34">
        <f t="shared" si="120"/>
        <v>0</v>
      </c>
      <c r="BH18" s="34">
        <f t="shared" si="120"/>
        <v>0</v>
      </c>
      <c r="BI18" s="34">
        <f t="shared" si="120"/>
        <v>0</v>
      </c>
      <c r="BJ18" s="49">
        <f t="shared" si="30"/>
        <v>0</v>
      </c>
      <c r="BK18" s="44" t="e">
        <f t="shared" si="31"/>
        <v>#DIV/0!</v>
      </c>
      <c r="BL18" s="45" t="e">
        <f t="shared" si="32"/>
        <v>#DIV/0!</v>
      </c>
      <c r="BM18" s="46"/>
      <c r="BN18" s="46"/>
      <c r="BO18" s="46"/>
      <c r="BP18" s="46"/>
      <c r="BQ18" s="46"/>
      <c r="BR18" s="46"/>
      <c r="BS18" s="46"/>
      <c r="BT18" s="46"/>
      <c r="BU18" s="46"/>
      <c r="BV18" s="46"/>
      <c r="BW18" s="46"/>
      <c r="BX18" s="46"/>
      <c r="BY18" s="46"/>
      <c r="BZ18" s="46"/>
      <c r="CA18" s="46"/>
      <c r="CB18" s="46"/>
      <c r="CC18" s="46"/>
    </row>
    <row r="19" spans="1:81" ht="15" x14ac:dyDescent="0.2">
      <c r="A19" s="29"/>
      <c r="B19" s="30"/>
      <c r="C19" s="30"/>
      <c r="D19" s="30"/>
      <c r="E19" s="30"/>
      <c r="F19" s="31"/>
      <c r="G19" s="32"/>
      <c r="H19" s="32"/>
      <c r="I19" s="32"/>
      <c r="J19" s="33">
        <f t="shared" si="0"/>
        <v>0</v>
      </c>
      <c r="K19" s="34">
        <f t="shared" ref="K19:N19" si="121">C99+C131+C163+C195+C227+C259+C291+C323+C355+C387+C419+C67</f>
        <v>0</v>
      </c>
      <c r="L19" s="34">
        <f t="shared" si="121"/>
        <v>0</v>
      </c>
      <c r="M19" s="34">
        <f t="shared" si="121"/>
        <v>0</v>
      </c>
      <c r="N19" s="34">
        <f t="shared" si="121"/>
        <v>0</v>
      </c>
      <c r="O19" s="34">
        <f t="shared" si="2"/>
        <v>0</v>
      </c>
      <c r="P19" s="34">
        <f t="shared" ref="P19:S19" si="122">H99+H131+H163+H195+H259+H291+H323+H355+H387+H419+H67</f>
        <v>0</v>
      </c>
      <c r="Q19" s="34">
        <f t="shared" si="122"/>
        <v>0</v>
      </c>
      <c r="R19" s="34">
        <f t="shared" si="122"/>
        <v>0</v>
      </c>
      <c r="S19" s="35">
        <f t="shared" si="122"/>
        <v>0</v>
      </c>
      <c r="T19" s="34">
        <f t="shared" ref="T19:W19" si="123">L99+L131+L163+L195+L227+L259+L291+L323+L355+L387+L419+L67</f>
        <v>0</v>
      </c>
      <c r="U19" s="34">
        <f t="shared" si="123"/>
        <v>0</v>
      </c>
      <c r="V19" s="34">
        <f t="shared" si="123"/>
        <v>0</v>
      </c>
      <c r="W19" s="34">
        <f t="shared" si="123"/>
        <v>0</v>
      </c>
      <c r="X19" s="34">
        <f t="shared" si="5"/>
        <v>0</v>
      </c>
      <c r="Y19" s="34">
        <f t="shared" ref="Y19:AF19" si="124">Q99+Q131+Q163+Q195+Q227+Q259+Q291+Q323+Q355+Q387+Q419+Q67</f>
        <v>0</v>
      </c>
      <c r="Z19" s="34">
        <f t="shared" si="124"/>
        <v>0</v>
      </c>
      <c r="AA19" s="34">
        <f t="shared" si="124"/>
        <v>0</v>
      </c>
      <c r="AB19" s="34">
        <f t="shared" si="124"/>
        <v>0</v>
      </c>
      <c r="AC19" s="38">
        <f t="shared" si="124"/>
        <v>0</v>
      </c>
      <c r="AD19" s="34">
        <f t="shared" si="124"/>
        <v>0</v>
      </c>
      <c r="AE19" s="34">
        <f t="shared" si="124"/>
        <v>0</v>
      </c>
      <c r="AF19" s="34">
        <f t="shared" si="124"/>
        <v>0</v>
      </c>
      <c r="AG19" s="35">
        <f t="shared" si="7"/>
        <v>0</v>
      </c>
      <c r="AH19" s="34">
        <f t="shared" ref="AH19:AI19" si="125">Z99+Z131+Z163+Z195+Z227+Z259+Z291+Z323+Z355+Z387+Z419+Z67</f>
        <v>0</v>
      </c>
      <c r="AI19" s="34">
        <f t="shared" si="125"/>
        <v>0</v>
      </c>
      <c r="AJ19" s="38">
        <f t="shared" si="9"/>
        <v>0</v>
      </c>
      <c r="AK19" s="39" t="e">
        <f t="shared" si="10"/>
        <v>#DIV/0!</v>
      </c>
      <c r="AL19" s="34">
        <f t="shared" si="11"/>
        <v>0</v>
      </c>
      <c r="AM19" s="39" t="e">
        <f t="shared" si="12"/>
        <v>#DIV/0!</v>
      </c>
      <c r="AN19" s="34">
        <f t="shared" si="13"/>
        <v>0</v>
      </c>
      <c r="AO19" s="39" t="e">
        <f t="shared" si="14"/>
        <v>#DIV/0!</v>
      </c>
      <c r="AP19" s="34">
        <f t="shared" si="15"/>
        <v>0</v>
      </c>
      <c r="AQ19" s="40" t="e">
        <f t="shared" si="16"/>
        <v>#DIV/0!</v>
      </c>
      <c r="AR19" s="34">
        <f t="shared" si="17"/>
        <v>0</v>
      </c>
      <c r="AS19" s="47">
        <f t="shared" ref="AS19:AT19" si="126">IF($K19,R19/$K19,0)</f>
        <v>0</v>
      </c>
      <c r="AT19" s="48">
        <f t="shared" si="126"/>
        <v>0</v>
      </c>
      <c r="AU19" s="38">
        <f t="shared" si="19"/>
        <v>0</v>
      </c>
      <c r="AV19" s="39" t="e">
        <f t="shared" si="20"/>
        <v>#DIV/0!</v>
      </c>
      <c r="AW19" s="34">
        <f t="shared" si="21"/>
        <v>0</v>
      </c>
      <c r="AX19" s="39" t="e">
        <f t="shared" si="22"/>
        <v>#DIV/0!</v>
      </c>
      <c r="AY19" s="34">
        <f t="shared" si="23"/>
        <v>0</v>
      </c>
      <c r="AZ19" s="39" t="e">
        <f t="shared" si="24"/>
        <v>#DIV/0!</v>
      </c>
      <c r="BA19" s="34">
        <f t="shared" si="25"/>
        <v>0</v>
      </c>
      <c r="BB19" s="39" t="e">
        <f t="shared" si="26"/>
        <v>#DIV/0!</v>
      </c>
      <c r="BC19" s="34">
        <f t="shared" si="27"/>
        <v>0</v>
      </c>
      <c r="BD19" s="47">
        <f t="shared" ref="BD19:BE19" si="127">IF($T19,AA19/$T19,0)</f>
        <v>0</v>
      </c>
      <c r="BE19" s="47">
        <f t="shared" si="127"/>
        <v>0</v>
      </c>
      <c r="BF19" s="38">
        <f t="shared" ref="BF19:BI19" si="128">IF($AC19,AD19/$AC19,0)</f>
        <v>0</v>
      </c>
      <c r="BG19" s="34">
        <f t="shared" si="128"/>
        <v>0</v>
      </c>
      <c r="BH19" s="34">
        <f t="shared" si="128"/>
        <v>0</v>
      </c>
      <c r="BI19" s="34">
        <f t="shared" si="128"/>
        <v>0</v>
      </c>
      <c r="BJ19" s="49">
        <f t="shared" si="30"/>
        <v>0</v>
      </c>
      <c r="BK19" s="44" t="e">
        <f t="shared" si="31"/>
        <v>#DIV/0!</v>
      </c>
      <c r="BL19" s="45" t="e">
        <f t="shared" si="32"/>
        <v>#DIV/0!</v>
      </c>
      <c r="BM19" s="46"/>
      <c r="BN19" s="46"/>
      <c r="BO19" s="46"/>
      <c r="BP19" s="46"/>
      <c r="BQ19" s="46"/>
      <c r="BR19" s="46"/>
      <c r="BS19" s="46"/>
      <c r="BT19" s="46"/>
      <c r="BU19" s="46"/>
      <c r="BV19" s="46"/>
      <c r="BW19" s="46"/>
      <c r="BX19" s="46"/>
      <c r="BY19" s="46"/>
      <c r="BZ19" s="46"/>
      <c r="CA19" s="46"/>
      <c r="CB19" s="46"/>
      <c r="CC19" s="46"/>
    </row>
    <row r="20" spans="1:81" ht="15" x14ac:dyDescent="0.2">
      <c r="A20" s="29"/>
      <c r="B20" s="30"/>
      <c r="C20" s="30"/>
      <c r="D20" s="30"/>
      <c r="E20" s="30"/>
      <c r="F20" s="31"/>
      <c r="G20" s="32"/>
      <c r="H20" s="32"/>
      <c r="I20" s="32"/>
      <c r="J20" s="33">
        <f t="shared" si="0"/>
        <v>0</v>
      </c>
      <c r="K20" s="34">
        <f t="shared" ref="K20:N20" si="129">C100+C132+C164+C196+C228+C260+C292+C324+C356+C388+C420+C68</f>
        <v>0</v>
      </c>
      <c r="L20" s="34">
        <f t="shared" si="129"/>
        <v>0</v>
      </c>
      <c r="M20" s="34">
        <f t="shared" si="129"/>
        <v>0</v>
      </c>
      <c r="N20" s="34">
        <f t="shared" si="129"/>
        <v>0</v>
      </c>
      <c r="O20" s="34">
        <f t="shared" si="2"/>
        <v>0</v>
      </c>
      <c r="P20" s="34">
        <f t="shared" ref="P20:S20" si="130">H100+H132+H164+H196+H260+H292+H324+H356+H388+H420+H68</f>
        <v>0</v>
      </c>
      <c r="Q20" s="34">
        <f t="shared" si="130"/>
        <v>0</v>
      </c>
      <c r="R20" s="34">
        <f t="shared" si="130"/>
        <v>0</v>
      </c>
      <c r="S20" s="35">
        <f t="shared" si="130"/>
        <v>0</v>
      </c>
      <c r="T20" s="34">
        <f t="shared" ref="T20:W20" si="131">L100+L132+L164+L196+L228+L260+L292+L324+L356+L388+L420+L68</f>
        <v>0</v>
      </c>
      <c r="U20" s="34">
        <f t="shared" si="131"/>
        <v>0</v>
      </c>
      <c r="V20" s="34">
        <f t="shared" si="131"/>
        <v>0</v>
      </c>
      <c r="W20" s="34">
        <f t="shared" si="131"/>
        <v>0</v>
      </c>
      <c r="X20" s="34">
        <f t="shared" si="5"/>
        <v>0</v>
      </c>
      <c r="Y20" s="34">
        <f t="shared" ref="Y20:AF20" si="132">Q100+Q132+Q164+Q196+Q228+Q260+Q292+Q324+Q356+Q388+Q420+Q68</f>
        <v>0</v>
      </c>
      <c r="Z20" s="34">
        <f t="shared" si="132"/>
        <v>0</v>
      </c>
      <c r="AA20" s="34">
        <f t="shared" si="132"/>
        <v>0</v>
      </c>
      <c r="AB20" s="34">
        <f t="shared" si="132"/>
        <v>0</v>
      </c>
      <c r="AC20" s="38">
        <f t="shared" si="132"/>
        <v>0</v>
      </c>
      <c r="AD20" s="34">
        <f t="shared" si="132"/>
        <v>0</v>
      </c>
      <c r="AE20" s="34">
        <f t="shared" si="132"/>
        <v>0</v>
      </c>
      <c r="AF20" s="34">
        <f t="shared" si="132"/>
        <v>0</v>
      </c>
      <c r="AG20" s="35">
        <f t="shared" si="7"/>
        <v>0</v>
      </c>
      <c r="AH20" s="34">
        <f t="shared" ref="AH20:AI20" si="133">Z100+Z132+Z164+Z196+Z228+Z260+Z292+Z324+Z356+Z388+Z420+Z68</f>
        <v>0</v>
      </c>
      <c r="AI20" s="34">
        <f t="shared" si="133"/>
        <v>0</v>
      </c>
      <c r="AJ20" s="38">
        <f t="shared" si="9"/>
        <v>0</v>
      </c>
      <c r="AK20" s="39" t="e">
        <f t="shared" si="10"/>
        <v>#DIV/0!</v>
      </c>
      <c r="AL20" s="34">
        <f t="shared" si="11"/>
        <v>0</v>
      </c>
      <c r="AM20" s="39" t="e">
        <f t="shared" si="12"/>
        <v>#DIV/0!</v>
      </c>
      <c r="AN20" s="34">
        <f t="shared" si="13"/>
        <v>0</v>
      </c>
      <c r="AO20" s="39" t="e">
        <f t="shared" si="14"/>
        <v>#DIV/0!</v>
      </c>
      <c r="AP20" s="34">
        <f t="shared" si="15"/>
        <v>0</v>
      </c>
      <c r="AQ20" s="40" t="e">
        <f t="shared" si="16"/>
        <v>#DIV/0!</v>
      </c>
      <c r="AR20" s="34">
        <f t="shared" si="17"/>
        <v>0</v>
      </c>
      <c r="AS20" s="47">
        <f t="shared" ref="AS20:AT20" si="134">IF($K20,R20/$K20,0)</f>
        <v>0</v>
      </c>
      <c r="AT20" s="48">
        <f t="shared" si="134"/>
        <v>0</v>
      </c>
      <c r="AU20" s="38">
        <f t="shared" si="19"/>
        <v>0</v>
      </c>
      <c r="AV20" s="39" t="e">
        <f t="shared" si="20"/>
        <v>#DIV/0!</v>
      </c>
      <c r="AW20" s="34">
        <f t="shared" si="21"/>
        <v>0</v>
      </c>
      <c r="AX20" s="39" t="e">
        <f t="shared" si="22"/>
        <v>#DIV/0!</v>
      </c>
      <c r="AY20" s="34">
        <f t="shared" si="23"/>
        <v>0</v>
      </c>
      <c r="AZ20" s="39" t="e">
        <f t="shared" si="24"/>
        <v>#DIV/0!</v>
      </c>
      <c r="BA20" s="34">
        <f t="shared" si="25"/>
        <v>0</v>
      </c>
      <c r="BB20" s="39" t="e">
        <f t="shared" si="26"/>
        <v>#DIV/0!</v>
      </c>
      <c r="BC20" s="34">
        <f t="shared" si="27"/>
        <v>0</v>
      </c>
      <c r="BD20" s="47">
        <f t="shared" ref="BD20:BE20" si="135">IF($T20,AA20/$T20,0)</f>
        <v>0</v>
      </c>
      <c r="BE20" s="47">
        <f t="shared" si="135"/>
        <v>0</v>
      </c>
      <c r="BF20" s="38">
        <f t="shared" ref="BF20:BI20" si="136">IF($AC20,AD20/$AC20,0)</f>
        <v>0</v>
      </c>
      <c r="BG20" s="34">
        <f t="shared" si="136"/>
        <v>0</v>
      </c>
      <c r="BH20" s="34">
        <f t="shared" si="136"/>
        <v>0</v>
      </c>
      <c r="BI20" s="34">
        <f t="shared" si="136"/>
        <v>0</v>
      </c>
      <c r="BJ20" s="49">
        <f t="shared" si="30"/>
        <v>0</v>
      </c>
      <c r="BK20" s="44" t="e">
        <f t="shared" si="31"/>
        <v>#DIV/0!</v>
      </c>
      <c r="BL20" s="45" t="e">
        <f t="shared" si="32"/>
        <v>#DIV/0!</v>
      </c>
      <c r="BM20" s="46"/>
      <c r="BN20" s="46"/>
      <c r="BO20" s="46"/>
      <c r="BP20" s="46"/>
      <c r="BQ20" s="46"/>
      <c r="BR20" s="46"/>
      <c r="BS20" s="46"/>
      <c r="BT20" s="46"/>
      <c r="BU20" s="46"/>
      <c r="BV20" s="46"/>
      <c r="BW20" s="46"/>
      <c r="BX20" s="46"/>
      <c r="BY20" s="46"/>
      <c r="BZ20" s="46"/>
      <c r="CA20" s="46"/>
      <c r="CB20" s="46"/>
      <c r="CC20" s="46"/>
    </row>
    <row r="21" spans="1:81" ht="15" x14ac:dyDescent="0.2">
      <c r="A21" s="29"/>
      <c r="B21" s="30"/>
      <c r="C21" s="30"/>
      <c r="D21" s="30"/>
      <c r="E21" s="30"/>
      <c r="F21" s="31"/>
      <c r="G21" s="32"/>
      <c r="H21" s="32"/>
      <c r="I21" s="32"/>
      <c r="J21" s="33">
        <f t="shared" si="0"/>
        <v>0</v>
      </c>
      <c r="K21" s="34">
        <f t="shared" ref="K21:N21" si="137">C101+C133+C165+C197+C229+C261+C293+C325+C357+C389+C421+C69</f>
        <v>0</v>
      </c>
      <c r="L21" s="34">
        <f t="shared" si="137"/>
        <v>0</v>
      </c>
      <c r="M21" s="34">
        <f t="shared" si="137"/>
        <v>0</v>
      </c>
      <c r="N21" s="34">
        <f t="shared" si="137"/>
        <v>0</v>
      </c>
      <c r="O21" s="34">
        <f t="shared" si="2"/>
        <v>0</v>
      </c>
      <c r="P21" s="34">
        <f t="shared" ref="P21:S21" si="138">H101+H133+H165+H197+H261+H293+H325+H357+H389+H421+H69</f>
        <v>0</v>
      </c>
      <c r="Q21" s="34">
        <f t="shared" si="138"/>
        <v>0</v>
      </c>
      <c r="R21" s="34">
        <f t="shared" si="138"/>
        <v>0</v>
      </c>
      <c r="S21" s="35">
        <f t="shared" si="138"/>
        <v>0</v>
      </c>
      <c r="T21" s="34">
        <f t="shared" ref="T21:W21" si="139">L101+L133+L165+L197+L229+L261+L293+L325+L357+L389+L421+L69</f>
        <v>0</v>
      </c>
      <c r="U21" s="34">
        <f t="shared" si="139"/>
        <v>0</v>
      </c>
      <c r="V21" s="34">
        <f t="shared" si="139"/>
        <v>0</v>
      </c>
      <c r="W21" s="34">
        <f t="shared" si="139"/>
        <v>0</v>
      </c>
      <c r="X21" s="34">
        <f t="shared" si="5"/>
        <v>0</v>
      </c>
      <c r="Y21" s="34">
        <f t="shared" ref="Y21:AF21" si="140">Q101+Q133+Q165+Q197+Q229+Q261+Q293+Q325+Q357+Q389+Q421+Q69</f>
        <v>0</v>
      </c>
      <c r="Z21" s="34">
        <f t="shared" si="140"/>
        <v>0</v>
      </c>
      <c r="AA21" s="34">
        <f t="shared" si="140"/>
        <v>0</v>
      </c>
      <c r="AB21" s="34">
        <f t="shared" si="140"/>
        <v>0</v>
      </c>
      <c r="AC21" s="38">
        <f t="shared" si="140"/>
        <v>0</v>
      </c>
      <c r="AD21" s="34">
        <f t="shared" si="140"/>
        <v>0</v>
      </c>
      <c r="AE21" s="34">
        <f t="shared" si="140"/>
        <v>0</v>
      </c>
      <c r="AF21" s="34">
        <f t="shared" si="140"/>
        <v>0</v>
      </c>
      <c r="AG21" s="35">
        <f t="shared" si="7"/>
        <v>0</v>
      </c>
      <c r="AH21" s="34">
        <f t="shared" ref="AH21:AI21" si="141">Z101+Z133+Z165+Z197+Z229+Z261+Z293+Z325+Z357+Z389+Z421+Z69</f>
        <v>0</v>
      </c>
      <c r="AI21" s="34">
        <f t="shared" si="141"/>
        <v>0</v>
      </c>
      <c r="AJ21" s="38">
        <f t="shared" si="9"/>
        <v>0</v>
      </c>
      <c r="AK21" s="39" t="e">
        <f t="shared" si="10"/>
        <v>#DIV/0!</v>
      </c>
      <c r="AL21" s="34">
        <f t="shared" si="11"/>
        <v>0</v>
      </c>
      <c r="AM21" s="39" t="e">
        <f t="shared" si="12"/>
        <v>#DIV/0!</v>
      </c>
      <c r="AN21" s="34">
        <f t="shared" si="13"/>
        <v>0</v>
      </c>
      <c r="AO21" s="39" t="e">
        <f t="shared" si="14"/>
        <v>#DIV/0!</v>
      </c>
      <c r="AP21" s="34">
        <f t="shared" si="15"/>
        <v>0</v>
      </c>
      <c r="AQ21" s="40" t="e">
        <f t="shared" si="16"/>
        <v>#DIV/0!</v>
      </c>
      <c r="AR21" s="34">
        <f t="shared" si="17"/>
        <v>0</v>
      </c>
      <c r="AS21" s="47">
        <f t="shared" ref="AS21:AT21" si="142">IF($K21,R21/$K21,0)</f>
        <v>0</v>
      </c>
      <c r="AT21" s="48">
        <f t="shared" si="142"/>
        <v>0</v>
      </c>
      <c r="AU21" s="38">
        <f t="shared" si="19"/>
        <v>0</v>
      </c>
      <c r="AV21" s="39" t="e">
        <f t="shared" si="20"/>
        <v>#DIV/0!</v>
      </c>
      <c r="AW21" s="34">
        <f t="shared" si="21"/>
        <v>0</v>
      </c>
      <c r="AX21" s="39" t="e">
        <f t="shared" si="22"/>
        <v>#DIV/0!</v>
      </c>
      <c r="AY21" s="34">
        <f t="shared" si="23"/>
        <v>0</v>
      </c>
      <c r="AZ21" s="39" t="e">
        <f t="shared" si="24"/>
        <v>#DIV/0!</v>
      </c>
      <c r="BA21" s="34">
        <f t="shared" si="25"/>
        <v>0</v>
      </c>
      <c r="BB21" s="39" t="e">
        <f t="shared" si="26"/>
        <v>#DIV/0!</v>
      </c>
      <c r="BC21" s="34">
        <f t="shared" si="27"/>
        <v>0</v>
      </c>
      <c r="BD21" s="47">
        <f t="shared" ref="BD21:BE21" si="143">IF($T21,AA21/$T21,0)</f>
        <v>0</v>
      </c>
      <c r="BE21" s="47">
        <f t="shared" si="143"/>
        <v>0</v>
      </c>
      <c r="BF21" s="38">
        <f t="shared" ref="BF21:BI21" si="144">IF($AC21,AD21/$AC21,0)</f>
        <v>0</v>
      </c>
      <c r="BG21" s="34">
        <f t="shared" si="144"/>
        <v>0</v>
      </c>
      <c r="BH21" s="34">
        <f t="shared" si="144"/>
        <v>0</v>
      </c>
      <c r="BI21" s="34">
        <f t="shared" si="144"/>
        <v>0</v>
      </c>
      <c r="BJ21" s="49">
        <f t="shared" si="30"/>
        <v>0</v>
      </c>
      <c r="BK21" s="44" t="e">
        <f t="shared" si="31"/>
        <v>#DIV/0!</v>
      </c>
      <c r="BL21" s="45" t="e">
        <f t="shared" si="32"/>
        <v>#DIV/0!</v>
      </c>
      <c r="BM21" s="46"/>
      <c r="BN21" s="46"/>
      <c r="BO21" s="46"/>
      <c r="BP21" s="46"/>
      <c r="BQ21" s="46"/>
      <c r="BR21" s="46"/>
      <c r="BS21" s="46"/>
      <c r="BT21" s="46"/>
      <c r="BU21" s="46"/>
      <c r="BV21" s="46"/>
      <c r="BW21" s="46"/>
      <c r="BX21" s="46"/>
      <c r="BY21" s="46"/>
      <c r="BZ21" s="46"/>
      <c r="CA21" s="46"/>
      <c r="CB21" s="46"/>
      <c r="CC21" s="46"/>
    </row>
    <row r="22" spans="1:81" ht="15" x14ac:dyDescent="0.2">
      <c r="A22" s="29"/>
      <c r="B22" s="30"/>
      <c r="C22" s="30"/>
      <c r="D22" s="30"/>
      <c r="E22" s="30"/>
      <c r="F22" s="31"/>
      <c r="G22" s="32"/>
      <c r="H22" s="32"/>
      <c r="I22" s="32"/>
      <c r="J22" s="33">
        <f t="shared" si="0"/>
        <v>0</v>
      </c>
      <c r="K22" s="34">
        <f t="shared" ref="K22:N22" si="145">C102+C134+C166+C198+C230+C262+C294+C326+C358+C390+C422+C70</f>
        <v>0</v>
      </c>
      <c r="L22" s="34">
        <f t="shared" si="145"/>
        <v>0</v>
      </c>
      <c r="M22" s="34">
        <f t="shared" si="145"/>
        <v>0</v>
      </c>
      <c r="N22" s="34">
        <f t="shared" si="145"/>
        <v>0</v>
      </c>
      <c r="O22" s="34">
        <f t="shared" si="2"/>
        <v>0</v>
      </c>
      <c r="P22" s="34">
        <f t="shared" ref="P22:S22" si="146">H102+H134+H166+H198+H262+H294+H326+H358+H390+H422+H70</f>
        <v>0</v>
      </c>
      <c r="Q22" s="34">
        <f t="shared" si="146"/>
        <v>0</v>
      </c>
      <c r="R22" s="34">
        <f t="shared" si="146"/>
        <v>0</v>
      </c>
      <c r="S22" s="35">
        <f t="shared" si="146"/>
        <v>0</v>
      </c>
      <c r="T22" s="34">
        <f t="shared" ref="T22:W22" si="147">L102+L134+L166+L198+L230+L262+L294+L326+L358+L390+L422+L70</f>
        <v>0</v>
      </c>
      <c r="U22" s="34">
        <f t="shared" si="147"/>
        <v>0</v>
      </c>
      <c r="V22" s="34">
        <f t="shared" si="147"/>
        <v>0</v>
      </c>
      <c r="W22" s="34">
        <f t="shared" si="147"/>
        <v>0</v>
      </c>
      <c r="X22" s="34">
        <f t="shared" si="5"/>
        <v>0</v>
      </c>
      <c r="Y22" s="34">
        <f t="shared" ref="Y22:AF22" si="148">Q102+Q134+Q166+Q198+Q230+Q262+Q294+Q326+Q358+Q390+Q422+Q70</f>
        <v>0</v>
      </c>
      <c r="Z22" s="34">
        <f t="shared" si="148"/>
        <v>0</v>
      </c>
      <c r="AA22" s="34">
        <f t="shared" si="148"/>
        <v>0</v>
      </c>
      <c r="AB22" s="34">
        <f t="shared" si="148"/>
        <v>0</v>
      </c>
      <c r="AC22" s="38">
        <f t="shared" si="148"/>
        <v>0</v>
      </c>
      <c r="AD22" s="34">
        <f t="shared" si="148"/>
        <v>0</v>
      </c>
      <c r="AE22" s="34">
        <f t="shared" si="148"/>
        <v>0</v>
      </c>
      <c r="AF22" s="34">
        <f t="shared" si="148"/>
        <v>0</v>
      </c>
      <c r="AG22" s="35">
        <f t="shared" si="7"/>
        <v>0</v>
      </c>
      <c r="AH22" s="34">
        <f t="shared" ref="AH22:AI22" si="149">Z102+Z134+Z166+Z198+Z230+Z262+Z294+Z326+Z358+Z390+Z422+Z70</f>
        <v>0</v>
      </c>
      <c r="AI22" s="34">
        <f t="shared" si="149"/>
        <v>0</v>
      </c>
      <c r="AJ22" s="38">
        <f t="shared" si="9"/>
        <v>0</v>
      </c>
      <c r="AK22" s="39" t="e">
        <f t="shared" si="10"/>
        <v>#DIV/0!</v>
      </c>
      <c r="AL22" s="34">
        <f t="shared" si="11"/>
        <v>0</v>
      </c>
      <c r="AM22" s="39" t="e">
        <f t="shared" si="12"/>
        <v>#DIV/0!</v>
      </c>
      <c r="AN22" s="34">
        <f t="shared" si="13"/>
        <v>0</v>
      </c>
      <c r="AO22" s="39" t="e">
        <f t="shared" si="14"/>
        <v>#DIV/0!</v>
      </c>
      <c r="AP22" s="34">
        <f t="shared" si="15"/>
        <v>0</v>
      </c>
      <c r="AQ22" s="40" t="e">
        <f t="shared" si="16"/>
        <v>#DIV/0!</v>
      </c>
      <c r="AR22" s="34">
        <f t="shared" si="17"/>
        <v>0</v>
      </c>
      <c r="AS22" s="47">
        <f t="shared" ref="AS22:AT22" si="150">IF($K22,R22/$K22,0)</f>
        <v>0</v>
      </c>
      <c r="AT22" s="48">
        <f t="shared" si="150"/>
        <v>0</v>
      </c>
      <c r="AU22" s="38">
        <f t="shared" si="19"/>
        <v>0</v>
      </c>
      <c r="AV22" s="39" t="e">
        <f t="shared" si="20"/>
        <v>#DIV/0!</v>
      </c>
      <c r="AW22" s="34">
        <f t="shared" si="21"/>
        <v>0</v>
      </c>
      <c r="AX22" s="39" t="e">
        <f t="shared" si="22"/>
        <v>#DIV/0!</v>
      </c>
      <c r="AY22" s="34">
        <f t="shared" si="23"/>
        <v>0</v>
      </c>
      <c r="AZ22" s="39" t="e">
        <f t="shared" si="24"/>
        <v>#DIV/0!</v>
      </c>
      <c r="BA22" s="34">
        <f t="shared" si="25"/>
        <v>0</v>
      </c>
      <c r="BB22" s="39" t="e">
        <f t="shared" si="26"/>
        <v>#DIV/0!</v>
      </c>
      <c r="BC22" s="34">
        <f t="shared" si="27"/>
        <v>0</v>
      </c>
      <c r="BD22" s="47">
        <f t="shared" ref="BD22:BE22" si="151">IF($T22,AA22/$T22,0)</f>
        <v>0</v>
      </c>
      <c r="BE22" s="47">
        <f t="shared" si="151"/>
        <v>0</v>
      </c>
      <c r="BF22" s="38">
        <f t="shared" ref="BF22:BI22" si="152">IF($AC22,AD22/$AC22,0)</f>
        <v>0</v>
      </c>
      <c r="BG22" s="34">
        <f t="shared" si="152"/>
        <v>0</v>
      </c>
      <c r="BH22" s="34">
        <f t="shared" si="152"/>
        <v>0</v>
      </c>
      <c r="BI22" s="34">
        <f t="shared" si="152"/>
        <v>0</v>
      </c>
      <c r="BJ22" s="49">
        <f t="shared" si="30"/>
        <v>0</v>
      </c>
      <c r="BK22" s="44" t="e">
        <f t="shared" si="31"/>
        <v>#DIV/0!</v>
      </c>
      <c r="BL22" s="45" t="e">
        <f t="shared" si="32"/>
        <v>#DIV/0!</v>
      </c>
      <c r="BM22" s="46"/>
      <c r="BN22" s="46"/>
      <c r="BO22" s="46"/>
      <c r="BP22" s="46"/>
      <c r="BQ22" s="46"/>
      <c r="BR22" s="46"/>
      <c r="BS22" s="46"/>
      <c r="BT22" s="46"/>
      <c r="BU22" s="46"/>
      <c r="BV22" s="46"/>
      <c r="BW22" s="46"/>
      <c r="BX22" s="46"/>
      <c r="BY22" s="46"/>
      <c r="BZ22" s="46"/>
      <c r="CA22" s="46"/>
      <c r="CB22" s="46"/>
      <c r="CC22" s="46"/>
    </row>
    <row r="23" spans="1:81" ht="15" x14ac:dyDescent="0.2">
      <c r="A23" s="29"/>
      <c r="B23" s="30"/>
      <c r="C23" s="30"/>
      <c r="D23" s="30"/>
      <c r="E23" s="30"/>
      <c r="F23" s="31"/>
      <c r="G23" s="32"/>
      <c r="H23" s="32"/>
      <c r="I23" s="32"/>
      <c r="J23" s="33">
        <f t="shared" si="0"/>
        <v>0</v>
      </c>
      <c r="K23" s="34">
        <f t="shared" ref="K23:N23" si="153">C103+C135+C167+C199+C231+C263+C295+C327+C359+C391+C423+C71</f>
        <v>0</v>
      </c>
      <c r="L23" s="34">
        <f t="shared" si="153"/>
        <v>0</v>
      </c>
      <c r="M23" s="34">
        <f t="shared" si="153"/>
        <v>0</v>
      </c>
      <c r="N23" s="34">
        <f t="shared" si="153"/>
        <v>0</v>
      </c>
      <c r="O23" s="34">
        <f t="shared" si="2"/>
        <v>0</v>
      </c>
      <c r="P23" s="34">
        <f t="shared" ref="P23:S23" si="154">H103+H135+H167+H199+H263+H295+H327+H359+H391+H423+H71</f>
        <v>0</v>
      </c>
      <c r="Q23" s="34">
        <f t="shared" si="154"/>
        <v>0</v>
      </c>
      <c r="R23" s="34">
        <f t="shared" si="154"/>
        <v>0</v>
      </c>
      <c r="S23" s="35">
        <f t="shared" si="154"/>
        <v>0</v>
      </c>
      <c r="T23" s="34">
        <f t="shared" ref="T23:W23" si="155">L103+L135+L167+L199+L231+L263+L295+L327+L359+L391+L423+L71</f>
        <v>0</v>
      </c>
      <c r="U23" s="34">
        <f t="shared" si="155"/>
        <v>0</v>
      </c>
      <c r="V23" s="34">
        <f t="shared" si="155"/>
        <v>0</v>
      </c>
      <c r="W23" s="34">
        <f t="shared" si="155"/>
        <v>0</v>
      </c>
      <c r="X23" s="34">
        <f t="shared" si="5"/>
        <v>0</v>
      </c>
      <c r="Y23" s="34">
        <f t="shared" ref="Y23:AF23" si="156">Q103+Q135+Q167+Q199+Q231+Q263+Q295+Q327+Q359+Q391+Q423+Q71</f>
        <v>0</v>
      </c>
      <c r="Z23" s="34">
        <f t="shared" si="156"/>
        <v>0</v>
      </c>
      <c r="AA23" s="34">
        <f t="shared" si="156"/>
        <v>0</v>
      </c>
      <c r="AB23" s="34">
        <f t="shared" si="156"/>
        <v>0</v>
      </c>
      <c r="AC23" s="38">
        <f t="shared" si="156"/>
        <v>0</v>
      </c>
      <c r="AD23" s="34">
        <f t="shared" si="156"/>
        <v>0</v>
      </c>
      <c r="AE23" s="34">
        <f t="shared" si="156"/>
        <v>0</v>
      </c>
      <c r="AF23" s="34">
        <f t="shared" si="156"/>
        <v>0</v>
      </c>
      <c r="AG23" s="35">
        <f t="shared" si="7"/>
        <v>0</v>
      </c>
      <c r="AH23" s="34">
        <f t="shared" ref="AH23:AI23" si="157">Z103+Z135+Z167+Z199+Z231+Z263+Z295+Z327+Z359+Z391+Z423+Z71</f>
        <v>0</v>
      </c>
      <c r="AI23" s="34">
        <f t="shared" si="157"/>
        <v>0</v>
      </c>
      <c r="AJ23" s="38">
        <f t="shared" si="9"/>
        <v>0</v>
      </c>
      <c r="AK23" s="39" t="e">
        <f t="shared" si="10"/>
        <v>#DIV/0!</v>
      </c>
      <c r="AL23" s="34">
        <f t="shared" si="11"/>
        <v>0</v>
      </c>
      <c r="AM23" s="39" t="e">
        <f t="shared" si="12"/>
        <v>#DIV/0!</v>
      </c>
      <c r="AN23" s="34">
        <f t="shared" si="13"/>
        <v>0</v>
      </c>
      <c r="AO23" s="39" t="e">
        <f t="shared" si="14"/>
        <v>#DIV/0!</v>
      </c>
      <c r="AP23" s="34">
        <f t="shared" si="15"/>
        <v>0</v>
      </c>
      <c r="AQ23" s="40" t="e">
        <f t="shared" si="16"/>
        <v>#DIV/0!</v>
      </c>
      <c r="AR23" s="34">
        <f t="shared" si="17"/>
        <v>0</v>
      </c>
      <c r="AS23" s="47">
        <f t="shared" ref="AS23:AT23" si="158">IF($K23,R23/$K23,0)</f>
        <v>0</v>
      </c>
      <c r="AT23" s="48">
        <f t="shared" si="158"/>
        <v>0</v>
      </c>
      <c r="AU23" s="38">
        <f t="shared" si="19"/>
        <v>0</v>
      </c>
      <c r="AV23" s="39" t="e">
        <f t="shared" si="20"/>
        <v>#DIV/0!</v>
      </c>
      <c r="AW23" s="34">
        <f t="shared" si="21"/>
        <v>0</v>
      </c>
      <c r="AX23" s="39" t="e">
        <f t="shared" si="22"/>
        <v>#DIV/0!</v>
      </c>
      <c r="AY23" s="34">
        <f t="shared" si="23"/>
        <v>0</v>
      </c>
      <c r="AZ23" s="39" t="e">
        <f t="shared" si="24"/>
        <v>#DIV/0!</v>
      </c>
      <c r="BA23" s="34">
        <f t="shared" si="25"/>
        <v>0</v>
      </c>
      <c r="BB23" s="39" t="e">
        <f t="shared" si="26"/>
        <v>#DIV/0!</v>
      </c>
      <c r="BC23" s="34">
        <f t="shared" si="27"/>
        <v>0</v>
      </c>
      <c r="BD23" s="47">
        <f t="shared" ref="BD23:BE23" si="159">IF($T23,AA23/$T23,0)</f>
        <v>0</v>
      </c>
      <c r="BE23" s="47">
        <f t="shared" si="159"/>
        <v>0</v>
      </c>
      <c r="BF23" s="38">
        <f t="shared" ref="BF23:BI23" si="160">IF($AC23,AD23/$AC23,0)</f>
        <v>0</v>
      </c>
      <c r="BG23" s="34">
        <f t="shared" si="160"/>
        <v>0</v>
      </c>
      <c r="BH23" s="34">
        <f t="shared" si="160"/>
        <v>0</v>
      </c>
      <c r="BI23" s="34">
        <f t="shared" si="160"/>
        <v>0</v>
      </c>
      <c r="BJ23" s="49">
        <f t="shared" si="30"/>
        <v>0</v>
      </c>
      <c r="BK23" s="44" t="e">
        <f t="shared" si="31"/>
        <v>#DIV/0!</v>
      </c>
      <c r="BL23" s="45" t="e">
        <f t="shared" si="32"/>
        <v>#DIV/0!</v>
      </c>
      <c r="BM23" s="46"/>
      <c r="BN23" s="46"/>
      <c r="BO23" s="46"/>
      <c r="BP23" s="46"/>
      <c r="BQ23" s="46"/>
      <c r="BR23" s="46"/>
      <c r="BS23" s="46"/>
      <c r="BT23" s="46"/>
      <c r="BU23" s="46"/>
      <c r="BV23" s="46"/>
      <c r="BW23" s="46"/>
      <c r="BX23" s="46"/>
      <c r="BY23" s="46"/>
      <c r="BZ23" s="46"/>
      <c r="CA23" s="46"/>
      <c r="CB23" s="46"/>
      <c r="CC23" s="46"/>
    </row>
    <row r="24" spans="1:81" ht="15" x14ac:dyDescent="0.2">
      <c r="A24" s="29"/>
      <c r="B24" s="30"/>
      <c r="C24" s="30"/>
      <c r="D24" s="30"/>
      <c r="E24" s="30"/>
      <c r="F24" s="31"/>
      <c r="G24" s="32"/>
      <c r="H24" s="32"/>
      <c r="I24" s="32"/>
      <c r="J24" s="33">
        <f t="shared" si="0"/>
        <v>0</v>
      </c>
      <c r="K24" s="34">
        <f t="shared" ref="K24:N24" si="161">C104+C136+C168+C200+C232+C264+C296+C328+C360+C392+C424+C72</f>
        <v>0</v>
      </c>
      <c r="L24" s="34">
        <f t="shared" si="161"/>
        <v>0</v>
      </c>
      <c r="M24" s="34">
        <f t="shared" si="161"/>
        <v>0</v>
      </c>
      <c r="N24" s="34">
        <f t="shared" si="161"/>
        <v>0</v>
      </c>
      <c r="O24" s="34">
        <f t="shared" si="2"/>
        <v>0</v>
      </c>
      <c r="P24" s="34">
        <f t="shared" ref="P24:S24" si="162">H104+H136+H168+H200+H264+H296+H328+H360+H392+H424+H72</f>
        <v>0</v>
      </c>
      <c r="Q24" s="34">
        <f t="shared" si="162"/>
        <v>0</v>
      </c>
      <c r="R24" s="34">
        <f t="shared" si="162"/>
        <v>0</v>
      </c>
      <c r="S24" s="35">
        <f t="shared" si="162"/>
        <v>0</v>
      </c>
      <c r="T24" s="34">
        <f t="shared" ref="T24:W24" si="163">L104+L136+L168+L200+L232+L264+L296+L328+L360+L392+L424+L72</f>
        <v>0</v>
      </c>
      <c r="U24" s="34">
        <f t="shared" si="163"/>
        <v>0</v>
      </c>
      <c r="V24" s="34">
        <f t="shared" si="163"/>
        <v>0</v>
      </c>
      <c r="W24" s="34">
        <f t="shared" si="163"/>
        <v>0</v>
      </c>
      <c r="X24" s="34">
        <f t="shared" si="5"/>
        <v>0</v>
      </c>
      <c r="Y24" s="34">
        <f t="shared" ref="Y24:AF24" si="164">Q104+Q136+Q168+Q200+Q232+Q264+Q296+Q328+Q360+Q392+Q424+Q72</f>
        <v>0</v>
      </c>
      <c r="Z24" s="34">
        <f t="shared" si="164"/>
        <v>0</v>
      </c>
      <c r="AA24" s="34">
        <f t="shared" si="164"/>
        <v>0</v>
      </c>
      <c r="AB24" s="34">
        <f t="shared" si="164"/>
        <v>0</v>
      </c>
      <c r="AC24" s="38">
        <f t="shared" si="164"/>
        <v>0</v>
      </c>
      <c r="AD24" s="34">
        <f t="shared" si="164"/>
        <v>0</v>
      </c>
      <c r="AE24" s="34">
        <f t="shared" si="164"/>
        <v>0</v>
      </c>
      <c r="AF24" s="34">
        <f t="shared" si="164"/>
        <v>0</v>
      </c>
      <c r="AG24" s="35">
        <f t="shared" si="7"/>
        <v>0</v>
      </c>
      <c r="AH24" s="34">
        <f t="shared" ref="AH24:AI24" si="165">Z104+Z136+Z168+Z200+Z232+Z264+Z296+Z328+Z360+Z392+Z424+Z72</f>
        <v>0</v>
      </c>
      <c r="AI24" s="34">
        <f t="shared" si="165"/>
        <v>0</v>
      </c>
      <c r="AJ24" s="38">
        <f t="shared" si="9"/>
        <v>0</v>
      </c>
      <c r="AK24" s="39" t="e">
        <f t="shared" si="10"/>
        <v>#DIV/0!</v>
      </c>
      <c r="AL24" s="34">
        <f t="shared" si="11"/>
        <v>0</v>
      </c>
      <c r="AM24" s="39" t="e">
        <f t="shared" si="12"/>
        <v>#DIV/0!</v>
      </c>
      <c r="AN24" s="34">
        <f t="shared" si="13"/>
        <v>0</v>
      </c>
      <c r="AO24" s="39" t="e">
        <f t="shared" si="14"/>
        <v>#DIV/0!</v>
      </c>
      <c r="AP24" s="34">
        <f t="shared" si="15"/>
        <v>0</v>
      </c>
      <c r="AQ24" s="40" t="e">
        <f t="shared" si="16"/>
        <v>#DIV/0!</v>
      </c>
      <c r="AR24" s="34">
        <f t="shared" si="17"/>
        <v>0</v>
      </c>
      <c r="AS24" s="47">
        <f t="shared" ref="AS24:AT24" si="166">IF($K24,R24/$K24,0)</f>
        <v>0</v>
      </c>
      <c r="AT24" s="48">
        <f t="shared" si="166"/>
        <v>0</v>
      </c>
      <c r="AU24" s="38">
        <f t="shared" si="19"/>
        <v>0</v>
      </c>
      <c r="AV24" s="39" t="e">
        <f t="shared" si="20"/>
        <v>#DIV/0!</v>
      </c>
      <c r="AW24" s="34">
        <f t="shared" si="21"/>
        <v>0</v>
      </c>
      <c r="AX24" s="39" t="e">
        <f t="shared" si="22"/>
        <v>#DIV/0!</v>
      </c>
      <c r="AY24" s="34">
        <f t="shared" si="23"/>
        <v>0</v>
      </c>
      <c r="AZ24" s="39" t="e">
        <f t="shared" si="24"/>
        <v>#DIV/0!</v>
      </c>
      <c r="BA24" s="34">
        <f t="shared" si="25"/>
        <v>0</v>
      </c>
      <c r="BB24" s="39" t="e">
        <f t="shared" si="26"/>
        <v>#DIV/0!</v>
      </c>
      <c r="BC24" s="34">
        <f t="shared" si="27"/>
        <v>0</v>
      </c>
      <c r="BD24" s="47">
        <f t="shared" ref="BD24:BE24" si="167">IF($T24,AA24/$T24,0)</f>
        <v>0</v>
      </c>
      <c r="BE24" s="47">
        <f t="shared" si="167"/>
        <v>0</v>
      </c>
      <c r="BF24" s="38">
        <f t="shared" ref="BF24:BI24" si="168">IF($AC24,AD24/$AC24,0)</f>
        <v>0</v>
      </c>
      <c r="BG24" s="34">
        <f t="shared" si="168"/>
        <v>0</v>
      </c>
      <c r="BH24" s="34">
        <f t="shared" si="168"/>
        <v>0</v>
      </c>
      <c r="BI24" s="34">
        <f t="shared" si="168"/>
        <v>0</v>
      </c>
      <c r="BJ24" s="49">
        <f t="shared" si="30"/>
        <v>0</v>
      </c>
      <c r="BK24" s="44" t="e">
        <f t="shared" si="31"/>
        <v>#DIV/0!</v>
      </c>
      <c r="BL24" s="45" t="e">
        <f t="shared" si="32"/>
        <v>#DIV/0!</v>
      </c>
      <c r="BM24" s="46"/>
      <c r="BN24" s="46"/>
      <c r="BO24" s="46"/>
      <c r="BP24" s="46"/>
      <c r="BQ24" s="46"/>
      <c r="BR24" s="46"/>
      <c r="BS24" s="46"/>
      <c r="BT24" s="46"/>
      <c r="BU24" s="46"/>
      <c r="BV24" s="46"/>
      <c r="BW24" s="46"/>
      <c r="BX24" s="46"/>
      <c r="BY24" s="46"/>
      <c r="BZ24" s="46"/>
      <c r="CA24" s="46"/>
      <c r="CB24" s="46"/>
      <c r="CC24" s="46"/>
    </row>
    <row r="25" spans="1:81" ht="15" x14ac:dyDescent="0.2">
      <c r="A25" s="29"/>
      <c r="B25" s="30"/>
      <c r="C25" s="30"/>
      <c r="D25" s="30"/>
      <c r="E25" s="30"/>
      <c r="F25" s="31"/>
      <c r="G25" s="32"/>
      <c r="H25" s="32"/>
      <c r="I25" s="32"/>
      <c r="J25" s="33">
        <f t="shared" si="0"/>
        <v>0</v>
      </c>
      <c r="K25" s="34">
        <f t="shared" ref="K25:N25" si="169">C105+C137+C169+C201+C233+C265+C297+C329+C361+C393+C425+C73</f>
        <v>0</v>
      </c>
      <c r="L25" s="34">
        <f t="shared" si="169"/>
        <v>0</v>
      </c>
      <c r="M25" s="34">
        <f t="shared" si="169"/>
        <v>0</v>
      </c>
      <c r="N25" s="34">
        <f t="shared" si="169"/>
        <v>0</v>
      </c>
      <c r="O25" s="34">
        <f t="shared" si="2"/>
        <v>0</v>
      </c>
      <c r="P25" s="34">
        <f t="shared" ref="P25:S25" si="170">H105+H137+H169+H201+H265+H297+H329+H361+H393+H425+H73</f>
        <v>0</v>
      </c>
      <c r="Q25" s="34">
        <f t="shared" si="170"/>
        <v>0</v>
      </c>
      <c r="R25" s="34">
        <f t="shared" si="170"/>
        <v>0</v>
      </c>
      <c r="S25" s="35">
        <f t="shared" si="170"/>
        <v>0</v>
      </c>
      <c r="T25" s="34">
        <f t="shared" ref="T25:W25" si="171">L105+L137+L169+L201+L233+L265+L297+L329+L361+L393+L425+L73</f>
        <v>0</v>
      </c>
      <c r="U25" s="34">
        <f t="shared" si="171"/>
        <v>0</v>
      </c>
      <c r="V25" s="34">
        <f t="shared" si="171"/>
        <v>0</v>
      </c>
      <c r="W25" s="34">
        <f t="shared" si="171"/>
        <v>0</v>
      </c>
      <c r="X25" s="34">
        <f t="shared" si="5"/>
        <v>0</v>
      </c>
      <c r="Y25" s="34">
        <f t="shared" ref="Y25:AF25" si="172">Q105+Q137+Q169+Q201+Q233+Q265+Q297+Q329+Q361+Q393+Q425+Q73</f>
        <v>0</v>
      </c>
      <c r="Z25" s="34">
        <f t="shared" si="172"/>
        <v>0</v>
      </c>
      <c r="AA25" s="34">
        <f t="shared" si="172"/>
        <v>0</v>
      </c>
      <c r="AB25" s="34">
        <f t="shared" si="172"/>
        <v>0</v>
      </c>
      <c r="AC25" s="38">
        <f t="shared" si="172"/>
        <v>0</v>
      </c>
      <c r="AD25" s="34">
        <f t="shared" si="172"/>
        <v>0</v>
      </c>
      <c r="AE25" s="34">
        <f t="shared" si="172"/>
        <v>0</v>
      </c>
      <c r="AF25" s="34">
        <f t="shared" si="172"/>
        <v>0</v>
      </c>
      <c r="AG25" s="35">
        <f t="shared" si="7"/>
        <v>0</v>
      </c>
      <c r="AH25" s="34">
        <f t="shared" ref="AH25:AI25" si="173">Z105+Z137+Z169+Z201+Z233+Z265+Z297+Z329+Z361+Z393+Z425+Z73</f>
        <v>0</v>
      </c>
      <c r="AI25" s="34">
        <f t="shared" si="173"/>
        <v>0</v>
      </c>
      <c r="AJ25" s="38">
        <f t="shared" si="9"/>
        <v>0</v>
      </c>
      <c r="AK25" s="39" t="e">
        <f t="shared" si="10"/>
        <v>#DIV/0!</v>
      </c>
      <c r="AL25" s="34">
        <f t="shared" si="11"/>
        <v>0</v>
      </c>
      <c r="AM25" s="39" t="e">
        <f t="shared" si="12"/>
        <v>#DIV/0!</v>
      </c>
      <c r="AN25" s="34">
        <f t="shared" si="13"/>
        <v>0</v>
      </c>
      <c r="AO25" s="39" t="e">
        <f t="shared" si="14"/>
        <v>#DIV/0!</v>
      </c>
      <c r="AP25" s="34">
        <f t="shared" si="15"/>
        <v>0</v>
      </c>
      <c r="AQ25" s="40" t="e">
        <f t="shared" si="16"/>
        <v>#DIV/0!</v>
      </c>
      <c r="AR25" s="34">
        <f t="shared" si="17"/>
        <v>0</v>
      </c>
      <c r="AS25" s="47">
        <f t="shared" ref="AS25:AT25" si="174">IF($K25,R25/$K25,0)</f>
        <v>0</v>
      </c>
      <c r="AT25" s="48">
        <f t="shared" si="174"/>
        <v>0</v>
      </c>
      <c r="AU25" s="38">
        <f t="shared" si="19"/>
        <v>0</v>
      </c>
      <c r="AV25" s="39" t="e">
        <f t="shared" si="20"/>
        <v>#DIV/0!</v>
      </c>
      <c r="AW25" s="34">
        <f t="shared" si="21"/>
        <v>0</v>
      </c>
      <c r="AX25" s="39" t="e">
        <f t="shared" si="22"/>
        <v>#DIV/0!</v>
      </c>
      <c r="AY25" s="34">
        <f t="shared" si="23"/>
        <v>0</v>
      </c>
      <c r="AZ25" s="39" t="e">
        <f t="shared" si="24"/>
        <v>#DIV/0!</v>
      </c>
      <c r="BA25" s="34">
        <f t="shared" si="25"/>
        <v>0</v>
      </c>
      <c r="BB25" s="39" t="e">
        <f t="shared" si="26"/>
        <v>#DIV/0!</v>
      </c>
      <c r="BC25" s="34">
        <f t="shared" si="27"/>
        <v>0</v>
      </c>
      <c r="BD25" s="47">
        <f t="shared" ref="BD25:BE25" si="175">IF($T25,AA25/$T25,0)</f>
        <v>0</v>
      </c>
      <c r="BE25" s="47">
        <f t="shared" si="175"/>
        <v>0</v>
      </c>
      <c r="BF25" s="38">
        <f t="shared" ref="BF25:BI25" si="176">IF($AC25,AD25/$AC25,0)</f>
        <v>0</v>
      </c>
      <c r="BG25" s="34">
        <f t="shared" si="176"/>
        <v>0</v>
      </c>
      <c r="BH25" s="34">
        <f t="shared" si="176"/>
        <v>0</v>
      </c>
      <c r="BI25" s="34">
        <f t="shared" si="176"/>
        <v>0</v>
      </c>
      <c r="BJ25" s="49">
        <f t="shared" si="30"/>
        <v>0</v>
      </c>
      <c r="BK25" s="44" t="e">
        <f t="shared" si="31"/>
        <v>#DIV/0!</v>
      </c>
      <c r="BL25" s="45" t="e">
        <f t="shared" si="32"/>
        <v>#DIV/0!</v>
      </c>
      <c r="BM25" s="46"/>
      <c r="BN25" s="46"/>
      <c r="BO25" s="46"/>
      <c r="BP25" s="46"/>
      <c r="BQ25" s="46"/>
      <c r="BR25" s="46"/>
      <c r="BS25" s="46"/>
      <c r="BT25" s="46"/>
      <c r="BU25" s="46"/>
      <c r="BV25" s="46"/>
      <c r="BW25" s="46"/>
      <c r="BX25" s="46"/>
      <c r="BY25" s="46"/>
      <c r="BZ25" s="46"/>
      <c r="CA25" s="46"/>
      <c r="CB25" s="46"/>
      <c r="CC25" s="46"/>
    </row>
    <row r="26" spans="1:81" ht="15" x14ac:dyDescent="0.2">
      <c r="A26" s="29"/>
      <c r="B26" s="50"/>
      <c r="C26" s="30"/>
      <c r="D26" s="30"/>
      <c r="E26" s="30"/>
      <c r="F26" s="31"/>
      <c r="G26" s="32"/>
      <c r="H26" s="32"/>
      <c r="I26" s="32"/>
      <c r="J26" s="33">
        <f t="shared" si="0"/>
        <v>0</v>
      </c>
      <c r="K26" s="34">
        <f t="shared" ref="K26:N26" si="177">C106+C138+C170+C202+C234+C266+C298+C330+C362+C394+C426+C74</f>
        <v>0</v>
      </c>
      <c r="L26" s="34">
        <f t="shared" si="177"/>
        <v>0</v>
      </c>
      <c r="M26" s="34">
        <f t="shared" si="177"/>
        <v>0</v>
      </c>
      <c r="N26" s="34">
        <f t="shared" si="177"/>
        <v>0</v>
      </c>
      <c r="O26" s="34">
        <f t="shared" si="2"/>
        <v>0</v>
      </c>
      <c r="P26" s="34">
        <f t="shared" ref="P26:S26" si="178">H106+H138+H170+H202+H266+H298+H330+H362+H394+H426+H74</f>
        <v>0</v>
      </c>
      <c r="Q26" s="34">
        <f t="shared" si="178"/>
        <v>0</v>
      </c>
      <c r="R26" s="34">
        <f t="shared" si="178"/>
        <v>0</v>
      </c>
      <c r="S26" s="35">
        <f t="shared" si="178"/>
        <v>0</v>
      </c>
      <c r="T26" s="34">
        <f t="shared" ref="T26:W26" si="179">L106+L138+L170+L202+L234+L266+L298+L330+L362+L394+L426+L74</f>
        <v>0</v>
      </c>
      <c r="U26" s="34">
        <f t="shared" si="179"/>
        <v>0</v>
      </c>
      <c r="V26" s="34">
        <f t="shared" si="179"/>
        <v>0</v>
      </c>
      <c r="W26" s="34">
        <f t="shared" si="179"/>
        <v>0</v>
      </c>
      <c r="X26" s="34">
        <f t="shared" si="5"/>
        <v>0</v>
      </c>
      <c r="Y26" s="34">
        <f t="shared" ref="Y26:AF26" si="180">Q106+Q138+Q170+Q202+Q234+Q266+Q298+Q330+Q362+Q394+Q426+Q74</f>
        <v>0</v>
      </c>
      <c r="Z26" s="34">
        <f t="shared" si="180"/>
        <v>0</v>
      </c>
      <c r="AA26" s="34">
        <f t="shared" si="180"/>
        <v>0</v>
      </c>
      <c r="AB26" s="34">
        <f t="shared" si="180"/>
        <v>0</v>
      </c>
      <c r="AC26" s="38">
        <f t="shared" si="180"/>
        <v>0</v>
      </c>
      <c r="AD26" s="34">
        <f t="shared" si="180"/>
        <v>0</v>
      </c>
      <c r="AE26" s="34">
        <f t="shared" si="180"/>
        <v>0</v>
      </c>
      <c r="AF26" s="34">
        <f t="shared" si="180"/>
        <v>0</v>
      </c>
      <c r="AG26" s="35">
        <f t="shared" si="7"/>
        <v>0</v>
      </c>
      <c r="AH26" s="34">
        <f t="shared" ref="AH26:AI26" si="181">Z106+Z138+Z170+Z202+Z234+Z266+Z298+Z330+Z362+Z394+Z426+Z74</f>
        <v>0</v>
      </c>
      <c r="AI26" s="34">
        <f t="shared" si="181"/>
        <v>0</v>
      </c>
      <c r="AJ26" s="38">
        <f t="shared" si="9"/>
        <v>0</v>
      </c>
      <c r="AK26" s="39" t="e">
        <f t="shared" si="10"/>
        <v>#DIV/0!</v>
      </c>
      <c r="AL26" s="34">
        <f t="shared" si="11"/>
        <v>0</v>
      </c>
      <c r="AM26" s="39" t="e">
        <f t="shared" si="12"/>
        <v>#DIV/0!</v>
      </c>
      <c r="AN26" s="51">
        <f t="shared" si="13"/>
        <v>0</v>
      </c>
      <c r="AO26" s="39" t="e">
        <f t="shared" si="14"/>
        <v>#DIV/0!</v>
      </c>
      <c r="AP26" s="51">
        <f t="shared" si="15"/>
        <v>0</v>
      </c>
      <c r="AQ26" s="40" t="e">
        <f t="shared" si="16"/>
        <v>#DIV/0!</v>
      </c>
      <c r="AR26" s="34">
        <f t="shared" si="17"/>
        <v>0</v>
      </c>
      <c r="AS26" s="52">
        <f t="shared" ref="AS26:AT26" si="182">IF($K26,R26/$K26,0)</f>
        <v>0</v>
      </c>
      <c r="AT26" s="53">
        <f t="shared" si="182"/>
        <v>0</v>
      </c>
      <c r="AU26" s="38">
        <f t="shared" si="19"/>
        <v>0</v>
      </c>
      <c r="AV26" s="39" t="e">
        <f t="shared" si="20"/>
        <v>#DIV/0!</v>
      </c>
      <c r="AW26" s="51">
        <f t="shared" si="21"/>
        <v>0</v>
      </c>
      <c r="AX26" s="39" t="e">
        <f t="shared" si="22"/>
        <v>#DIV/0!</v>
      </c>
      <c r="AY26" s="51">
        <f t="shared" si="23"/>
        <v>0</v>
      </c>
      <c r="AZ26" s="39" t="e">
        <f t="shared" si="24"/>
        <v>#DIV/0!</v>
      </c>
      <c r="BA26" s="51">
        <f t="shared" si="25"/>
        <v>0</v>
      </c>
      <c r="BB26" s="39" t="e">
        <f t="shared" si="26"/>
        <v>#DIV/0!</v>
      </c>
      <c r="BC26" s="51">
        <f t="shared" si="27"/>
        <v>0</v>
      </c>
      <c r="BD26" s="52">
        <f t="shared" ref="BD26:BE26" si="183">IF($T26,AA26/$T26,0)</f>
        <v>0</v>
      </c>
      <c r="BE26" s="52">
        <f t="shared" si="183"/>
        <v>0</v>
      </c>
      <c r="BF26" s="38">
        <f t="shared" ref="BF26:BI26" si="184">IF($AC26,AD26/$AC26,0)</f>
        <v>0</v>
      </c>
      <c r="BG26" s="34">
        <f t="shared" si="184"/>
        <v>0</v>
      </c>
      <c r="BH26" s="34">
        <f t="shared" si="184"/>
        <v>0</v>
      </c>
      <c r="BI26" s="34">
        <f t="shared" si="184"/>
        <v>0</v>
      </c>
      <c r="BJ26" s="54">
        <f t="shared" si="30"/>
        <v>0</v>
      </c>
      <c r="BK26" s="44" t="e">
        <f t="shared" si="31"/>
        <v>#DIV/0!</v>
      </c>
      <c r="BL26" s="45" t="e">
        <f t="shared" si="32"/>
        <v>#DIV/0!</v>
      </c>
      <c r="BM26" s="46"/>
      <c r="BN26" s="46"/>
      <c r="BO26" s="46"/>
      <c r="BP26" s="46"/>
      <c r="BQ26" s="46"/>
      <c r="BR26" s="46"/>
      <c r="BS26" s="46"/>
      <c r="BT26" s="46"/>
      <c r="BU26" s="46"/>
      <c r="BV26" s="46"/>
      <c r="BW26" s="46"/>
      <c r="BX26" s="46"/>
      <c r="BY26" s="46"/>
      <c r="BZ26" s="46"/>
      <c r="CA26" s="46"/>
      <c r="CB26" s="46"/>
      <c r="CC26" s="46"/>
    </row>
    <row r="27" spans="1:81" ht="15" x14ac:dyDescent="0.2">
      <c r="A27" s="55" t="s">
        <v>57</v>
      </c>
      <c r="B27" s="56"/>
      <c r="C27" s="57"/>
      <c r="D27" s="57"/>
      <c r="E27" s="57"/>
      <c r="F27" s="57"/>
      <c r="G27" s="58">
        <f t="shared" ref="G27:J27" si="185">SUM(G7:G26)</f>
        <v>0</v>
      </c>
      <c r="H27" s="58">
        <f t="shared" si="185"/>
        <v>0</v>
      </c>
      <c r="I27" s="58">
        <f t="shared" si="185"/>
        <v>0</v>
      </c>
      <c r="J27" s="59">
        <f t="shared" si="185"/>
        <v>0</v>
      </c>
      <c r="K27" s="60"/>
      <c r="L27" s="60">
        <f t="shared" ref="L27:AB27" si="186">SUM(L7:L26)</f>
        <v>0</v>
      </c>
      <c r="M27" s="60">
        <f t="shared" si="186"/>
        <v>0</v>
      </c>
      <c r="N27" s="60">
        <f t="shared" si="186"/>
        <v>0</v>
      </c>
      <c r="O27" s="60">
        <f t="shared" si="186"/>
        <v>0</v>
      </c>
      <c r="P27" s="60">
        <f t="shared" si="186"/>
        <v>0</v>
      </c>
      <c r="Q27" s="60">
        <f t="shared" si="186"/>
        <v>0</v>
      </c>
      <c r="R27" s="61">
        <f t="shared" si="186"/>
        <v>0</v>
      </c>
      <c r="S27" s="62">
        <f t="shared" si="186"/>
        <v>0</v>
      </c>
      <c r="T27" s="60">
        <f t="shared" si="186"/>
        <v>0</v>
      </c>
      <c r="U27" s="60">
        <f t="shared" si="186"/>
        <v>0</v>
      </c>
      <c r="V27" s="60">
        <f t="shared" si="186"/>
        <v>0</v>
      </c>
      <c r="W27" s="60">
        <f t="shared" si="186"/>
        <v>0</v>
      </c>
      <c r="X27" s="60">
        <f t="shared" si="186"/>
        <v>0</v>
      </c>
      <c r="Y27" s="60">
        <f t="shared" si="186"/>
        <v>0</v>
      </c>
      <c r="Z27" s="60">
        <f t="shared" si="186"/>
        <v>0</v>
      </c>
      <c r="AA27" s="61">
        <f t="shared" si="186"/>
        <v>0</v>
      </c>
      <c r="AB27" s="61">
        <f t="shared" si="186"/>
        <v>0</v>
      </c>
      <c r="AC27" s="63"/>
      <c r="AD27" s="64">
        <f t="shared" ref="AD27:AG27" si="187">SUM(AD7:AD26)</f>
        <v>0</v>
      </c>
      <c r="AE27" s="64">
        <f t="shared" si="187"/>
        <v>0</v>
      </c>
      <c r="AF27" s="64">
        <f t="shared" si="187"/>
        <v>0</v>
      </c>
      <c r="AG27" s="65">
        <f t="shared" si="187"/>
        <v>0</v>
      </c>
      <c r="AH27" s="66"/>
      <c r="AI27" s="65">
        <f t="shared" ref="AI27:AJ27" si="188">SUM(AI7:AI26)</f>
        <v>0</v>
      </c>
      <c r="AJ27" s="64">
        <f t="shared" si="188"/>
        <v>0</v>
      </c>
      <c r="AK27" s="67" t="e">
        <f t="shared" si="10"/>
        <v>#DIV/0!</v>
      </c>
      <c r="AL27" s="64">
        <f>SUM(AL7:AL26)</f>
        <v>0</v>
      </c>
      <c r="AM27" s="67" t="e">
        <f t="shared" si="12"/>
        <v>#DIV/0!</v>
      </c>
      <c r="AN27" s="68">
        <f>SUM(AN7:AN26)</f>
        <v>0</v>
      </c>
      <c r="AO27" s="67" t="e">
        <f t="shared" si="14"/>
        <v>#DIV/0!</v>
      </c>
      <c r="AP27" s="68">
        <f>SUM(AP7:AP26)</f>
        <v>0</v>
      </c>
      <c r="AQ27" s="64" t="e">
        <f t="shared" si="16"/>
        <v>#DIV/0!</v>
      </c>
      <c r="AR27" s="64">
        <f t="shared" ref="AR27:AU27" si="189">SUM(AR7:AR26)</f>
        <v>0</v>
      </c>
      <c r="AS27" s="69">
        <f t="shared" si="189"/>
        <v>0</v>
      </c>
      <c r="AT27" s="69">
        <f t="shared" si="189"/>
        <v>0</v>
      </c>
      <c r="AU27" s="70">
        <f t="shared" si="189"/>
        <v>0</v>
      </c>
      <c r="AV27" s="67" t="e">
        <f t="shared" si="20"/>
        <v>#DIV/0!</v>
      </c>
      <c r="AW27" s="68">
        <f>SUM(AW7:AW26)</f>
        <v>0</v>
      </c>
      <c r="AX27" s="67" t="e">
        <f t="shared" si="22"/>
        <v>#DIV/0!</v>
      </c>
      <c r="AY27" s="68">
        <f>SUM(AY7:AY26)</f>
        <v>0</v>
      </c>
      <c r="AZ27" s="64" t="e">
        <f t="shared" si="24"/>
        <v>#DIV/0!</v>
      </c>
      <c r="BA27" s="68">
        <f>SUM(BA7:BA26)</f>
        <v>0</v>
      </c>
      <c r="BB27" s="67" t="e">
        <f t="shared" si="26"/>
        <v>#DIV/0!</v>
      </c>
      <c r="BC27" s="68">
        <f t="shared" ref="BC27:BL27" si="190">SUM(BC7:BC26)</f>
        <v>0</v>
      </c>
      <c r="BD27" s="69">
        <f t="shared" si="190"/>
        <v>0</v>
      </c>
      <c r="BE27" s="69">
        <f t="shared" si="190"/>
        <v>0</v>
      </c>
      <c r="BF27" s="70">
        <f t="shared" si="190"/>
        <v>0</v>
      </c>
      <c r="BG27" s="64">
        <f t="shared" si="190"/>
        <v>0</v>
      </c>
      <c r="BH27" s="64">
        <f t="shared" si="190"/>
        <v>0</v>
      </c>
      <c r="BI27" s="65">
        <f t="shared" si="190"/>
        <v>0</v>
      </c>
      <c r="BJ27" s="71">
        <f t="shared" si="190"/>
        <v>0</v>
      </c>
      <c r="BK27" s="64" t="e">
        <f t="shared" si="190"/>
        <v>#DIV/0!</v>
      </c>
      <c r="BL27" s="65" t="e">
        <f t="shared" si="190"/>
        <v>#DIV/0!</v>
      </c>
      <c r="BM27" s="72"/>
      <c r="BN27" s="72"/>
      <c r="BO27" s="72"/>
      <c r="BP27" s="72"/>
      <c r="BQ27" s="72"/>
      <c r="BR27" s="72"/>
      <c r="BS27" s="72"/>
      <c r="BT27" s="72"/>
      <c r="BU27" s="72"/>
      <c r="BV27" s="72"/>
      <c r="BW27" s="72"/>
      <c r="BX27" s="72"/>
      <c r="BY27" s="72"/>
      <c r="BZ27" s="72"/>
      <c r="CA27" s="72"/>
      <c r="CB27" s="72"/>
      <c r="CC27" s="72"/>
    </row>
    <row r="28" spans="1:81" ht="15" x14ac:dyDescent="0.2">
      <c r="A28" s="31"/>
      <c r="B28" s="73"/>
      <c r="C28" s="73"/>
      <c r="D28" s="73"/>
      <c r="E28" s="73"/>
      <c r="F28" s="73"/>
      <c r="G28" s="31"/>
      <c r="H28" s="31"/>
      <c r="I28" s="31"/>
      <c r="J28" s="31"/>
      <c r="K28" s="31"/>
      <c r="L28" s="47"/>
      <c r="M28" s="47"/>
      <c r="N28" s="47"/>
      <c r="O28" s="31"/>
      <c r="P28" s="31"/>
      <c r="Q28" s="31"/>
      <c r="R28" s="31"/>
      <c r="S28" s="31"/>
      <c r="T28" s="31"/>
      <c r="U28" s="31"/>
      <c r="V28" s="47"/>
      <c r="W28" s="47"/>
      <c r="X28" s="47"/>
      <c r="Y28" s="47"/>
      <c r="Z28" s="47"/>
      <c r="AA28" s="47"/>
      <c r="AB28" s="47"/>
      <c r="AC28" s="31"/>
      <c r="AD28" s="31"/>
      <c r="AE28" s="31"/>
      <c r="AF28" s="31"/>
      <c r="AG28" s="31"/>
      <c r="AH28" s="31"/>
      <c r="AI28" s="31"/>
      <c r="AJ28" s="31"/>
      <c r="AK28" s="31"/>
      <c r="AL28" s="31"/>
      <c r="AM28" s="31"/>
      <c r="AN28" s="31"/>
      <c r="AO28" s="31"/>
      <c r="AP28" s="31"/>
      <c r="AQ28" s="47"/>
      <c r="AR28" s="47"/>
      <c r="AS28" s="47"/>
      <c r="AT28" s="47"/>
      <c r="AU28" s="47"/>
      <c r="AV28" s="47"/>
      <c r="AW28" s="47"/>
      <c r="AX28" s="47"/>
      <c r="AY28" s="47"/>
      <c r="AZ28" s="31"/>
      <c r="BA28" s="31"/>
      <c r="BB28" s="31"/>
      <c r="BC28" s="31"/>
      <c r="BD28" s="31"/>
      <c r="BE28" s="31"/>
      <c r="BF28" s="74"/>
      <c r="BG28" s="47"/>
      <c r="BH28" s="47"/>
      <c r="BI28" s="47"/>
      <c r="BJ28" s="47"/>
      <c r="BK28" s="47"/>
      <c r="BL28" s="47"/>
      <c r="BM28" s="47"/>
      <c r="BN28" s="47"/>
      <c r="BO28" s="47"/>
      <c r="BP28" s="47"/>
      <c r="BQ28" s="47"/>
      <c r="BR28" s="47"/>
      <c r="BS28" s="47"/>
      <c r="BT28" s="47"/>
      <c r="BU28" s="47"/>
      <c r="BV28" s="47"/>
      <c r="BW28" s="47"/>
      <c r="BX28" s="47"/>
      <c r="BY28" s="47"/>
      <c r="BZ28" s="47"/>
      <c r="CA28" s="47"/>
      <c r="CB28" s="47"/>
      <c r="CC28" s="47"/>
    </row>
    <row r="29" spans="1:81" ht="48" x14ac:dyDescent="0.2">
      <c r="A29" s="55" t="s">
        <v>58</v>
      </c>
      <c r="B29" s="17" t="s">
        <v>59</v>
      </c>
      <c r="C29" s="17" t="s">
        <v>25</v>
      </c>
      <c r="D29" s="75" t="s">
        <v>60</v>
      </c>
      <c r="E29" s="17" t="s">
        <v>61</v>
      </c>
      <c r="F29" s="76" t="s">
        <v>62</v>
      </c>
      <c r="G29" s="77" t="s">
        <v>9</v>
      </c>
      <c r="H29" s="17" t="s">
        <v>63</v>
      </c>
      <c r="I29" s="58" t="s">
        <v>54</v>
      </c>
      <c r="J29" s="76" t="s">
        <v>64</v>
      </c>
      <c r="K29" s="77" t="s">
        <v>10</v>
      </c>
      <c r="L29" s="75" t="s">
        <v>65</v>
      </c>
      <c r="M29" s="58" t="s">
        <v>40</v>
      </c>
      <c r="N29" s="76" t="s">
        <v>66</v>
      </c>
      <c r="O29" s="77" t="s">
        <v>11</v>
      </c>
      <c r="P29" s="26" t="s">
        <v>67</v>
      </c>
      <c r="Q29" s="55" t="s">
        <v>41</v>
      </c>
      <c r="R29" s="76" t="s">
        <v>68</v>
      </c>
      <c r="S29" s="77" t="s">
        <v>12</v>
      </c>
      <c r="T29" s="31"/>
      <c r="U29" s="31"/>
      <c r="V29" s="78" t="s">
        <v>69</v>
      </c>
      <c r="W29" s="79" t="s">
        <v>70</v>
      </c>
      <c r="X29" s="80" t="s">
        <v>71</v>
      </c>
      <c r="Y29" s="78" t="s">
        <v>72</v>
      </c>
      <c r="Z29" s="47"/>
      <c r="AA29" s="47"/>
      <c r="AB29" s="47"/>
      <c r="AC29" s="31"/>
      <c r="AD29" s="226" t="s">
        <v>73</v>
      </c>
      <c r="AE29" s="209"/>
      <c r="AF29" s="209"/>
      <c r="AG29" s="209"/>
      <c r="AH29" s="209"/>
      <c r="AI29" s="209"/>
      <c r="AJ29" s="209"/>
      <c r="AK29" s="209"/>
      <c r="AL29" s="209"/>
      <c r="AM29" s="209"/>
      <c r="AN29" s="209"/>
      <c r="AO29" s="209"/>
      <c r="AP29" s="209"/>
      <c r="AQ29" s="209"/>
      <c r="AR29" s="209"/>
      <c r="AS29" s="47"/>
      <c r="AT29" s="47"/>
      <c r="AU29" s="47"/>
      <c r="AV29" s="47"/>
      <c r="AW29" s="47"/>
      <c r="AX29" s="47"/>
      <c r="AY29" s="47"/>
      <c r="AZ29" s="31"/>
      <c r="BA29" s="31"/>
      <c r="BB29" s="47"/>
      <c r="BC29" s="31"/>
      <c r="BD29" s="31"/>
      <c r="BE29" s="31"/>
      <c r="BF29" s="31"/>
      <c r="BG29" s="31"/>
      <c r="BH29" s="31"/>
      <c r="BI29" s="74"/>
      <c r="BJ29" s="47"/>
      <c r="BK29" s="47"/>
      <c r="BL29" s="47"/>
      <c r="BM29" s="47"/>
      <c r="BN29" s="47"/>
      <c r="BO29" s="47"/>
      <c r="BP29" s="47"/>
      <c r="BQ29" s="47"/>
      <c r="BR29" s="47"/>
      <c r="BS29" s="47"/>
      <c r="BT29" s="47"/>
    </row>
    <row r="30" spans="1:81" ht="48" x14ac:dyDescent="0.2">
      <c r="A30" s="30"/>
      <c r="B30" s="31">
        <v>1</v>
      </c>
      <c r="C30" s="81"/>
      <c r="D30" s="82">
        <f t="shared" ref="D30:D34" si="191">C77+C109+C141+C173+C205+C237+C269+C301+C333+C365+C397+C429</f>
        <v>0</v>
      </c>
      <c r="E30" s="83">
        <f t="shared" ref="E30:E34" si="192">G77+G109+G141+G173+G205+G237+G269+G301+G333+G365+G397+G429</f>
        <v>0</v>
      </c>
      <c r="F30" s="84"/>
      <c r="G30" s="85" t="e">
        <f t="shared" ref="G30:G34" si="193">E30/D30</f>
        <v>#DIV/0!</v>
      </c>
      <c r="H30" s="83">
        <f t="shared" ref="H30:H34" si="194">L77+L109+L141+L173+L205+L237+L269+L301+L333+L365+L397+L429</f>
        <v>0</v>
      </c>
      <c r="I30" s="83">
        <f t="shared" ref="I30:I34" si="195">P77+P109+P141+P173+P205+P237+P269+P301+P333+P365+P397+P429</f>
        <v>0</v>
      </c>
      <c r="J30" s="84"/>
      <c r="K30" s="85" t="e">
        <f t="shared" ref="K30:K34" si="196">I30/H30</f>
        <v>#DIV/0!</v>
      </c>
      <c r="L30" s="82">
        <f t="shared" ref="L30:L34" si="197">U77+U109+U141+U173+U205+U237+U269+U301+U333+U365+U397+U429</f>
        <v>0</v>
      </c>
      <c r="M30" s="83">
        <f t="shared" ref="M30:M34" si="198">Y77+Y109+Y141+Y173+Y205+Y237+Y269+Y301+Y333+Y365+Y397+Y429</f>
        <v>0</v>
      </c>
      <c r="N30" s="84"/>
      <c r="O30" s="85" t="e">
        <f t="shared" ref="O30:O34" si="199">M30/L30</f>
        <v>#DIV/0!</v>
      </c>
      <c r="P30" s="83">
        <f t="shared" ref="P30:Q30" si="200">Z77+Z109+Z141+Z173+Z205+Z237+Z269+Z301+Z333+Z365+Z397+Z429</f>
        <v>0</v>
      </c>
      <c r="Q30" s="86">
        <f t="shared" si="200"/>
        <v>0</v>
      </c>
      <c r="R30" s="84"/>
      <c r="S30" s="85" t="e">
        <f t="shared" ref="S30:S34" si="201">Q30/P30</f>
        <v>#DIV/0!</v>
      </c>
      <c r="T30" s="31"/>
      <c r="U30" s="31"/>
      <c r="V30" s="87" t="s">
        <v>74</v>
      </c>
      <c r="W30" s="88"/>
      <c r="X30" s="89"/>
      <c r="Y30" s="90">
        <f>((SUMIFS(AP7:AP26,D7:D26,"NS",B7:B26,"CEP",C7:C26,V30)*AD31*W30*AJ5)+(SUMIFS(AP7:AP26,D7:D26,"NS",B7:B26,"CEP",C7:C26,V30)*AD33*X30*AJ5))+((SUMIFS(AP7:AP26,D7:D26,"S",B7:B26,"CEP",C7:C26,"1")*AF31*W30*AJ5)+(SUMIFS(AP7:AP26,D7:D26,"S",B7:B26,"CEP",C7:C26,"1")*AF33*X30*AJ5))+((SUMIFS(BA7:BA26,B7:B26,"CEP",C7:C26,"1")*AK31*W30*AU5)+(SUMIFS(BA7:BA26,B7:B26,"CEP",C7:C26,"1")*AK33*X30*AU5))</f>
        <v>0</v>
      </c>
      <c r="Z30" s="47"/>
      <c r="AA30" s="47"/>
      <c r="AB30" s="47"/>
      <c r="AC30" s="91"/>
      <c r="AD30" s="92" t="s">
        <v>75</v>
      </c>
      <c r="AE30" s="93" t="s">
        <v>76</v>
      </c>
      <c r="AF30" s="93" t="s">
        <v>77</v>
      </c>
      <c r="AG30" s="93" t="s">
        <v>78</v>
      </c>
      <c r="AH30" s="93" t="s">
        <v>79</v>
      </c>
      <c r="AI30" s="93" t="s">
        <v>80</v>
      </c>
      <c r="AJ30" s="93" t="s">
        <v>81</v>
      </c>
      <c r="AK30" s="93" t="s">
        <v>82</v>
      </c>
      <c r="AL30" s="93" t="s">
        <v>83</v>
      </c>
      <c r="AM30" s="93" t="s">
        <v>84</v>
      </c>
      <c r="AN30" s="93" t="s">
        <v>80</v>
      </c>
      <c r="AO30" s="93" t="s">
        <v>81</v>
      </c>
      <c r="AP30" s="94" t="s">
        <v>85</v>
      </c>
      <c r="AQ30" s="94" t="s">
        <v>86</v>
      </c>
      <c r="AR30" s="94" t="s">
        <v>8</v>
      </c>
      <c r="AS30" s="47"/>
      <c r="AT30" s="227" t="str">
        <f>B1</f>
        <v>District Name</v>
      </c>
      <c r="AU30" s="228"/>
      <c r="AV30" s="228"/>
      <c r="AW30" s="228"/>
      <c r="AX30" s="229"/>
      <c r="AY30" s="95"/>
      <c r="AZ30" s="230" t="s">
        <v>87</v>
      </c>
      <c r="BA30" s="231"/>
      <c r="BB30" s="47"/>
      <c r="BC30" s="31"/>
      <c r="BD30" s="31"/>
      <c r="BE30" s="31"/>
      <c r="BF30" s="31"/>
      <c r="BG30" s="31"/>
      <c r="BH30" s="31"/>
      <c r="BI30" s="74"/>
      <c r="BJ30" s="47"/>
      <c r="BK30" s="47"/>
      <c r="BL30" s="47"/>
      <c r="BM30" s="47"/>
      <c r="BN30" s="47"/>
      <c r="BO30" s="47"/>
      <c r="BP30" s="47"/>
      <c r="BQ30" s="47"/>
      <c r="BR30" s="47"/>
      <c r="BS30" s="47"/>
      <c r="BT30" s="47"/>
    </row>
    <row r="31" spans="1:81" ht="15" x14ac:dyDescent="0.2">
      <c r="A31" s="30"/>
      <c r="B31" s="31">
        <v>2</v>
      </c>
      <c r="C31" s="81"/>
      <c r="D31" s="82">
        <f t="shared" si="191"/>
        <v>0</v>
      </c>
      <c r="E31" s="83">
        <f t="shared" si="192"/>
        <v>0</v>
      </c>
      <c r="F31" s="84"/>
      <c r="G31" s="85" t="e">
        <f t="shared" si="193"/>
        <v>#DIV/0!</v>
      </c>
      <c r="H31" s="83">
        <f t="shared" si="194"/>
        <v>0</v>
      </c>
      <c r="I31" s="83">
        <f t="shared" si="195"/>
        <v>0</v>
      </c>
      <c r="J31" s="84"/>
      <c r="K31" s="85" t="e">
        <f t="shared" si="196"/>
        <v>#DIV/0!</v>
      </c>
      <c r="L31" s="82">
        <f t="shared" si="197"/>
        <v>0</v>
      </c>
      <c r="M31" s="83">
        <f t="shared" si="198"/>
        <v>0</v>
      </c>
      <c r="N31" s="84"/>
      <c r="O31" s="85" t="e">
        <f t="shared" si="199"/>
        <v>#DIV/0!</v>
      </c>
      <c r="P31" s="83">
        <f t="shared" ref="P31:Q31" si="202">Z78+Z110+Z142+Z174+Z206+Z238+Z270+Z302+Z334+Z366+Z398+Z430</f>
        <v>0</v>
      </c>
      <c r="Q31" s="86">
        <f t="shared" si="202"/>
        <v>0</v>
      </c>
      <c r="R31" s="84"/>
      <c r="S31" s="85" t="e">
        <f t="shared" si="201"/>
        <v>#DIV/0!</v>
      </c>
      <c r="T31" s="31"/>
      <c r="U31" s="31"/>
      <c r="V31" s="87" t="s">
        <v>88</v>
      </c>
      <c r="W31" s="96"/>
      <c r="X31" s="97"/>
      <c r="Y31" s="90">
        <f>((SUMIFS(AP7:AP26,D7:D26,"NS",B7:B26,"CEP",C7:C26,"2")*AD31*W31*AJ5)+(SUMIFS(AP7:AP26,D7:D26,"NS",B7:B26,"CEP",C7:C26,"2")*AD33*X31*AJ5))+((SUMIFS(AP7:AP26,D7:D26,"S",B7:B26,"CEP",C7:C26,"2")*AF31*W31*AJ5)+(SUMIFS(AP7:AP26,D7:D26,"S",B7:B26,"CEP",C7:C26,"2")*AF33*X31*AJ5))+((SUMIFS(BA7:BA26,B7:B26,"CEP",C7:C26,"2")*AK31*W31*AU5)+(SUMIFS(BA7:BA26,B7:B26,"CEP",C7:C26,"2")*AK33*X31*AU5))</f>
        <v>0</v>
      </c>
      <c r="Z31" s="47"/>
      <c r="AA31" s="47"/>
      <c r="AB31" s="47"/>
      <c r="AC31" s="98" t="s">
        <v>89</v>
      </c>
      <c r="AD31" s="99"/>
      <c r="AE31" s="99"/>
      <c r="AF31" s="99"/>
      <c r="AG31" s="99"/>
      <c r="AH31" s="100"/>
      <c r="AI31" s="100"/>
      <c r="AJ31" s="100"/>
      <c r="AK31" s="99"/>
      <c r="AL31" s="99"/>
      <c r="AM31" s="100"/>
      <c r="AN31" s="100"/>
      <c r="AO31" s="100"/>
      <c r="AP31" s="99"/>
      <c r="AQ31" s="99"/>
      <c r="AR31" s="99"/>
      <c r="AS31" s="47"/>
      <c r="AT31" s="232" t="s">
        <v>90</v>
      </c>
      <c r="AU31" s="209"/>
      <c r="AV31" s="209"/>
      <c r="AW31" s="209"/>
      <c r="AX31" s="233"/>
      <c r="AY31" s="95"/>
      <c r="AZ31" s="95" t="s">
        <v>91</v>
      </c>
      <c r="BA31" s="101">
        <f>(SUMIF(B151:B170,"BIC",AP7:AP26)*0.66)+(SUMIF(B151:B170,"No BIC",AP7:AP26)*0.33)</f>
        <v>0</v>
      </c>
      <c r="BB31" s="47"/>
      <c r="BC31" s="31"/>
      <c r="BD31" s="31"/>
      <c r="BE31" s="31"/>
      <c r="BF31" s="31"/>
      <c r="BG31" s="31"/>
      <c r="BH31" s="31"/>
      <c r="BI31" s="74"/>
      <c r="BJ31" s="47"/>
      <c r="BK31" s="47"/>
      <c r="BL31" s="47"/>
      <c r="BM31" s="47"/>
      <c r="BN31" s="47"/>
      <c r="BO31" s="47"/>
      <c r="BP31" s="47"/>
      <c r="BQ31" s="47"/>
      <c r="BR31" s="47"/>
      <c r="BS31" s="47"/>
      <c r="BT31" s="47"/>
    </row>
    <row r="32" spans="1:81" ht="15" x14ac:dyDescent="0.2">
      <c r="A32" s="30"/>
      <c r="B32" s="31">
        <v>3</v>
      </c>
      <c r="C32" s="81"/>
      <c r="D32" s="82">
        <f t="shared" si="191"/>
        <v>0</v>
      </c>
      <c r="E32" s="83">
        <f t="shared" si="192"/>
        <v>0</v>
      </c>
      <c r="F32" s="84"/>
      <c r="G32" s="85" t="e">
        <f t="shared" si="193"/>
        <v>#DIV/0!</v>
      </c>
      <c r="H32" s="83">
        <f t="shared" si="194"/>
        <v>0</v>
      </c>
      <c r="I32" s="83">
        <f t="shared" si="195"/>
        <v>0</v>
      </c>
      <c r="J32" s="84"/>
      <c r="K32" s="85" t="e">
        <f t="shared" si="196"/>
        <v>#DIV/0!</v>
      </c>
      <c r="L32" s="82">
        <f t="shared" si="197"/>
        <v>0</v>
      </c>
      <c r="M32" s="83">
        <f t="shared" si="198"/>
        <v>0</v>
      </c>
      <c r="N32" s="84"/>
      <c r="O32" s="85" t="e">
        <f t="shared" si="199"/>
        <v>#DIV/0!</v>
      </c>
      <c r="P32" s="83">
        <f t="shared" ref="P32:Q32" si="203">Z79+Z111+Z143+Z175+Z207+Z239+Z271+Z303+Z335+Z367+Z399+Z431</f>
        <v>0</v>
      </c>
      <c r="Q32" s="86">
        <f t="shared" si="203"/>
        <v>0</v>
      </c>
      <c r="R32" s="84"/>
      <c r="S32" s="85" t="e">
        <f t="shared" si="201"/>
        <v>#DIV/0!</v>
      </c>
      <c r="T32" s="31"/>
      <c r="U32" s="31"/>
      <c r="V32" s="87" t="s">
        <v>92</v>
      </c>
      <c r="W32" s="102"/>
      <c r="X32" s="103"/>
      <c r="Y32" s="104">
        <f>((SUMIFS(AP7:AP26,D7:D26,"NS",B7:B26,"CEP",C7:C26,"3")*AD31*W32*AJ5)+(SUMIFS(AP7:AP26,D7:D26,"NS",B7:B26,"CEP",C7:C26,"3")*AD33*X32*AJ5))+((SUMIFS(AP7:AP26,D7:D26,"S",B7:B26,"CEP",C7:C26,"3")*AF31*W32*AJ5)+(SUMIFS(AP7:AP26,D7:D26,"S",B7:B26,"CEP",C7:C26,"3")*AF33*X32*AJ5))+((SUMIFS(BA7:BA26,B7:B26,"CEP",C7:C26,"3")*AK31*W32*AU5)+(SUMIFS(BA7:BA26,B7:B26,"CEP",C7:C26,"3")*AK33*X32*AU5))</f>
        <v>0</v>
      </c>
      <c r="Z32" s="47"/>
      <c r="AA32" s="47"/>
      <c r="AB32" s="47"/>
      <c r="AC32" s="98" t="s">
        <v>93</v>
      </c>
      <c r="AD32" s="100"/>
      <c r="AE32" s="99"/>
      <c r="AF32" s="100"/>
      <c r="AG32" s="99"/>
      <c r="AH32" s="100"/>
      <c r="AI32" s="100"/>
      <c r="AJ32" s="100"/>
      <c r="AK32" s="100"/>
      <c r="AL32" s="99"/>
      <c r="AM32" s="100"/>
      <c r="AN32" s="100"/>
      <c r="AO32" s="100"/>
      <c r="AP32" s="100"/>
      <c r="AQ32" s="99"/>
      <c r="AR32" s="100"/>
      <c r="AS32" s="47"/>
      <c r="AT32" s="234" t="str">
        <f>B3</f>
        <v>Year</v>
      </c>
      <c r="AU32" s="214"/>
      <c r="AV32" s="214"/>
      <c r="AW32" s="214"/>
      <c r="AX32" s="235"/>
      <c r="AY32" s="95"/>
      <c r="AZ32" s="95" t="s">
        <v>94</v>
      </c>
      <c r="BA32" s="101">
        <f>BA27</f>
        <v>0</v>
      </c>
      <c r="BB32" s="47"/>
      <c r="BC32" s="31"/>
      <c r="BD32" s="31"/>
      <c r="BE32" s="31"/>
      <c r="BF32" s="31"/>
      <c r="BG32" s="31"/>
      <c r="BH32" s="31"/>
      <c r="BI32" s="74"/>
      <c r="BJ32" s="47"/>
      <c r="BK32" s="47"/>
      <c r="BL32" s="47"/>
      <c r="BM32" s="47"/>
      <c r="BN32" s="47"/>
      <c r="BO32" s="47"/>
      <c r="BP32" s="47"/>
      <c r="BQ32" s="47"/>
      <c r="BR32" s="47"/>
      <c r="BS32" s="47"/>
      <c r="BT32" s="47"/>
    </row>
    <row r="33" spans="1:81" ht="15" x14ac:dyDescent="0.2">
      <c r="A33" s="30"/>
      <c r="B33" s="31">
        <v>4</v>
      </c>
      <c r="C33" s="81"/>
      <c r="D33" s="82">
        <f t="shared" si="191"/>
        <v>0</v>
      </c>
      <c r="E33" s="83">
        <f t="shared" si="192"/>
        <v>0</v>
      </c>
      <c r="F33" s="84"/>
      <c r="G33" s="85" t="e">
        <f t="shared" si="193"/>
        <v>#DIV/0!</v>
      </c>
      <c r="H33" s="83">
        <f t="shared" si="194"/>
        <v>0</v>
      </c>
      <c r="I33" s="83">
        <f t="shared" si="195"/>
        <v>0</v>
      </c>
      <c r="J33" s="84"/>
      <c r="K33" s="85" t="e">
        <f t="shared" si="196"/>
        <v>#DIV/0!</v>
      </c>
      <c r="L33" s="82">
        <f t="shared" si="197"/>
        <v>0</v>
      </c>
      <c r="M33" s="83">
        <f t="shared" si="198"/>
        <v>0</v>
      </c>
      <c r="N33" s="84"/>
      <c r="O33" s="85" t="e">
        <f t="shared" si="199"/>
        <v>#DIV/0!</v>
      </c>
      <c r="P33" s="83">
        <f t="shared" ref="P33:Q33" si="204">Z80+Z112+Z144+Z176+Z208+Z240+Z272+Z304+Z336+Z368+Z400+Z432</f>
        <v>0</v>
      </c>
      <c r="Q33" s="86">
        <f t="shared" si="204"/>
        <v>0</v>
      </c>
      <c r="R33" s="84"/>
      <c r="S33" s="85" t="e">
        <f t="shared" si="201"/>
        <v>#DIV/0!</v>
      </c>
      <c r="T33" s="31"/>
      <c r="U33" s="31"/>
      <c r="V33" s="87" t="s">
        <v>95</v>
      </c>
      <c r="W33" s="102"/>
      <c r="X33" s="103"/>
      <c r="Y33" s="104">
        <f>((SUMIFS(AP7:AP26,D7:D26,"NS",B7:B26,"CEP",C7:C26,"4")*AD31*W33*AJ5)+(SUMIFS(AP7:AP26,D7:D26,"NS",B7:B26,"CEP",C7:C26,"4")*AD33*X33*AJ5))+((SUMIFS(AP7:AP26,D7:D26,"S",B7:B26,"CEP",C7:C26,"4")*AF31*W33*AJ5)+(SUMIFS(AP7:AP26,D7:D26,"S",B7:B26,"CEP",C7:C26,"4")*AF33*X33*AJ5))+((SUMIFS(BA7:BA26,B7:B26,"CEP",C7:C26,"4")*AK31*W33*AU5)+(SUMIFS(BA7:BA26,B7:B26,"CEP",C7:C26,"4")*AK33*X33*AU5))</f>
        <v>0</v>
      </c>
      <c r="Z33" s="47"/>
      <c r="AA33" s="47"/>
      <c r="AB33" s="105"/>
      <c r="AC33" s="106" t="s">
        <v>96</v>
      </c>
      <c r="AD33" s="99"/>
      <c r="AE33" s="99"/>
      <c r="AF33" s="99"/>
      <c r="AG33" s="99"/>
      <c r="AH33" s="100"/>
      <c r="AI33" s="100"/>
      <c r="AJ33" s="100"/>
      <c r="AK33" s="99"/>
      <c r="AL33" s="99"/>
      <c r="AM33" s="100"/>
      <c r="AN33" s="100"/>
      <c r="AO33" s="100"/>
      <c r="AP33" s="99"/>
      <c r="AQ33" s="99"/>
      <c r="AR33" s="100"/>
      <c r="AS33" s="47"/>
      <c r="AT33" s="236" t="s">
        <v>97</v>
      </c>
      <c r="AU33" s="235"/>
      <c r="AV33" s="107" t="s">
        <v>98</v>
      </c>
      <c r="AW33" s="107" t="s">
        <v>99</v>
      </c>
      <c r="AX33" s="108" t="s">
        <v>100</v>
      </c>
      <c r="AY33" s="95"/>
      <c r="AZ33" s="95" t="s">
        <v>101</v>
      </c>
      <c r="BA33" s="101">
        <f>(BD27+BE27+AS27+AT27)/4.8375</f>
        <v>0</v>
      </c>
      <c r="BB33" s="47"/>
      <c r="BC33" s="31"/>
      <c r="BD33" s="31"/>
      <c r="BE33" s="31"/>
      <c r="BF33" s="31"/>
      <c r="BG33" s="31"/>
      <c r="BH33" s="31"/>
      <c r="BI33" s="74"/>
      <c r="BJ33" s="47"/>
      <c r="BK33" s="47"/>
      <c r="BL33" s="47"/>
      <c r="BM33" s="47"/>
      <c r="BN33" s="47"/>
      <c r="BO33" s="47"/>
      <c r="BP33" s="47"/>
      <c r="BQ33" s="47"/>
      <c r="BR33" s="47"/>
      <c r="BS33" s="47"/>
      <c r="BT33" s="47"/>
    </row>
    <row r="34" spans="1:81" ht="15" x14ac:dyDescent="0.2">
      <c r="A34" s="30"/>
      <c r="B34" s="31">
        <v>5</v>
      </c>
      <c r="C34" s="81"/>
      <c r="D34" s="82">
        <f t="shared" si="191"/>
        <v>0</v>
      </c>
      <c r="E34" s="83">
        <f t="shared" si="192"/>
        <v>0</v>
      </c>
      <c r="F34" s="84"/>
      <c r="G34" s="85" t="e">
        <f t="shared" si="193"/>
        <v>#DIV/0!</v>
      </c>
      <c r="H34" s="83">
        <f t="shared" si="194"/>
        <v>0</v>
      </c>
      <c r="I34" s="83">
        <f t="shared" si="195"/>
        <v>0</v>
      </c>
      <c r="J34" s="84"/>
      <c r="K34" s="85" t="e">
        <f t="shared" si="196"/>
        <v>#DIV/0!</v>
      </c>
      <c r="L34" s="82">
        <f t="shared" si="197"/>
        <v>0</v>
      </c>
      <c r="M34" s="83">
        <f t="shared" si="198"/>
        <v>0</v>
      </c>
      <c r="N34" s="84"/>
      <c r="O34" s="85" t="e">
        <f t="shared" si="199"/>
        <v>#DIV/0!</v>
      </c>
      <c r="P34" s="83">
        <f t="shared" ref="P34:Q34" si="205">Z81+Z113+Z145+Z177+Z209+Z241+Z273+Z305+Z337+Z369+Z401+Z433</f>
        <v>0</v>
      </c>
      <c r="Q34" s="86">
        <f t="shared" si="205"/>
        <v>0</v>
      </c>
      <c r="R34" s="84"/>
      <c r="S34" s="85" t="e">
        <f t="shared" si="201"/>
        <v>#DIV/0!</v>
      </c>
      <c r="T34" s="31"/>
      <c r="U34" s="31"/>
      <c r="V34" s="87" t="s">
        <v>102</v>
      </c>
      <c r="W34" s="102"/>
      <c r="X34" s="103"/>
      <c r="Y34" s="104">
        <f>((SUMIFS(AP7:AP26,D7:D26,"NS",B7:B26,"CEP",C7:C26,"5")*AD31*W34*AJ5)+(SUMIFS(AP7:AP26,D7:D26,"NS",B7:B26,"CEP",C7:C26,"5")*AD33*X34*AJ5))+((SUMIFS(AP7:AP26,D7:D26,"S",B7:B26,"CEP",C7:C26,"5")*AF31*W34*AJ5)+(SUMIFS(AP7:AP26,D7:D26,"S",B7:B26,"CEP",C7:C26,"5")*AF33*X34*AJ5))+((SUMIFS(BA7:BA26,B7:B26,"CEP",C7:C26,"5")*AK31*W34*AU5)+(SUMIFS(BA7:BA26,B7:B26,"CEP",C7:C26,"5")*AK33*X34*AU5))</f>
        <v>0</v>
      </c>
      <c r="Z34" s="47"/>
      <c r="AA34" s="47"/>
      <c r="AB34" s="105"/>
      <c r="AC34" s="106" t="s">
        <v>103</v>
      </c>
      <c r="AD34" s="109">
        <f>((SUMIFS(AP7:AP26,D7:D26,"NS",B7:B26,"CEP",C7:C26,"1")*AD31*W30*AJ5)+(SUMIFS(AP7:AP26,D7:D26,"NS",B7:B26,"CEP",C7:C26,"1")*AD33*X30*AJ5))+((SUMIFS(AP7:AP26,D7:D26,"NS",B7:B26,"CEP",C7:C26,"2")*AD31*W31*AJ5)+(SUMIFS(AP7:AP26,D7:D26,"NS",B7:B26,"CEP",C7:C26,"2")*AD33*X31*AJ5))+((SUMIFS(AP7:AP26,D7:D26,"NS",B7:B26,"CEP",C7:C26,"3")*AD31*W32*AJ5)+(SUMIFS(AP7:AP26,D7:D26,"NS",B7:B26,"CEP",C7:C26,"3")*AD33*X32*AJ5))+((SUMIFS(AP7:AP26,D7:D26,"NS",B7:B26,"CEP",C7:C26,"4")*AD31*W33*AJ5)+(SUMIFS(AP7:AP26,D7:D26,"NS",B7:B26,"CEP",C7:C26,"4")*AD33*X33*AJ5))+((SUMIFS(AP7:AP26,D7:D26,"NS",B7:B26,"CEP",C7:C26,"5")*AD31*W34*AJ5)+(SUMIFS(AP7:AP26,D7:D26,"NS",B7:B26,"CEP",C7:C26,"5")*AD33*X34*AJ5))+((SUMIFS(AP7:AP26,D7:D26,"NS",B7:B26,"CEP",C7:C26,"6")*AD31*W35*AJ5)+(SUMIFS(AP7:AP26,D7:D26,"NS",B7:B26,"CEP",C7:C26,"6")*AD33*X35*AJ5))+((SUMIFS(AP7:AP26,D7:D26,"NS",B7:B26,"CEP",C7:C26,"7")*AD31*W36*AJ5)+(SUMIFS(AP7:AP26,D7:D26,"NS",B7:B26,"CEP",C7:C26,"7")*AD33*X36*AJ5))+((SUMIFS(AP7:AP26,D7:D26,"NS",B7:B26,"CEP",C7:C26,"8")*AD31*W37*AJ5)+(SUMIFS(AP7:AP26,D7:D26,"NS",B7:B26,"CEP",C7:C26,"8")*AD33*X37*AJ5))</f>
        <v>0</v>
      </c>
      <c r="AE34" s="109">
        <f>(SUMIFS(AJ7:AJ26,D7:D26,"NS",B7:B26,"Not CEP")*AE31*AJ5)+(SUMIFS(AL7:AL26,D7:D26,"NS",B7:B26,"Not CEP")*AE32*AJ5)+(SUMIFS(AN7:AN26,D7:D26,"NS",B7:B26,"Not CEP")*AE33*AJ5)</f>
        <v>0</v>
      </c>
      <c r="AF34" s="109">
        <f>((SUMIFS(AP7:AP26,D7:D26,"S",B7:B26,"CEP",C7:C26,"1")*AF31*W30*AJ5)+(SUMIFS(AP7:AP26,D7:D26,"S",B7:B26,"CEP",C7:C26,"1")*AF33*X30*AJ5))+((SUMIFS(AP7:AP26,D7:D26,"S",B7:B26,"CEP",C7:C26,"2")*AF31*W31*AJ5)+(SUMIFS(AP7:AP26,D7:D26,"S",B7:B26,"CEP",C7:C26,"2")*AF33*X31*AJ5))+((SUMIFS(AP7:AP26,D7:D26,"S",B7:B26,"CEP",C7:C26,"3")*AF31*W32*AJ5)+(SUMIFS(AP7:AP26,D7:D26,"S",B7:B26,"CEP",C7:C26,"3")*AF33*X32*AJ5))+((SUMIFS(AP7:AP26,D7:D26,"S",B7:B26,"CEP",C7:C26,"4")*AF31*W33*AJ5)+(SUMIFS(AP7:AP26,D7:D26,"S",B7:B26,"CEP",C7:C26,"4")*AF33*X33*AJ5))+((SUMIFS(AP7:AP26,D7:D26,"S",B7:B26,"CEP",C7:C26,"5")*AF31*W34*AJ5)+(SUMIFS(AP7:AP26,D7:D26,"S",B7:B26,"CEP",C7:C26,"5")*AF33*X34*AJ5))+((SUMIFS(AP7:AP26,D7:D26,"S",B7:B26,"CEP",C7:C26,"6")*AF31*W35*AJ5)+(SUMIFS(AP7:AP26,D7:D26,"S",B7:B26,"CEP",C7:C26,"6")*AF33*X35*AJ5)+((SUMIFS(AP7:AP26,D7:D26,"S",B7:B26,"CEP",C7:C26,"7")*AF31*W36*AJ5)+(SUMIFS(AP7:AP26,D7:D26,"S",B7:B26,"CEP",C7:C26,"7")*AF33*X36*AJ5))+((SUMIFS(AP7:AP26,D7:D26,"S",B7:B26,"CEP",C7:C26,"8")*AF31*W37*AJ5)+(SUMIFS(AP7:AP26,D7:D26,"S",B7:B26,"CEP",C7:C26,"8")*AF33*X37*AJ5)))</f>
        <v>0</v>
      </c>
      <c r="AG34" s="109">
        <f>(SUMIFS(AJ7:AJ26,D7:D26,"S",B7:B26,"Not CEP")*AG31*AJ5)+(SUMIFS(AL7:AL26,D7:D26,"S",B7:B26,"Not CEP")*AG32*AJ5)+(SUMIFS(AN7:AN26,D7:D26,"S",B7:B26,"Not CEP")*AG33*AJ5)</f>
        <v>0</v>
      </c>
      <c r="AH34" s="110"/>
      <c r="AI34" s="110"/>
      <c r="AJ34" s="110"/>
      <c r="AK34" s="109">
        <f>((SUMIFS(BA7:BA26,B7:B26,"CEP",C7:C26,"1")*AK31*W30*AU5)+(SUMIFS(BA7:BA26,B7:B26,"CEP",C7:C26,"1")*AK33*X30*AU5))+((SUMIFS(BA7:BA26,B7:B26,"CEP",C7:C26,"2")*AK31*W31*AU5)+(SUMIFS(BA7:BA26,B7:B26,"CEP",C7:C26,"2")*AK33*X31*AU5))+((SUMIFS(BA7:BA26,B7:B26,"CEP",C7:C26,"3")*AK31*W32*AU5)+(SUMIFS(BA7:BA26,B7:B26,"CEP",C7:C26,"3")*AK33*X32*AU5))+((SUMIFS(BA7:BA26,B7:B26,"CEP",C7:C26,"4")*AK31*W33*AU5)+(SUMIFS(BA7:BA26,B7:B26,"CEP",C7:C26,"4")*AK33*X33*AU5))+((SUMIFS(BA7:BA26,B7:B26,"CEP",C7:C26,"5")*AK31*W34*AU5)+(SUMIFS(BA7:BA26,B7:B26,"CEP",C7:C26,"5")*AK33*X34*AU5))+((SUMIFS(BA7:BA26,B7:B26,"CEP",C7:C26,"6")*AK31*W35*AU5)+(SUMIFS(BA7:BA26,B7:B26,"CEP",C7:C26,"6")*AK33*X35*AU5))+((SUMIFS(BA7:BA26,B7:B26,"CEP",C7:C26,"7")*AK31*W36*AU5)+(SUMIFS(BA7:BA26,B7:B26,"CEP",C7:C26,"7")*AK33*X36*AU5))+((SUMIFS(BA7:BA26,B7:B26,"CEP",C7:C26,"8")*AK31*W37*AU5)+(SUMIFS(BA7:BA26,B7:B26,"CEP",C7:C26,"8")*AK33*X37*AU5))</f>
        <v>0</v>
      </c>
      <c r="AL34" s="109">
        <f>(SUMIF(B7:B26,"Not CEP",AU7:AU26)*AL31*AU5)+(SUMIF(B7:B26,"Not CEP",AW7:AW26)*AL32*AU5)+(SUMIF(B7:B26,"Not CEP",AY7:AY26)*AL33*AU5)</f>
        <v>0</v>
      </c>
      <c r="AM34" s="110"/>
      <c r="AN34" s="110"/>
      <c r="AO34" s="110"/>
      <c r="AP34" s="109">
        <f>((SUMIFS(BI7:BI26,B7:B26,"CEP",E7:E26,"Area Eligible")*AP31*BF5)+((SUMIFS(BI7:BI26,B7:B26,"CEP",E7:E26,"Not Area Eligible",C7:C26,"1")*W30*AP31*BF5)+(SUMIFS(BI7:BI26,B7:B26,"CEP",E7:E26,"Not Area Eligible",C7:C26,"1")*X30*AP33*BF5))+((SUMIFS(BI7:BI26,B7:B26,"CEP",E7:E26,"Not Area Eligible",C7:C26,"2")*W31*AP31*BF5)+(SUMIFS(BI7:BI26,B7:B26,"CEP",E7:E26,"Not Area Eligible",C7:C26,"2")*X31*AP33*BF5))+((SUMIFS(BI7:BI26,B7:B26,"CEP",E7:E26,"Not Area Eligible",C7:C26,"3")*W32*AP31*BF5)+(SUMIFS(BI7:BI26,B7:B26,"CEP",E7:E26,"Not Area Eligible",C7:C26,"3")*X32*AP33*BF5))+((SUMIFS(BI7:BI26,B7:B26,"CEP",E7:E26,"Not Area Eligible",C7:C26,"4")*W33*AP31*BF5)+(SUMIFS(BI7:BI26,B7:B26,"CEP",E7:E26,"Not Area Eligible",C7:C26,"4")*X33*AP33*BF5))+((SUMIFS(BI7:BI26,B7:B26,"CEP",E7:E26,"Not Area Eligible",C7:C26,"5")*W34*AP31*BF5)+(SUMIFS(BI7:BI26,B7:B26,"CEP",E7:E26,"Not Area Eligible",C7:C26,"5")*X34*AP33*BF5))+((SUMIFS(BI7:BI26,B7:B26,"CEP",E7:E26,"Not Area Eligible",C7:C26,"6")*W35*AP31*BF5)+(SUMIFS(BI7:BI26,B7:B26,"CEP",E7:E26,"Not Area Eligible",C7:C26,"6")*X35*AP33*BF5))+((SUMIFS(BI7:BI26,B7:B26,"CEP",E7:E26,"Not Area Eligible",C7:C26,"7")*W36*AP31*BF5)+(SUMIFS(BI7:BI26,B7:B26,"CEP",E7:E26,"Not Area Eligible",C7:C26,"7")*X36*AP33*BF5))+((SUMIFS(BI7:BI26,B7:B26,"CEP",E7:E26,"Not Area Eligible",C7:C26,"8")*W37*AP31*BF5)+(SUMIFS(BI7:BI26,B7:B26,"CEP",E7:E26,"Not Area Eligible",C7:C26,"8")*X37*AP33*BF5)))</f>
        <v>0</v>
      </c>
      <c r="AQ34" s="109">
        <f>((SUMIFS(BF7:BF26,B7:B26,"Not CEP",E7:E26,"Not Area Eligible")*AQ31*BF5)+(SUMIFS(BG7:BG26,B7:B26,"Not CEP",E7:E26,"Not Area Eligible")*AQ32*BF5)+(SUMIFS(BH7:BH26,B7:B26,"Not CEP",E7:E26,"Not Area Eligible")*AQ33*BF5))</f>
        <v>0</v>
      </c>
      <c r="AR34" s="109">
        <f>(BJ27*AR31*BJ5)</f>
        <v>0</v>
      </c>
      <c r="AS34" s="47"/>
      <c r="AT34" s="237" t="s">
        <v>104</v>
      </c>
      <c r="AU34" s="233"/>
      <c r="AV34" s="111"/>
      <c r="AW34" s="112">
        <f>AK39+AL39</f>
        <v>0</v>
      </c>
      <c r="AX34" s="112">
        <f t="shared" ref="AX34:AX42" si="206">AW34-AV34</f>
        <v>0</v>
      </c>
      <c r="AY34" s="95"/>
      <c r="AZ34" s="95" t="s">
        <v>105</v>
      </c>
      <c r="BA34" s="101">
        <f>BI27*0.25</f>
        <v>0</v>
      </c>
      <c r="BB34" s="47"/>
      <c r="BC34" s="31"/>
      <c r="BD34" s="31"/>
      <c r="BE34" s="31"/>
      <c r="BF34" s="31"/>
      <c r="BG34" s="31"/>
      <c r="BH34" s="31"/>
      <c r="BI34" s="74"/>
      <c r="BJ34" s="47"/>
      <c r="BK34" s="47"/>
      <c r="BL34" s="47"/>
      <c r="BM34" s="47"/>
      <c r="BN34" s="47"/>
      <c r="BO34" s="47"/>
      <c r="BP34" s="47"/>
      <c r="BQ34" s="47"/>
      <c r="BR34" s="47"/>
      <c r="BS34" s="47"/>
      <c r="BT34" s="47"/>
    </row>
    <row r="35" spans="1:81" ht="15" x14ac:dyDescent="0.2">
      <c r="A35" s="55" t="s">
        <v>106</v>
      </c>
      <c r="B35" s="57"/>
      <c r="C35" s="113">
        <f>SUM(C30:C34)</f>
        <v>0</v>
      </c>
      <c r="D35" s="114"/>
      <c r="E35" s="113">
        <f>SUM(E30:E34)</f>
        <v>0</v>
      </c>
      <c r="F35" s="115"/>
      <c r="G35" s="116" t="e">
        <f>SUM(G30:G34)</f>
        <v>#DIV/0!</v>
      </c>
      <c r="H35" s="114">
        <f>AVERAGE(H30:H34)</f>
        <v>0</v>
      </c>
      <c r="I35" s="113">
        <f>SUM(I30:I34)</f>
        <v>0</v>
      </c>
      <c r="J35" s="115"/>
      <c r="K35" s="116" t="e">
        <f>SUM(K30:K34)</f>
        <v>#DIV/0!</v>
      </c>
      <c r="L35" s="114">
        <f>AVERAGE(L30:L34)</f>
        <v>0</v>
      </c>
      <c r="M35" s="113">
        <f>SUM(M30:M34)</f>
        <v>0</v>
      </c>
      <c r="N35" s="115"/>
      <c r="O35" s="116" t="e">
        <f>SUM(O30:O34)</f>
        <v>#DIV/0!</v>
      </c>
      <c r="P35" s="114">
        <f>AVERAGE(P30:P34)</f>
        <v>0</v>
      </c>
      <c r="Q35" s="113">
        <f>SUM(Q30:Q34)</f>
        <v>0</v>
      </c>
      <c r="R35" s="115"/>
      <c r="S35" s="116" t="e">
        <f>SUM(S30:S34)</f>
        <v>#DIV/0!</v>
      </c>
      <c r="T35" s="31"/>
      <c r="U35" s="31"/>
      <c r="V35" s="87" t="s">
        <v>107</v>
      </c>
      <c r="W35" s="102"/>
      <c r="X35" s="103"/>
      <c r="Y35" s="104">
        <f>((SUMIFS(AP7:AP26,D7:D26,"NS",B7:B26,"CEP",C7:C26,"6")*AD31*W35*AJ5)+(SUMIFS(AP7:AP26,D7:D26,"NS",B7:B26,"CEP",C7:C26,"6")*AD33*X35*AJ5))+((SUMIFS(AP7:AP26,D7:D26,"S",B7:B26,"CEP",C7:C26,"6")*AF31*W35*AJ5)+(SUMIFS(AP7:AP26,D7:D26,"S",B7:B26,"CEP",C7:C26,"6")*AF33*X35*AJ5))+((SUMIFS(BA7:BA26,B7:B26,"CEP",C7:C26,"6")*AK31*W35*AU5)+(SUMIFS(BA7:BA26,B7:B26,"CEP",C7:C26,"6")*AK33*X35*AU5))</f>
        <v>0</v>
      </c>
      <c r="Z35" s="47"/>
      <c r="AA35" s="47"/>
      <c r="AB35" s="105"/>
      <c r="AC35" s="106" t="s">
        <v>108</v>
      </c>
      <c r="AD35" s="117"/>
      <c r="AE35" s="118"/>
      <c r="AF35" s="118"/>
      <c r="AG35" s="118"/>
      <c r="AH35" s="100"/>
      <c r="AI35" s="100"/>
      <c r="AJ35" s="100"/>
      <c r="AK35" s="118"/>
      <c r="AL35" s="118"/>
      <c r="AM35" s="100"/>
      <c r="AN35" s="100"/>
      <c r="AO35" s="100"/>
      <c r="AP35" s="100"/>
      <c r="AQ35" s="100"/>
      <c r="AR35" s="119"/>
      <c r="AS35" s="47"/>
      <c r="AT35" s="237" t="s">
        <v>109</v>
      </c>
      <c r="AU35" s="233"/>
      <c r="AV35" s="120"/>
      <c r="AW35" s="112">
        <f>AD39+AE39+AF39+AG39</f>
        <v>0</v>
      </c>
      <c r="AX35" s="112">
        <f t="shared" si="206"/>
        <v>0</v>
      </c>
      <c r="AY35" s="95"/>
      <c r="AZ35" s="95" t="s">
        <v>8</v>
      </c>
      <c r="BA35" s="101">
        <f>BJ27</f>
        <v>0</v>
      </c>
      <c r="BB35" s="31"/>
      <c r="BC35" s="31"/>
      <c r="BD35" s="31"/>
      <c r="BE35" s="31"/>
      <c r="BF35" s="31"/>
      <c r="BG35" s="31"/>
      <c r="BH35" s="31"/>
      <c r="BI35" s="74"/>
      <c r="BJ35" s="47"/>
      <c r="BK35" s="47"/>
      <c r="BL35" s="47"/>
      <c r="BM35" s="47"/>
      <c r="BN35" s="47"/>
      <c r="BO35" s="47"/>
      <c r="BP35" s="47"/>
      <c r="BQ35" s="47"/>
      <c r="BR35" s="47"/>
      <c r="BS35" s="47"/>
      <c r="BT35" s="47"/>
    </row>
    <row r="36" spans="1:81" ht="15" x14ac:dyDescent="0.2">
      <c r="A36" s="31"/>
      <c r="B36" s="73"/>
      <c r="C36" s="73"/>
      <c r="D36" s="73"/>
      <c r="E36" s="73"/>
      <c r="F36" s="73"/>
      <c r="G36" s="31"/>
      <c r="H36" s="31"/>
      <c r="I36" s="31"/>
      <c r="J36" s="31"/>
      <c r="K36" s="31"/>
      <c r="L36" s="47"/>
      <c r="M36" s="47"/>
      <c r="N36" s="47"/>
      <c r="O36" s="31"/>
      <c r="P36" s="31"/>
      <c r="Q36" s="31"/>
      <c r="R36" s="31"/>
      <c r="S36" s="31"/>
      <c r="T36" s="31"/>
      <c r="U36" s="121"/>
      <c r="V36" s="87" t="s">
        <v>110</v>
      </c>
      <c r="W36" s="102"/>
      <c r="X36" s="103"/>
      <c r="Y36" s="104">
        <f>((SUMIFS(AP7:AP26,D7:D26,"NS",B7:B26,"CEP",C7:C26,"7")*AD31*W36*AJ5)+(SUMIFS(AP7:AP26,D7:D26,"NS",B7:B26,"CEP",C7:C26,"7")*AD33*X36*AJ5))+((SUMIFS(AP7:AP26,D7:D26,"S",B7:B26,"CEP",C7:C26,"7")*AF31*W36*AJ5)+(SUMIFS(AP7:AP26,D7:D26,"S",B7:B26,"CEP",C7:C26,"7")*AF33*X36*AJ5))+((SUMIFS(BA7:BA26,B7:B26,"CEP",C7:C26,"7")*AK31*W36*AU5)+(SUMIFS(BA7:BA26,B7:B26,"CEP",C7:C26,"7")*AK33*X36*AU5))</f>
        <v>0</v>
      </c>
      <c r="Z36" s="47"/>
      <c r="AA36" s="47"/>
      <c r="AB36" s="105"/>
      <c r="AC36" s="106" t="s">
        <v>111</v>
      </c>
      <c r="AD36" s="122"/>
      <c r="AE36" s="99"/>
      <c r="AF36" s="100"/>
      <c r="AG36" s="99"/>
      <c r="AH36" s="100"/>
      <c r="AI36" s="100"/>
      <c r="AJ36" s="100"/>
      <c r="AK36" s="100"/>
      <c r="AL36" s="99"/>
      <c r="AM36" s="100"/>
      <c r="AN36" s="100"/>
      <c r="AO36" s="100"/>
      <c r="AP36" s="100"/>
      <c r="AQ36" s="100"/>
      <c r="AR36" s="119"/>
      <c r="AS36" s="47"/>
      <c r="AT36" s="237" t="s">
        <v>112</v>
      </c>
      <c r="AU36" s="233"/>
      <c r="AV36" s="123"/>
      <c r="AW36" s="112">
        <f>AP39+AQ39</f>
        <v>0</v>
      </c>
      <c r="AX36" s="112">
        <f t="shared" si="206"/>
        <v>0</v>
      </c>
      <c r="AY36" s="95"/>
      <c r="AZ36" s="95" t="s">
        <v>113</v>
      </c>
      <c r="BA36" s="101">
        <f>(AR27*0.33)+BC27</f>
        <v>0</v>
      </c>
      <c r="BB36" s="31"/>
      <c r="BC36" s="31"/>
      <c r="BD36" s="31"/>
      <c r="BE36" s="31"/>
      <c r="BF36" s="74"/>
      <c r="BG36" s="47"/>
      <c r="BH36" s="47"/>
      <c r="BI36" s="47"/>
      <c r="BJ36" s="47"/>
      <c r="BK36" s="47"/>
      <c r="BL36" s="47"/>
      <c r="BM36" s="47"/>
      <c r="BN36" s="47"/>
      <c r="BO36" s="47"/>
      <c r="BP36" s="47"/>
      <c r="BQ36" s="47"/>
      <c r="BR36" s="47"/>
      <c r="BS36" s="47"/>
      <c r="BT36" s="47"/>
      <c r="BU36" s="47"/>
      <c r="BV36" s="47"/>
      <c r="BW36" s="47"/>
      <c r="BX36" s="47"/>
      <c r="BY36" s="47"/>
      <c r="BZ36" s="47"/>
      <c r="CA36" s="47"/>
      <c r="CB36" s="47"/>
      <c r="CC36" s="47"/>
    </row>
    <row r="37" spans="1:81" ht="15" x14ac:dyDescent="0.2">
      <c r="A37" s="31"/>
      <c r="B37" s="253" t="s">
        <v>114</v>
      </c>
      <c r="C37" s="209"/>
      <c r="D37" s="209"/>
      <c r="E37" s="209"/>
      <c r="F37" s="209"/>
      <c r="G37" s="209"/>
      <c r="H37" s="209"/>
      <c r="I37" s="209"/>
      <c r="J37" s="209"/>
      <c r="K37" s="209"/>
      <c r="L37" s="209"/>
      <c r="M37" s="209"/>
      <c r="N37" s="209"/>
      <c r="O37" s="209"/>
      <c r="P37" s="209"/>
      <c r="Q37" s="209"/>
      <c r="R37" s="31"/>
      <c r="S37" s="31"/>
      <c r="T37" s="31"/>
      <c r="U37" s="121"/>
      <c r="V37" s="124" t="s">
        <v>115</v>
      </c>
      <c r="W37" s="125"/>
      <c r="X37" s="126"/>
      <c r="Y37" s="127">
        <f>((SUMIFS(AP7:AP26,D7:D26,"NS",B7:B26,"CEP",C7:C26,"8")*AD31*W37*AJ5)+(SUMIFS(AP7:AP26,D7:D26,"NS",B7:B26,"CEP",C7:C26,"8")*AD33*X37*AJ5))+((SUMIFS(AP7:AP26,D7:D26,"S",B7:B26,"CEP",C7:C26,"8")*AF31*W37*AJ5)+(SUMIFS(AP7:AP26,D7:D26,"S",B7:B26,"CEP",C7:C26,"8")*AF33*X37*AJ5))+((SUMIFS(BA7:BA26,B7:B26,"CEP",C7:C26,"8")*AK31*W37*AU5)+(SUMIFS(BA7:BA26,B7:B26,"CEP",C7:C26,"8")*AK33*X37*AU5))</f>
        <v>0</v>
      </c>
      <c r="Z37" s="47"/>
      <c r="AA37" s="47"/>
      <c r="AB37" s="105"/>
      <c r="AC37" s="106" t="s">
        <v>116</v>
      </c>
      <c r="AD37" s="128"/>
      <c r="AE37" s="99"/>
      <c r="AF37" s="99"/>
      <c r="AG37" s="99"/>
      <c r="AH37" s="100"/>
      <c r="AI37" s="100"/>
      <c r="AJ37" s="100"/>
      <c r="AK37" s="99"/>
      <c r="AL37" s="99"/>
      <c r="AM37" s="100"/>
      <c r="AN37" s="100"/>
      <c r="AO37" s="100"/>
      <c r="AP37" s="100"/>
      <c r="AQ37" s="100"/>
      <c r="AR37" s="119"/>
      <c r="AS37" s="47"/>
      <c r="AT37" s="237" t="s">
        <v>117</v>
      </c>
      <c r="AU37" s="233"/>
      <c r="AV37" s="123"/>
      <c r="AW37" s="112">
        <f>AR39</f>
        <v>0</v>
      </c>
      <c r="AX37" s="112">
        <f t="shared" si="206"/>
        <v>0</v>
      </c>
      <c r="AY37" s="95"/>
      <c r="AZ37" s="129" t="s">
        <v>118</v>
      </c>
      <c r="BA37" s="130" t="e">
        <f>(BK27*0.33)+BL27</f>
        <v>#DIV/0!</v>
      </c>
      <c r="BB37" s="31"/>
      <c r="BC37" s="31"/>
      <c r="BD37" s="31"/>
      <c r="BE37" s="31"/>
      <c r="BF37" s="31"/>
      <c r="BG37" s="47"/>
      <c r="BH37" s="47"/>
      <c r="BI37" s="47"/>
      <c r="BJ37" s="47"/>
      <c r="BK37" s="47"/>
      <c r="BL37" s="47"/>
      <c r="BM37" s="47"/>
      <c r="BN37" s="47"/>
      <c r="BO37" s="47"/>
      <c r="BP37" s="47"/>
      <c r="BQ37" s="47"/>
      <c r="BR37" s="47"/>
      <c r="BS37" s="47"/>
      <c r="BT37" s="47"/>
      <c r="BU37" s="47"/>
      <c r="BV37" s="47"/>
      <c r="BW37" s="47"/>
      <c r="BX37" s="47"/>
      <c r="BY37" s="47"/>
      <c r="BZ37" s="47"/>
      <c r="CA37" s="47"/>
      <c r="CB37" s="47"/>
      <c r="CC37" s="47"/>
    </row>
    <row r="38" spans="1:81" ht="15" x14ac:dyDescent="0.2">
      <c r="A38" s="31"/>
      <c r="B38" s="209"/>
      <c r="C38" s="209"/>
      <c r="D38" s="209"/>
      <c r="E38" s="209"/>
      <c r="F38" s="209"/>
      <c r="G38" s="209"/>
      <c r="H38" s="209"/>
      <c r="I38" s="209"/>
      <c r="J38" s="209"/>
      <c r="K38" s="209"/>
      <c r="L38" s="209"/>
      <c r="M38" s="209"/>
      <c r="N38" s="209"/>
      <c r="O38" s="209"/>
      <c r="P38" s="209"/>
      <c r="Q38" s="209"/>
      <c r="R38" s="31"/>
      <c r="S38" s="31"/>
      <c r="T38" s="31"/>
      <c r="U38" s="121"/>
      <c r="V38" s="254" t="s">
        <v>119</v>
      </c>
      <c r="W38" s="209"/>
      <c r="X38" s="209"/>
      <c r="Y38" s="209"/>
      <c r="Z38" s="47"/>
      <c r="AA38" s="47"/>
      <c r="AB38" s="105"/>
      <c r="AC38" s="106" t="s">
        <v>120</v>
      </c>
      <c r="AD38" s="131">
        <f>((SUMIFS(AP7:AP26,D7:D26,"NS",B7:B26,"CEP",C7:C26,"1")*AD35*W30*AJ5)+(SUMIFS(AP7:AP26,D7:D26,"NS",B7:B26,"CEP",C7:C26,"1")*AD37*X30*AJ5))+((SUMIFS(AP7:AP26,D7:D26,"NS",B7:B26,"CEP",C7:C26,"2")*AD35*W31*AJ5)+(SUMIFS(AP7:AP26,D7:D26,"NS",B7:B26,"CEP",C7:C26,"2")*AD37*X31*AJ5))+((SUMIFS(AP7:AP26,D7:D26,"NS",B7:B26,"CEP",C7:C26,"3")*AD35*W32*AJ5)+(SUMIFS(AP7:AP26,D7:D26,"NS",B7:B26,"CEP",C7:C26,"3")*AD37*X32*AJ5))+((SUMIFS(AP7:AP26,D7:D26,"NS",B7:B26,"CEP",C7:C26,"4")*AD35*W33*AJ5)+(SUMIFS(AP7:AP26,D7:D26,"NS",B7:B26,"CEP",C7:C26,"4")*AD37*X33*AJ5))+((SUMIFS(AP7:AP26,D7:D26,"NS",B7:B26,"CEP",C7:C26,"5")*AD35*W34*AJ5)+(SUMIFS(AP7:AP26,D7:D26,"NS",B7:B26,"CEP",C7:C26,"5")*AD37*X34*AJ5))+((SUMIFS(AP7:AP26,D7:D26,"NS",B7:B26,"CEP",C7:C26,"6")*AD35*W35*AJ5)+(SUMIFS(AP7:AP26,D7:D26,"NS",B7:B26,"CEP",C7:C26,"6")*AD37*X35*AJ5))+((SUMIFS(AP7:AP26,D7:D26,"NS",B7:B26,"CEP",C7:C26,"7")*AD35*W36*AJ5)+(SUMIFS(AP7:AP26,D7:D26,"NS",B7:B26,"CEP",C7:C26,"7")*AD37*X36*AJ5))+((SUMIFS(AP7:AP26,D7:D26,"NS",B7:B26,"CEP",C7:C26,"8")*AD35*W37*AJ5)+(SUMIFS(AP7:AP26,D7:D26,"NS",B7:B26,"CEP",C7:C26,"8")*AD37*X37*AJ5))</f>
        <v>0</v>
      </c>
      <c r="AE38" s="112">
        <f>(SUMIFS(AJ7:AJ26,D7:D26,"NS",B7:B26,"Not CEP")*AE35*AJ5)+(SUMIFS(AL7:AL26,D7:D26,"NS",B7:B26,"Not CEP")*AE36*AJ5)+(SUMIFS(AN7:AN26,D7:D26,"NS",B7:B26,"Not CEP")*AE37*AJ5)</f>
        <v>0</v>
      </c>
      <c r="AF38" s="112">
        <f>((SUMIFS(AP7:AP26,D7:D26,"S",B7:B26,"CEP",C7:C26,"1")*AF35*W30*AJ5)+(SUMIFS(AP7:AP26,D7:D26,"S",B7:B26,"CEP",C7:C26,"1")*AF37*X30*AJ5))+((SUMIFS(AP7:AP26,D7:D26,"S",B7:B26,"CEP",C7:C26,"2")*AF35*W31*AJ5)+(SUMIFS(AP7:AP26,D7:D26,"S",B7:B26,"CEP",C7:C26,"2")*AF37*X31*AJ5))+((SUMIFS(AP7:AP26,D7:D26,"S",B7:B26,"CEP",C7:C26,"3")*AF35*W32*AJ5)+(SUMIFS(AP7:AP26,D7:D26,"S",B7:B26,"CEP",C7:C26,"3")*AF37*X32*AJ5))+((SUMIFS(AP7:AP26,D7:D26,"S",B7:B26,"CEP",C7:C26,"4")*AF35*W33*AJ5)+(SUMIFS(AP7:AP26,D7:D26,"S",B7:B26,"CEP",C7:C26,"4")*AF37*X33*AJ5))+((SUMIFS(AP7:AP26,D7:D26,"S",B7:B26,"CEP",C7:C26,"5")*AF35*W34*AJ5)+(SUMIFS(AP7:AP26,D7:D26,"S",B7:B26,"CEP",C7:C26,"5")*AF37*X34*AJ5))+((SUMIFS(AP7:AP26,D7:D26,"S",B7:B26,"CEP",C7:C26,"6")*AF35*W35*AJ5)+(SUMIFS(AP7:AP26,D7:D26,"S",B7:B26,"CEP",C7:C26,"6")*AF37*X35*AJ5)+((SUMIFS(AP7:AP26,D7:D26,"S",B7:B26,"CEP",C7:C26,"7")*AF35*W36*AJ5)+(SUMIFS(AP7:AP26,D7:D26,"S",B7:B26,"CEP",C7:C26,"7")*AF37*X36*AJ5))+((SUMIFS(AP7:AP26,D7:D26,"S",B7:B26,"CEP",C7:C26,"8")*AF35*W37*AJ5)+(SUMIFS(AP7:AP26,D7:D26,"S",B7:B26,"CEP",C7:C26,"8")*AF37*X37*AJ5)))</f>
        <v>0</v>
      </c>
      <c r="AG38" s="112">
        <f>(SUMIFS(AJ7:AJ26,D7:D26,"S",B7:B26,"Not CEP")*AG35*AJ5)+(SUMIFS(AL7:AL26,D7:D26,"S",B7:B26,"Not CEP")*AG36*AJ5)+(SUMIFS(AN7:AN26,D7:D26,"S",B7:B26,"Not CEP")*AG37*AJ5)</f>
        <v>0</v>
      </c>
      <c r="AH38" s="100"/>
      <c r="AI38" s="100"/>
      <c r="AJ38" s="100"/>
      <c r="AK38" s="98">
        <f>((SUMIFS(BA7:BA26,B7:B26,"CEP",C7:C26,"1")*AK35*W30*AU5)+(SUMIFS(BA7:BA26,B7:B26,"CEP",C7:C26,"1")*AK37*X30*AU5))+((SUMIFS(BA7:BA26,B7:B26,"CEP",C7:C26,"2")*AK35*W31*AU5)+(SUMIFS(BA7:BA26,B7:B26,"CEP",C7:C26,"2")*AK37*X31*AU5))+((SUMIFS(BA7:BA26,B7:B26,"CEP",C7:C26,"3")*AK35*W32*AU5)+(SUMIFS(BA7:BA26,B7:B26,"CEP",C7:C26,"3")*AK37*X32*AU5))+((SUMIFS(BA7:BA26,B7:B26,"CEP",C7:C26,"4")*AK35*W33*AU5)+(SUMIFS(BA7:BA26,B7:B26,"CEP",C7:C26,"4")*AK37*X33*AU5))+((SUMIFS(BA7:BA26,B7:B26,"CEP",C7:C26,"5")*AK35*W34*AU5)+(SUMIFS(BA7:BA26,B7:B26,"CEP",C7:C26,"5")*AK37*X34*AU5))+((SUMIFS(BA7:BA26,B7:B26,"CEP",C7:C26,"6")*AK35*W35*AU5)+(SUMIFS(BA7:BA26,B7:B26,"CEP",C7:C26,"6")*AK37*X35*AU5))+((SUMIFS(BA7:BA26,B7:B26,"CEP",C7:C26,"7")*AK35*W36*AU5)+(SUMIFS(BA7:BA26,B7:B26,"CEP",C7:C26,"7")*AK37*X36*AU5))+((SUMIFS(BA7:BA26,B7:B26,"CEP",C7:C26,"8")*AK35*W37*AU5)+(SUMIFS(BA7:BA26,B7:B26,"CEP",C7:C26,"8")*AK37*X37*AU5))</f>
        <v>0</v>
      </c>
      <c r="AL38" s="98">
        <f>(SUMIF(B7:B26,"Not CEP",AU7:AU26)*AL35*AU5)+(SUMIF(B7:B26,"Not CEP",AW7:AW26)*AL36*AU5)+(SUMIF(B7:B26,"Not CEP",AY7:AY26)*AL37*AU5)</f>
        <v>0</v>
      </c>
      <c r="AM38" s="100"/>
      <c r="AN38" s="100"/>
      <c r="AO38" s="100"/>
      <c r="AP38" s="132"/>
      <c r="AQ38" s="100"/>
      <c r="AR38" s="133"/>
      <c r="AS38" s="47"/>
      <c r="AT38" s="237" t="s">
        <v>121</v>
      </c>
      <c r="AU38" s="233"/>
      <c r="AV38" s="123"/>
      <c r="AW38" s="112">
        <f>AK46</f>
        <v>0</v>
      </c>
      <c r="AX38" s="112">
        <f t="shared" si="206"/>
        <v>0</v>
      </c>
      <c r="AY38" s="95"/>
      <c r="AZ38" s="129" t="s">
        <v>122</v>
      </c>
      <c r="BA38" s="130" t="e">
        <f>SUM(BA36:BA37)</f>
        <v>#DIV/0!</v>
      </c>
      <c r="BB38" s="31"/>
      <c r="BC38" s="31"/>
      <c r="BD38" s="31"/>
      <c r="BE38" s="31"/>
      <c r="BF38" s="31"/>
      <c r="BG38" s="47"/>
      <c r="BH38" s="47"/>
      <c r="BI38" s="47"/>
      <c r="BJ38" s="47"/>
      <c r="BK38" s="47"/>
      <c r="BL38" s="47"/>
      <c r="BM38" s="47"/>
      <c r="BN38" s="47"/>
      <c r="BO38" s="47"/>
      <c r="BP38" s="47"/>
      <c r="BQ38" s="47"/>
      <c r="BR38" s="47"/>
      <c r="BS38" s="47"/>
      <c r="BT38" s="47"/>
      <c r="BU38" s="47"/>
      <c r="BV38" s="47"/>
      <c r="BW38" s="47"/>
      <c r="BX38" s="47"/>
      <c r="BY38" s="47"/>
      <c r="BZ38" s="47"/>
      <c r="CA38" s="47"/>
      <c r="CB38" s="47"/>
      <c r="CC38" s="47"/>
    </row>
    <row r="39" spans="1:81" ht="15" x14ac:dyDescent="0.2">
      <c r="A39" s="31"/>
      <c r="B39" s="209"/>
      <c r="C39" s="209"/>
      <c r="D39" s="209"/>
      <c r="E39" s="209"/>
      <c r="F39" s="209"/>
      <c r="G39" s="209"/>
      <c r="H39" s="209"/>
      <c r="I39" s="209"/>
      <c r="J39" s="209"/>
      <c r="K39" s="209"/>
      <c r="L39" s="209"/>
      <c r="M39" s="209"/>
      <c r="N39" s="209"/>
      <c r="O39" s="209"/>
      <c r="P39" s="209"/>
      <c r="Q39" s="209"/>
      <c r="R39" s="31"/>
      <c r="S39" s="31"/>
      <c r="T39" s="31"/>
      <c r="U39" s="121"/>
      <c r="V39" s="209"/>
      <c r="W39" s="209"/>
      <c r="X39" s="209"/>
      <c r="Y39" s="209"/>
      <c r="Z39" s="47"/>
      <c r="AA39" s="47"/>
      <c r="AB39" s="134"/>
      <c r="AC39" s="106" t="s">
        <v>123</v>
      </c>
      <c r="AD39" s="135">
        <f t="shared" ref="AD39:AG39" si="207">AD34+AD38</f>
        <v>0</v>
      </c>
      <c r="AE39" s="135">
        <f t="shared" si="207"/>
        <v>0</v>
      </c>
      <c r="AF39" s="135">
        <f t="shared" si="207"/>
        <v>0</v>
      </c>
      <c r="AG39" s="135">
        <f t="shared" si="207"/>
        <v>0</v>
      </c>
      <c r="AH39" s="136"/>
      <c r="AI39" s="136"/>
      <c r="AJ39" s="136"/>
      <c r="AK39" s="137">
        <f t="shared" ref="AK39:AL39" si="208">AK34+AK38</f>
        <v>0</v>
      </c>
      <c r="AL39" s="137">
        <f t="shared" si="208"/>
        <v>0</v>
      </c>
      <c r="AM39" s="138"/>
      <c r="AN39" s="138"/>
      <c r="AO39" s="138"/>
      <c r="AP39" s="135">
        <f t="shared" ref="AP39:AR39" si="209">AP34</f>
        <v>0</v>
      </c>
      <c r="AQ39" s="135">
        <f t="shared" si="209"/>
        <v>0</v>
      </c>
      <c r="AR39" s="135">
        <f t="shared" si="209"/>
        <v>0</v>
      </c>
      <c r="AS39" s="47"/>
      <c r="AT39" s="237" t="s">
        <v>124</v>
      </c>
      <c r="AU39" s="233"/>
      <c r="AV39" s="123"/>
      <c r="AW39" s="112">
        <f>AD46</f>
        <v>0</v>
      </c>
      <c r="AX39" s="112">
        <f t="shared" si="206"/>
        <v>0</v>
      </c>
      <c r="AY39" s="47"/>
      <c r="AZ39" s="139"/>
      <c r="BA39" s="139"/>
      <c r="BB39" s="31"/>
      <c r="BC39" s="31"/>
      <c r="BD39" s="31"/>
      <c r="BE39" s="31"/>
      <c r="BF39" s="31"/>
      <c r="BG39" s="47"/>
      <c r="BH39" s="47"/>
      <c r="BI39" s="47"/>
      <c r="BJ39" s="47"/>
      <c r="BK39" s="47"/>
      <c r="BL39" s="47"/>
      <c r="BM39" s="47"/>
      <c r="BN39" s="47"/>
      <c r="BO39" s="47"/>
      <c r="BP39" s="47"/>
      <c r="BQ39" s="47"/>
      <c r="BR39" s="47"/>
      <c r="BS39" s="47"/>
      <c r="BT39" s="47"/>
      <c r="BU39" s="47"/>
      <c r="BV39" s="47"/>
      <c r="BW39" s="47"/>
      <c r="BX39" s="47"/>
      <c r="BY39" s="47"/>
      <c r="BZ39" s="47"/>
      <c r="CA39" s="47"/>
      <c r="CB39" s="47"/>
      <c r="CC39" s="47"/>
    </row>
    <row r="40" spans="1:81" ht="15" x14ac:dyDescent="0.2">
      <c r="A40" s="31"/>
      <c r="B40" s="209"/>
      <c r="C40" s="209"/>
      <c r="D40" s="209"/>
      <c r="E40" s="209"/>
      <c r="F40" s="209"/>
      <c r="G40" s="209"/>
      <c r="H40" s="209"/>
      <c r="I40" s="209"/>
      <c r="J40" s="209"/>
      <c r="K40" s="209"/>
      <c r="L40" s="209"/>
      <c r="M40" s="209"/>
      <c r="N40" s="209"/>
      <c r="O40" s="209"/>
      <c r="P40" s="209"/>
      <c r="Q40" s="209"/>
      <c r="R40" s="31"/>
      <c r="S40" s="31"/>
      <c r="T40" s="31"/>
      <c r="U40" s="121"/>
      <c r="V40" s="209"/>
      <c r="W40" s="209"/>
      <c r="X40" s="209"/>
      <c r="Y40" s="209"/>
      <c r="Z40" s="47"/>
      <c r="AA40" s="47"/>
      <c r="AB40" s="134"/>
      <c r="AC40" s="98"/>
      <c r="AD40" s="238" t="s">
        <v>5</v>
      </c>
      <c r="AE40" s="214"/>
      <c r="AF40" s="214"/>
      <c r="AG40" s="214"/>
      <c r="AH40" s="214"/>
      <c r="AI40" s="214"/>
      <c r="AJ40" s="235"/>
      <c r="AK40" s="238" t="s">
        <v>6</v>
      </c>
      <c r="AL40" s="214"/>
      <c r="AM40" s="214"/>
      <c r="AN40" s="214"/>
      <c r="AO40" s="235"/>
      <c r="AP40" s="107"/>
      <c r="AQ40" s="107" t="s">
        <v>7</v>
      </c>
      <c r="AR40" s="107" t="s">
        <v>8</v>
      </c>
      <c r="AS40" s="47"/>
      <c r="AT40" s="237" t="s">
        <v>125</v>
      </c>
      <c r="AU40" s="233"/>
      <c r="AV40" s="120"/>
      <c r="AW40" s="112">
        <f>AH47+AM47</f>
        <v>0</v>
      </c>
      <c r="AX40" s="112">
        <f t="shared" si="206"/>
        <v>0</v>
      </c>
      <c r="AY40" s="31"/>
      <c r="AZ40" s="31"/>
      <c r="BA40" s="31"/>
      <c r="BB40" s="47"/>
      <c r="BC40" s="31"/>
      <c r="BD40" s="31"/>
      <c r="BE40" s="31"/>
      <c r="BF40" s="31"/>
      <c r="BG40" s="47"/>
      <c r="BH40" s="47"/>
      <c r="BI40" s="47"/>
      <c r="BJ40" s="47"/>
      <c r="BK40" s="47"/>
      <c r="BL40" s="47"/>
      <c r="BM40" s="47"/>
      <c r="BN40" s="47"/>
      <c r="BO40" s="47"/>
      <c r="BP40" s="47"/>
      <c r="BQ40" s="47"/>
      <c r="BR40" s="47"/>
      <c r="BS40" s="47"/>
      <c r="BT40" s="47"/>
      <c r="BU40" s="47"/>
      <c r="BV40" s="47"/>
      <c r="BW40" s="47"/>
      <c r="BX40" s="47"/>
      <c r="BY40" s="47"/>
      <c r="BZ40" s="47"/>
      <c r="CA40" s="47"/>
      <c r="CB40" s="47"/>
      <c r="CC40" s="47"/>
    </row>
    <row r="41" spans="1:81" ht="15" x14ac:dyDescent="0.2">
      <c r="A41" s="121"/>
      <c r="B41" s="209"/>
      <c r="C41" s="209"/>
      <c r="D41" s="209"/>
      <c r="E41" s="209"/>
      <c r="F41" s="209"/>
      <c r="G41" s="209"/>
      <c r="H41" s="209"/>
      <c r="I41" s="209"/>
      <c r="J41" s="209"/>
      <c r="K41" s="209"/>
      <c r="L41" s="209"/>
      <c r="M41" s="209"/>
      <c r="N41" s="209"/>
      <c r="O41" s="209"/>
      <c r="P41" s="209"/>
      <c r="Q41" s="209"/>
      <c r="R41" s="121"/>
      <c r="S41" s="121"/>
      <c r="T41" s="121"/>
      <c r="U41" s="121"/>
      <c r="V41" s="209"/>
      <c r="W41" s="209"/>
      <c r="X41" s="209"/>
      <c r="Y41" s="209"/>
      <c r="Z41" s="121"/>
      <c r="AA41" s="47"/>
      <c r="AB41" s="134"/>
      <c r="AC41" s="98" t="s">
        <v>126</v>
      </c>
      <c r="AD41" s="239"/>
      <c r="AE41" s="209"/>
      <c r="AF41" s="209"/>
      <c r="AG41" s="233"/>
      <c r="AH41" s="100"/>
      <c r="AI41" s="100"/>
      <c r="AJ41" s="140"/>
      <c r="AK41" s="240"/>
      <c r="AL41" s="241"/>
      <c r="AM41" s="100"/>
      <c r="AN41" s="100"/>
      <c r="AO41" s="100"/>
      <c r="AP41" s="100"/>
      <c r="AQ41" s="100"/>
      <c r="AR41" s="100"/>
      <c r="AS41" s="47"/>
      <c r="AT41" s="237" t="s">
        <v>127</v>
      </c>
      <c r="AU41" s="233"/>
      <c r="AV41" s="120"/>
      <c r="AW41" s="112">
        <f>AI47+AN47</f>
        <v>0</v>
      </c>
      <c r="AX41" s="112">
        <f t="shared" si="206"/>
        <v>0</v>
      </c>
      <c r="AY41" s="31"/>
      <c r="AZ41" s="31"/>
      <c r="BA41" s="31"/>
      <c r="BB41" s="47"/>
      <c r="BC41" s="47"/>
      <c r="BD41" s="47"/>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row>
    <row r="42" spans="1:81" ht="15" x14ac:dyDescent="0.2">
      <c r="A42" s="121"/>
      <c r="B42" s="209"/>
      <c r="C42" s="209"/>
      <c r="D42" s="209"/>
      <c r="E42" s="209"/>
      <c r="F42" s="209"/>
      <c r="G42" s="209"/>
      <c r="H42" s="209"/>
      <c r="I42" s="209"/>
      <c r="J42" s="209"/>
      <c r="K42" s="209"/>
      <c r="L42" s="209"/>
      <c r="M42" s="209"/>
      <c r="N42" s="209"/>
      <c r="O42" s="209"/>
      <c r="P42" s="209"/>
      <c r="Q42" s="209"/>
      <c r="R42" s="121"/>
      <c r="S42" s="121"/>
      <c r="T42" s="121"/>
      <c r="U42" s="121"/>
      <c r="V42" s="209"/>
      <c r="W42" s="209"/>
      <c r="X42" s="209"/>
      <c r="Y42" s="209"/>
      <c r="Z42" s="121"/>
      <c r="AA42" s="105"/>
      <c r="AB42" s="47"/>
      <c r="AC42" s="98" t="s">
        <v>128</v>
      </c>
      <c r="AD42" s="244"/>
      <c r="AE42" s="209"/>
      <c r="AF42" s="209"/>
      <c r="AG42" s="233"/>
      <c r="AH42" s="100"/>
      <c r="AI42" s="100"/>
      <c r="AJ42" s="140"/>
      <c r="AK42" s="245"/>
      <c r="AL42" s="233"/>
      <c r="AM42" s="100"/>
      <c r="AN42" s="100"/>
      <c r="AO42" s="100"/>
      <c r="AP42" s="100"/>
      <c r="AQ42" s="100"/>
      <c r="AR42" s="100"/>
      <c r="AS42" s="47"/>
      <c r="AT42" s="246" t="s">
        <v>129</v>
      </c>
      <c r="AU42" s="247"/>
      <c r="AV42" s="141"/>
      <c r="AW42" s="142">
        <f>AJ47+AO47</f>
        <v>0</v>
      </c>
      <c r="AX42" s="142">
        <f t="shared" si="206"/>
        <v>0</v>
      </c>
      <c r="AY42" s="31"/>
      <c r="AZ42" s="31"/>
      <c r="BA42" s="31"/>
      <c r="BB42" s="47"/>
      <c r="BC42" s="47"/>
      <c r="BD42" s="47"/>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row>
    <row r="43" spans="1:81" ht="15" x14ac:dyDescent="0.2">
      <c r="A43" s="121"/>
      <c r="B43" s="209"/>
      <c r="C43" s="209"/>
      <c r="D43" s="209"/>
      <c r="E43" s="209"/>
      <c r="F43" s="209"/>
      <c r="G43" s="209"/>
      <c r="H43" s="209"/>
      <c r="I43" s="209"/>
      <c r="J43" s="209"/>
      <c r="K43" s="209"/>
      <c r="L43" s="209"/>
      <c r="M43" s="209"/>
      <c r="N43" s="209"/>
      <c r="O43" s="209"/>
      <c r="P43" s="209"/>
      <c r="Q43" s="209"/>
      <c r="R43" s="121"/>
      <c r="S43" s="121"/>
      <c r="T43" s="121"/>
      <c r="U43" s="121"/>
      <c r="V43" s="209"/>
      <c r="W43" s="209"/>
      <c r="X43" s="209"/>
      <c r="Y43" s="209"/>
      <c r="Z43" s="121"/>
      <c r="AA43" s="105"/>
      <c r="AB43" s="47"/>
      <c r="AC43" s="98" t="s">
        <v>130</v>
      </c>
      <c r="AD43" s="242"/>
      <c r="AE43" s="209"/>
      <c r="AF43" s="209"/>
      <c r="AG43" s="233"/>
      <c r="AH43" s="100"/>
      <c r="AI43" s="100"/>
      <c r="AJ43" s="140"/>
      <c r="AK43" s="243"/>
      <c r="AL43" s="233"/>
      <c r="AM43" s="100"/>
      <c r="AN43" s="100"/>
      <c r="AO43" s="100"/>
      <c r="AP43" s="100"/>
      <c r="AQ43" s="100"/>
      <c r="AR43" s="100"/>
      <c r="AS43" s="47"/>
      <c r="AT43" s="47"/>
      <c r="AU43" s="47"/>
      <c r="AV43" s="47"/>
      <c r="AW43" s="47"/>
      <c r="AX43" s="31"/>
      <c r="AY43" s="31"/>
      <c r="AZ43" s="31"/>
      <c r="BA43" s="31"/>
      <c r="BB43" s="47"/>
      <c r="BC43" s="47"/>
      <c r="BD43" s="47"/>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row>
    <row r="44" spans="1:81" ht="15" x14ac:dyDescent="0.2">
      <c r="A44" s="121"/>
      <c r="B44" s="209"/>
      <c r="C44" s="209"/>
      <c r="D44" s="209"/>
      <c r="E44" s="209"/>
      <c r="F44" s="209"/>
      <c r="G44" s="209"/>
      <c r="H44" s="209"/>
      <c r="I44" s="209"/>
      <c r="J44" s="209"/>
      <c r="K44" s="209"/>
      <c r="L44" s="209"/>
      <c r="M44" s="209"/>
      <c r="N44" s="209"/>
      <c r="O44" s="209"/>
      <c r="P44" s="209"/>
      <c r="Q44" s="209"/>
      <c r="R44" s="121"/>
      <c r="S44" s="121"/>
      <c r="T44" s="121"/>
      <c r="U44" s="121"/>
      <c r="V44" s="121"/>
      <c r="W44" s="121"/>
      <c r="X44" s="121"/>
      <c r="Y44" s="121"/>
      <c r="Z44" s="121"/>
      <c r="AA44" s="105"/>
      <c r="AB44" s="47"/>
      <c r="AC44" s="106" t="s">
        <v>131</v>
      </c>
      <c r="AD44" s="242"/>
      <c r="AE44" s="209"/>
      <c r="AF44" s="209"/>
      <c r="AG44" s="233"/>
      <c r="AH44" s="100"/>
      <c r="AI44" s="100"/>
      <c r="AJ44" s="140"/>
      <c r="AK44" s="243"/>
      <c r="AL44" s="233"/>
      <c r="AM44" s="100"/>
      <c r="AN44" s="100"/>
      <c r="AO44" s="100"/>
      <c r="AP44" s="100"/>
      <c r="AQ44" s="100"/>
      <c r="AR44" s="100"/>
      <c r="AS44" s="47"/>
      <c r="AT44" s="47"/>
      <c r="AU44" s="47"/>
      <c r="AV44" s="31"/>
      <c r="AW44" s="31"/>
      <c r="AX44" s="31"/>
      <c r="AY44" s="31"/>
      <c r="AZ44" s="31"/>
      <c r="BA44" s="31"/>
      <c r="BB44" s="31"/>
      <c r="BC44" s="47"/>
      <c r="BD44" s="47"/>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row>
    <row r="45" spans="1:81" ht="15" x14ac:dyDescent="0.2">
      <c r="A45" s="121"/>
      <c r="B45" s="209"/>
      <c r="C45" s="209"/>
      <c r="D45" s="209"/>
      <c r="E45" s="209"/>
      <c r="F45" s="209"/>
      <c r="G45" s="209"/>
      <c r="H45" s="209"/>
      <c r="I45" s="209"/>
      <c r="J45" s="209"/>
      <c r="K45" s="209"/>
      <c r="L45" s="209"/>
      <c r="M45" s="209"/>
      <c r="N45" s="209"/>
      <c r="O45" s="209"/>
      <c r="P45" s="209"/>
      <c r="Q45" s="209"/>
      <c r="R45" s="121"/>
      <c r="S45" s="121"/>
      <c r="T45" s="121"/>
      <c r="U45" s="121"/>
      <c r="V45" s="121"/>
      <c r="W45" s="121"/>
      <c r="X45" s="121"/>
      <c r="Y45" s="121"/>
      <c r="Z45" s="121"/>
      <c r="AA45" s="105"/>
      <c r="AB45" s="47"/>
      <c r="AC45" s="106" t="s">
        <v>132</v>
      </c>
      <c r="AD45" s="248"/>
      <c r="AE45" s="209"/>
      <c r="AF45" s="209"/>
      <c r="AG45" s="233"/>
      <c r="AH45" s="99"/>
      <c r="AI45" s="100"/>
      <c r="AJ45" s="140"/>
      <c r="AK45" s="249"/>
      <c r="AL45" s="233"/>
      <c r="AM45" s="99"/>
      <c r="AN45" s="100"/>
      <c r="AO45" s="100"/>
      <c r="AP45" s="100"/>
      <c r="AQ45" s="100"/>
      <c r="AR45" s="100"/>
      <c r="AS45" s="47"/>
      <c r="AT45" s="47"/>
      <c r="AU45" s="47"/>
      <c r="AV45" s="31"/>
      <c r="AW45" s="31"/>
      <c r="AX45" s="31"/>
      <c r="AY45" s="31"/>
      <c r="AZ45" s="31"/>
      <c r="BA45" s="31"/>
      <c r="BB45" s="139"/>
      <c r="BC45" s="31"/>
      <c r="BD45" s="47"/>
      <c r="BE45" s="47"/>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row>
    <row r="46" spans="1:81" ht="15" x14ac:dyDescent="0.2">
      <c r="A46" s="121"/>
      <c r="B46" s="209"/>
      <c r="C46" s="209"/>
      <c r="D46" s="209"/>
      <c r="E46" s="209"/>
      <c r="F46" s="209"/>
      <c r="G46" s="209"/>
      <c r="H46" s="209"/>
      <c r="I46" s="209"/>
      <c r="J46" s="209"/>
      <c r="K46" s="209"/>
      <c r="L46" s="209"/>
      <c r="M46" s="209"/>
      <c r="N46" s="209"/>
      <c r="O46" s="209"/>
      <c r="P46" s="209"/>
      <c r="Q46" s="209"/>
      <c r="R46" s="121"/>
      <c r="S46" s="121"/>
      <c r="T46" s="121"/>
      <c r="U46" s="121"/>
      <c r="V46" s="121"/>
      <c r="W46" s="121"/>
      <c r="X46" s="121"/>
      <c r="Y46" s="121"/>
      <c r="Z46" s="121"/>
      <c r="AA46" s="47"/>
      <c r="AB46" s="31"/>
      <c r="AC46" s="106" t="s">
        <v>133</v>
      </c>
      <c r="AD46" s="250">
        <f>(SUMIFS(AP7:AP26,F7:F26,"ES",B7:B26,"Not CEP")*AD41*AJ5)+(SUMIFS(AP7:AP26,F7:F26,"MS",B7:B26,"Not CEP")*AD42*AJ5)+(SUMIFS(AP7:AP26,F7:F26,"HS",B7:B26,"Not CEP")*AD43*AJ5)+(SUMIF(B7:B26,"Not CEP",AL7:AL26)*AD44*AJ5)</f>
        <v>0</v>
      </c>
      <c r="AE46" s="209"/>
      <c r="AF46" s="209"/>
      <c r="AG46" s="233"/>
      <c r="AH46" s="100"/>
      <c r="AI46" s="100"/>
      <c r="AJ46" s="100"/>
      <c r="AK46" s="251">
        <f>(SUMIFS(AY7:AY26,F7:F26,"ES",B7:B26,"Not CEP")*AK41*AU5)+(SUMIFS(AY7:AY26,F7:F26,"MS",B7:B26,"Not CEP")*AK42*AU5)+(SUMIFS(AY7:AY26,F7:F26,"HS",B7:B26,"Not CEP")*AK43*AU5)+(SUMIF(B7:B26,"Not CEP",AW7:AW26)*AK44*AU5)</f>
        <v>0</v>
      </c>
      <c r="AL46" s="233"/>
      <c r="AM46" s="100"/>
      <c r="AN46" s="100"/>
      <c r="AO46" s="100"/>
      <c r="AP46" s="100"/>
      <c r="AQ46" s="100"/>
      <c r="AR46" s="100"/>
      <c r="AS46" s="47"/>
      <c r="AT46" s="47"/>
      <c r="AU46" s="47"/>
      <c r="AV46" s="31"/>
      <c r="AW46" s="31"/>
      <c r="AX46" s="31"/>
      <c r="AY46" s="31"/>
      <c r="AZ46" s="31"/>
      <c r="BA46" s="31"/>
      <c r="BB46" s="31"/>
      <c r="BC46" s="139"/>
      <c r="BD46" s="47"/>
      <c r="BE46" s="47"/>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row>
    <row r="47" spans="1:81" ht="15" x14ac:dyDescent="0.2">
      <c r="A47" s="121"/>
      <c r="B47" s="209"/>
      <c r="C47" s="209"/>
      <c r="D47" s="209"/>
      <c r="E47" s="209"/>
      <c r="F47" s="209"/>
      <c r="G47" s="209"/>
      <c r="H47" s="209"/>
      <c r="I47" s="209"/>
      <c r="J47" s="209"/>
      <c r="K47" s="209"/>
      <c r="L47" s="209"/>
      <c r="M47" s="209"/>
      <c r="N47" s="209"/>
      <c r="O47" s="209"/>
      <c r="P47" s="209"/>
      <c r="Q47" s="209"/>
      <c r="R47" s="121"/>
      <c r="S47" s="121"/>
      <c r="T47" s="121"/>
      <c r="U47" s="121"/>
      <c r="V47" s="121"/>
      <c r="W47" s="121"/>
      <c r="X47" s="121"/>
      <c r="Y47" s="121"/>
      <c r="Z47" s="121"/>
      <c r="AA47" s="47"/>
      <c r="AB47" s="31"/>
      <c r="AC47" s="143" t="s">
        <v>134</v>
      </c>
      <c r="AD47" s="255">
        <f>AD39+AE39+AF39+AG39+AD46</f>
        <v>0</v>
      </c>
      <c r="AE47" s="256"/>
      <c r="AF47" s="256"/>
      <c r="AG47" s="257"/>
      <c r="AH47" s="144">
        <f>AR27*AH45*AJ5</f>
        <v>0</v>
      </c>
      <c r="AI47" s="144">
        <f>AS27*AJ5</f>
        <v>0</v>
      </c>
      <c r="AJ47" s="144">
        <f>AT27*AJ5</f>
        <v>0</v>
      </c>
      <c r="AK47" s="255">
        <f>AK39+AL39+AK46</f>
        <v>0</v>
      </c>
      <c r="AL47" s="257"/>
      <c r="AM47" s="144">
        <f>BC27*AM45*AU5</f>
        <v>0</v>
      </c>
      <c r="AN47" s="144">
        <f>BD27*AU5</f>
        <v>0</v>
      </c>
      <c r="AO47" s="144">
        <f>BE27*AU5</f>
        <v>0</v>
      </c>
      <c r="AP47" s="144">
        <f t="shared" ref="AP47:AR47" si="210">AP39</f>
        <v>0</v>
      </c>
      <c r="AQ47" s="144">
        <f t="shared" si="210"/>
        <v>0</v>
      </c>
      <c r="AR47" s="144">
        <f t="shared" si="210"/>
        <v>0</v>
      </c>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row>
    <row r="48" spans="1:81" ht="15"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47"/>
      <c r="AB48" s="31"/>
      <c r="AC48" s="31"/>
      <c r="AD48" s="258" t="s">
        <v>135</v>
      </c>
      <c r="AE48" s="209"/>
      <c r="AF48" s="209"/>
      <c r="AG48" s="209"/>
      <c r="AH48" s="209"/>
      <c r="AI48" s="209"/>
      <c r="AJ48" s="209"/>
      <c r="AK48" s="209"/>
      <c r="AL48" s="47"/>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row>
    <row r="49" spans="1:81" ht="15"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47"/>
      <c r="AB49" s="31"/>
      <c r="AC49" s="31"/>
      <c r="AD49" s="209"/>
      <c r="AE49" s="209"/>
      <c r="AF49" s="209"/>
      <c r="AG49" s="209"/>
      <c r="AH49" s="209"/>
      <c r="AI49" s="209"/>
      <c r="AJ49" s="209"/>
      <c r="AK49" s="209"/>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row>
    <row r="50" spans="1:81" ht="15"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47"/>
      <c r="AB50" s="31"/>
      <c r="AC50" s="31"/>
      <c r="AD50" s="145"/>
      <c r="AE50" s="145"/>
      <c r="AF50" s="145"/>
      <c r="AG50" s="145"/>
      <c r="AH50" s="145"/>
      <c r="AI50" s="145"/>
      <c r="AJ50" s="145"/>
      <c r="AK50" s="145"/>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row>
    <row r="51" spans="1:81" ht="17.25" customHeight="1" x14ac:dyDescent="0.2">
      <c r="A51" s="31"/>
      <c r="B51" s="73"/>
      <c r="C51" s="73"/>
      <c r="D51" s="73"/>
      <c r="E51" s="73"/>
      <c r="F51" s="73"/>
      <c r="G51" s="31"/>
      <c r="H51" s="31"/>
      <c r="I51" s="31"/>
      <c r="J51" s="31"/>
      <c r="K51" s="31"/>
      <c r="L51" s="47"/>
      <c r="M51" s="47"/>
      <c r="N51" s="47"/>
      <c r="O51" s="31"/>
      <c r="P51" s="31"/>
      <c r="Q51" s="31"/>
      <c r="R51" s="31"/>
      <c r="S51" s="31"/>
      <c r="T51" s="31"/>
      <c r="U51" s="31"/>
      <c r="V51" s="47"/>
      <c r="W51" s="47"/>
      <c r="X51" s="47"/>
      <c r="Y51" s="47"/>
      <c r="Z51" s="47"/>
      <c r="AA51" s="47"/>
      <c r="AB51" s="31"/>
      <c r="AC51" s="31"/>
      <c r="AD51" s="145"/>
      <c r="AE51" s="259" t="s">
        <v>136</v>
      </c>
      <c r="AF51" s="209"/>
      <c r="AG51" s="209"/>
      <c r="AH51" s="209"/>
      <c r="AI51" s="145"/>
      <c r="AJ51" s="145"/>
      <c r="AK51" s="145"/>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row>
    <row r="52" spans="1:81" ht="17.25" customHeight="1" x14ac:dyDescent="0.2">
      <c r="A52" s="146" t="s">
        <v>137</v>
      </c>
      <c r="B52" s="147" t="s">
        <v>138</v>
      </c>
      <c r="C52" s="31"/>
      <c r="D52" s="31"/>
      <c r="E52" s="31"/>
      <c r="F52" s="31"/>
      <c r="G52" s="31"/>
      <c r="H52" s="31"/>
      <c r="I52" s="31"/>
      <c r="J52" s="31"/>
      <c r="K52" s="47"/>
      <c r="L52" s="47"/>
      <c r="M52" s="31"/>
      <c r="N52" s="260"/>
      <c r="O52" s="209"/>
      <c r="P52" s="31"/>
      <c r="Q52" s="31"/>
      <c r="R52" s="31"/>
      <c r="S52" s="31"/>
      <c r="T52" s="105"/>
      <c r="U52" s="31"/>
      <c r="V52" s="31"/>
      <c r="W52" s="31"/>
      <c r="X52" s="31"/>
      <c r="Y52" s="31"/>
      <c r="Z52" s="31"/>
      <c r="AA52" s="31"/>
      <c r="AB52" s="31"/>
      <c r="AC52" s="31"/>
      <c r="AD52" s="31"/>
      <c r="AE52" s="148" t="s">
        <v>5</v>
      </c>
      <c r="AF52" s="149" t="s">
        <v>6</v>
      </c>
      <c r="AG52" s="150" t="s">
        <v>7</v>
      </c>
      <c r="AH52" s="150" t="s">
        <v>8</v>
      </c>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row>
    <row r="53" spans="1:81" ht="36" customHeight="1" x14ac:dyDescent="0.2">
      <c r="A53" s="151"/>
      <c r="B53" s="261" t="s">
        <v>139</v>
      </c>
      <c r="C53" s="262" t="s">
        <v>5</v>
      </c>
      <c r="D53" s="263"/>
      <c r="E53" s="263"/>
      <c r="F53" s="263"/>
      <c r="G53" s="263"/>
      <c r="H53" s="263"/>
      <c r="I53" s="263"/>
      <c r="J53" s="263"/>
      <c r="K53" s="264"/>
      <c r="L53" s="265" t="s">
        <v>6</v>
      </c>
      <c r="M53" s="263"/>
      <c r="N53" s="263"/>
      <c r="O53" s="263"/>
      <c r="P53" s="263"/>
      <c r="Q53" s="263"/>
      <c r="R53" s="263"/>
      <c r="S53" s="263"/>
      <c r="T53" s="264"/>
      <c r="U53" s="265" t="s">
        <v>7</v>
      </c>
      <c r="V53" s="263"/>
      <c r="W53" s="263"/>
      <c r="X53" s="263"/>
      <c r="Y53" s="264"/>
      <c r="Z53" s="265" t="s">
        <v>8</v>
      </c>
      <c r="AA53" s="266"/>
      <c r="AB53" s="31"/>
      <c r="AC53" s="105"/>
      <c r="AD53" s="105" t="s">
        <v>140</v>
      </c>
      <c r="AE53" s="152"/>
      <c r="AF53" s="30"/>
      <c r="AG53" s="152"/>
      <c r="AH53" s="153"/>
      <c r="AI53" s="31"/>
      <c r="AJ53" s="31"/>
      <c r="AK53" s="31"/>
      <c r="AL53" s="31"/>
      <c r="AM53" s="31"/>
      <c r="AN53" s="31"/>
      <c r="AO53" s="31"/>
      <c r="AP53" s="31"/>
      <c r="AQ53" s="31"/>
      <c r="AR53" s="31"/>
      <c r="AS53" s="31"/>
      <c r="AT53" s="31"/>
      <c r="AU53" s="31"/>
      <c r="AV53" s="31"/>
      <c r="AW53" s="31"/>
      <c r="AX53" s="31"/>
      <c r="AY53" s="31"/>
      <c r="AZ53" s="31"/>
      <c r="BA53" s="31"/>
      <c r="BB53" s="31"/>
      <c r="BC53" s="134"/>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row>
    <row r="54" spans="1:81" ht="32" x14ac:dyDescent="0.2">
      <c r="A54" s="15" t="s">
        <v>141</v>
      </c>
      <c r="B54" s="214"/>
      <c r="C54" s="154" t="s">
        <v>36</v>
      </c>
      <c r="D54" s="155" t="s">
        <v>27</v>
      </c>
      <c r="E54" s="155" t="s">
        <v>28</v>
      </c>
      <c r="F54" s="155" t="s">
        <v>29</v>
      </c>
      <c r="G54" s="155" t="s">
        <v>30</v>
      </c>
      <c r="H54" s="155" t="s">
        <v>31</v>
      </c>
      <c r="I54" s="155" t="s">
        <v>32</v>
      </c>
      <c r="J54" s="156" t="s">
        <v>33</v>
      </c>
      <c r="K54" s="20" t="s">
        <v>34</v>
      </c>
      <c r="L54" s="155" t="s">
        <v>36</v>
      </c>
      <c r="M54" s="155" t="s">
        <v>27</v>
      </c>
      <c r="N54" s="155" t="s">
        <v>28</v>
      </c>
      <c r="O54" s="155" t="s">
        <v>29</v>
      </c>
      <c r="P54" s="155" t="s">
        <v>30</v>
      </c>
      <c r="Q54" s="155" t="s">
        <v>31</v>
      </c>
      <c r="R54" s="155" t="s">
        <v>32</v>
      </c>
      <c r="S54" s="155" t="s">
        <v>33</v>
      </c>
      <c r="T54" s="22" t="s">
        <v>142</v>
      </c>
      <c r="U54" s="155" t="s">
        <v>36</v>
      </c>
      <c r="V54" s="155" t="s">
        <v>37</v>
      </c>
      <c r="W54" s="155" t="s">
        <v>38</v>
      </c>
      <c r="X54" s="155" t="s">
        <v>39</v>
      </c>
      <c r="Y54" s="22" t="s">
        <v>40</v>
      </c>
      <c r="Z54" s="155" t="s">
        <v>36</v>
      </c>
      <c r="AA54" s="155" t="s">
        <v>30</v>
      </c>
      <c r="AB54" s="31"/>
      <c r="AC54" s="31"/>
      <c r="AD54" s="105" t="s">
        <v>143</v>
      </c>
      <c r="AE54" s="157" t="e">
        <f>AE53*G30*F30</f>
        <v>#DIV/0!</v>
      </c>
      <c r="AF54" s="158" t="e">
        <f>AF53*K30*J30</f>
        <v>#DIV/0!</v>
      </c>
      <c r="AG54" s="157" t="e">
        <f>AG53*O30*N30</f>
        <v>#DIV/0!</v>
      </c>
      <c r="AH54" s="159" t="e">
        <f>AH53*S30*R30</f>
        <v>#DIV/0!</v>
      </c>
      <c r="AI54" s="31"/>
      <c r="AJ54" s="31"/>
      <c r="AK54" s="31"/>
      <c r="AL54" s="31"/>
      <c r="AM54" s="31"/>
      <c r="AN54" s="31"/>
      <c r="AO54" s="31"/>
      <c r="AP54" s="31"/>
      <c r="AQ54" s="31"/>
      <c r="AR54" s="31"/>
      <c r="AS54" s="31"/>
      <c r="AT54" s="31"/>
      <c r="AU54" s="31"/>
      <c r="AV54" s="31"/>
      <c r="AW54" s="31"/>
      <c r="AX54" s="31"/>
      <c r="AY54" s="31"/>
      <c r="AZ54" s="31"/>
      <c r="BA54" s="31"/>
      <c r="BB54" s="31"/>
      <c r="BC54" s="47"/>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row>
    <row r="55" spans="1:81" ht="15" x14ac:dyDescent="0.2">
      <c r="A55" s="86">
        <f>$A$7</f>
        <v>0</v>
      </c>
      <c r="B55" s="30"/>
      <c r="C55" s="160"/>
      <c r="D55" s="161"/>
      <c r="E55" s="161"/>
      <c r="F55" s="161"/>
      <c r="G55" s="162">
        <f t="shared" ref="G55:G74" si="211">D55+E55+F55</f>
        <v>0</v>
      </c>
      <c r="H55" s="161"/>
      <c r="I55" s="161"/>
      <c r="J55" s="99"/>
      <c r="K55" s="163"/>
      <c r="L55" s="161"/>
      <c r="M55" s="161"/>
      <c r="N55" s="164"/>
      <c r="O55" s="164"/>
      <c r="P55" s="162">
        <f t="shared" ref="P55:P74" si="212">M55+N55+O55</f>
        <v>0</v>
      </c>
      <c r="Q55" s="164"/>
      <c r="R55" s="164"/>
      <c r="S55" s="99"/>
      <c r="T55" s="163"/>
      <c r="U55" s="161"/>
      <c r="V55" s="161"/>
      <c r="W55" s="161"/>
      <c r="X55" s="161"/>
      <c r="Y55" s="165">
        <f t="shared" ref="Y55:Y74" si="213">SUM(V55:X55)</f>
        <v>0</v>
      </c>
      <c r="Z55" s="161"/>
      <c r="AA55" s="161"/>
      <c r="AB55" s="31"/>
      <c r="AC55" s="31"/>
      <c r="AD55" s="105" t="s">
        <v>144</v>
      </c>
      <c r="AE55" s="152"/>
      <c r="AF55" s="30"/>
      <c r="AG55" s="152"/>
      <c r="AH55" s="153"/>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row>
    <row r="56" spans="1:81" ht="27" customHeight="1" x14ac:dyDescent="0.2">
      <c r="A56" s="86">
        <f>$A$8</f>
        <v>0</v>
      </c>
      <c r="B56" s="30"/>
      <c r="C56" s="160"/>
      <c r="D56" s="161"/>
      <c r="E56" s="161"/>
      <c r="F56" s="161"/>
      <c r="G56" s="162">
        <f t="shared" si="211"/>
        <v>0</v>
      </c>
      <c r="H56" s="161"/>
      <c r="I56" s="161"/>
      <c r="J56" s="99"/>
      <c r="K56" s="163"/>
      <c r="L56" s="161"/>
      <c r="M56" s="161"/>
      <c r="N56" s="164"/>
      <c r="O56" s="164"/>
      <c r="P56" s="162">
        <f t="shared" si="212"/>
        <v>0</v>
      </c>
      <c r="Q56" s="164"/>
      <c r="R56" s="164"/>
      <c r="S56" s="99"/>
      <c r="T56" s="163"/>
      <c r="U56" s="161"/>
      <c r="V56" s="161"/>
      <c r="W56" s="161"/>
      <c r="X56" s="161"/>
      <c r="Y56" s="165">
        <f t="shared" si="213"/>
        <v>0</v>
      </c>
      <c r="Z56" s="161"/>
      <c r="AA56" s="161"/>
      <c r="AB56" s="31"/>
      <c r="AC56" s="31"/>
      <c r="AD56" s="105" t="s">
        <v>145</v>
      </c>
      <c r="AE56" s="157" t="e">
        <f>AE55*G31*F31</f>
        <v>#DIV/0!</v>
      </c>
      <c r="AF56" s="158" t="e">
        <f>AF55*K31*J31</f>
        <v>#DIV/0!</v>
      </c>
      <c r="AG56" s="157" t="e">
        <f>AG55*O31*N31</f>
        <v>#DIV/0!</v>
      </c>
      <c r="AH56" s="159" t="e">
        <f>AH55*S31*R31</f>
        <v>#DIV/0!</v>
      </c>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row>
    <row r="57" spans="1:81" ht="15" x14ac:dyDescent="0.2">
      <c r="A57" s="86">
        <f>$A$9</f>
        <v>0</v>
      </c>
      <c r="B57" s="30"/>
      <c r="C57" s="160"/>
      <c r="D57" s="161"/>
      <c r="E57" s="161"/>
      <c r="F57" s="161"/>
      <c r="G57" s="162">
        <f t="shared" si="211"/>
        <v>0</v>
      </c>
      <c r="H57" s="161"/>
      <c r="I57" s="161"/>
      <c r="J57" s="99"/>
      <c r="K57" s="163"/>
      <c r="L57" s="161"/>
      <c r="M57" s="161"/>
      <c r="N57" s="164"/>
      <c r="O57" s="164"/>
      <c r="P57" s="162">
        <f t="shared" si="212"/>
        <v>0</v>
      </c>
      <c r="Q57" s="164"/>
      <c r="R57" s="164"/>
      <c r="S57" s="99"/>
      <c r="T57" s="163"/>
      <c r="U57" s="161"/>
      <c r="V57" s="161"/>
      <c r="W57" s="161"/>
      <c r="X57" s="161"/>
      <c r="Y57" s="165">
        <f t="shared" si="213"/>
        <v>0</v>
      </c>
      <c r="Z57" s="161"/>
      <c r="AA57" s="161"/>
      <c r="AB57" s="31"/>
      <c r="AC57" s="31"/>
      <c r="AD57" s="105" t="s">
        <v>146</v>
      </c>
      <c r="AE57" s="152"/>
      <c r="AF57" s="30"/>
      <c r="AG57" s="152"/>
      <c r="AH57" s="153"/>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row>
    <row r="58" spans="1:81" ht="15" x14ac:dyDescent="0.2">
      <c r="A58" s="86">
        <f>$A$10</f>
        <v>0</v>
      </c>
      <c r="B58" s="30"/>
      <c r="C58" s="160"/>
      <c r="D58" s="161"/>
      <c r="E58" s="161"/>
      <c r="F58" s="161"/>
      <c r="G58" s="162">
        <f t="shared" si="211"/>
        <v>0</v>
      </c>
      <c r="H58" s="161"/>
      <c r="I58" s="161"/>
      <c r="J58" s="99"/>
      <c r="K58" s="163"/>
      <c r="L58" s="161"/>
      <c r="M58" s="161"/>
      <c r="N58" s="164"/>
      <c r="O58" s="164"/>
      <c r="P58" s="162">
        <f t="shared" si="212"/>
        <v>0</v>
      </c>
      <c r="Q58" s="164"/>
      <c r="R58" s="164"/>
      <c r="S58" s="99"/>
      <c r="T58" s="163"/>
      <c r="U58" s="161"/>
      <c r="V58" s="161"/>
      <c r="W58" s="161"/>
      <c r="X58" s="161"/>
      <c r="Y58" s="165">
        <f t="shared" si="213"/>
        <v>0</v>
      </c>
      <c r="Z58" s="161"/>
      <c r="AA58" s="161"/>
      <c r="AB58" s="31"/>
      <c r="AC58" s="31"/>
      <c r="AD58" s="105" t="s">
        <v>147</v>
      </c>
      <c r="AE58" s="157" t="e">
        <f>AE57*G32*F32</f>
        <v>#DIV/0!</v>
      </c>
      <c r="AF58" s="158" t="e">
        <f>AF57*K32*J32</f>
        <v>#DIV/0!</v>
      </c>
      <c r="AG58" s="157" t="e">
        <f>AG57*O32*N32</f>
        <v>#DIV/0!</v>
      </c>
      <c r="AH58" s="159" t="e">
        <f>AH57*S32*R32</f>
        <v>#DIV/0!</v>
      </c>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row>
    <row r="59" spans="1:81" ht="15" x14ac:dyDescent="0.2">
      <c r="A59" s="86">
        <f>$A$11</f>
        <v>0</v>
      </c>
      <c r="B59" s="30"/>
      <c r="C59" s="160"/>
      <c r="D59" s="161"/>
      <c r="E59" s="161"/>
      <c r="F59" s="161"/>
      <c r="G59" s="162">
        <f t="shared" si="211"/>
        <v>0</v>
      </c>
      <c r="H59" s="161"/>
      <c r="I59" s="161"/>
      <c r="J59" s="99"/>
      <c r="K59" s="163"/>
      <c r="L59" s="161"/>
      <c r="M59" s="161"/>
      <c r="N59" s="164"/>
      <c r="O59" s="164"/>
      <c r="P59" s="162">
        <f t="shared" si="212"/>
        <v>0</v>
      </c>
      <c r="Q59" s="164"/>
      <c r="R59" s="164"/>
      <c r="S59" s="99"/>
      <c r="T59" s="163"/>
      <c r="U59" s="161"/>
      <c r="V59" s="161"/>
      <c r="W59" s="161"/>
      <c r="X59" s="161"/>
      <c r="Y59" s="165">
        <f t="shared" si="213"/>
        <v>0</v>
      </c>
      <c r="Z59" s="161"/>
      <c r="AA59" s="161"/>
      <c r="AB59" s="31"/>
      <c r="AC59" s="31"/>
      <c r="AD59" s="105" t="s">
        <v>148</v>
      </c>
      <c r="AE59" s="152"/>
      <c r="AF59" s="30"/>
      <c r="AG59" s="152"/>
      <c r="AH59" s="153"/>
      <c r="AI59" s="252" t="s">
        <v>149</v>
      </c>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row>
    <row r="60" spans="1:81" ht="15" x14ac:dyDescent="0.2">
      <c r="A60" s="86">
        <f>$A$12</f>
        <v>0</v>
      </c>
      <c r="B60" s="30"/>
      <c r="C60" s="160"/>
      <c r="D60" s="161"/>
      <c r="E60" s="161"/>
      <c r="F60" s="161"/>
      <c r="G60" s="162">
        <f t="shared" si="211"/>
        <v>0</v>
      </c>
      <c r="H60" s="161"/>
      <c r="I60" s="161"/>
      <c r="J60" s="99"/>
      <c r="K60" s="163"/>
      <c r="L60" s="161"/>
      <c r="M60" s="161"/>
      <c r="N60" s="164"/>
      <c r="O60" s="164"/>
      <c r="P60" s="162">
        <f t="shared" si="212"/>
        <v>0</v>
      </c>
      <c r="Q60" s="164"/>
      <c r="R60" s="164"/>
      <c r="S60" s="99"/>
      <c r="T60" s="163"/>
      <c r="U60" s="161"/>
      <c r="V60" s="161"/>
      <c r="W60" s="161"/>
      <c r="X60" s="161"/>
      <c r="Y60" s="165">
        <f t="shared" si="213"/>
        <v>0</v>
      </c>
      <c r="Z60" s="161"/>
      <c r="AA60" s="161"/>
      <c r="AB60" s="31"/>
      <c r="AC60" s="31"/>
      <c r="AD60" s="105" t="s">
        <v>150</v>
      </c>
      <c r="AE60" s="157" t="e">
        <f>AE59*G33*F33</f>
        <v>#DIV/0!</v>
      </c>
      <c r="AF60" s="158" t="e">
        <f>AF59*K33*J33</f>
        <v>#DIV/0!</v>
      </c>
      <c r="AG60" s="157" t="e">
        <f>AG59*O33*N33</f>
        <v>#DIV/0!</v>
      </c>
      <c r="AH60" s="159" t="e">
        <f>AH59*S33*R33</f>
        <v>#DIV/0!</v>
      </c>
      <c r="AI60" s="209"/>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row>
    <row r="61" spans="1:81" ht="15" x14ac:dyDescent="0.2">
      <c r="A61" s="86">
        <f>$A$13</f>
        <v>0</v>
      </c>
      <c r="B61" s="30"/>
      <c r="C61" s="160"/>
      <c r="D61" s="161"/>
      <c r="E61" s="161"/>
      <c r="F61" s="161"/>
      <c r="G61" s="162">
        <f t="shared" si="211"/>
        <v>0</v>
      </c>
      <c r="H61" s="161"/>
      <c r="I61" s="161"/>
      <c r="J61" s="99"/>
      <c r="K61" s="163"/>
      <c r="L61" s="161"/>
      <c r="M61" s="161"/>
      <c r="N61" s="164"/>
      <c r="O61" s="164"/>
      <c r="P61" s="162">
        <f t="shared" si="212"/>
        <v>0</v>
      </c>
      <c r="Q61" s="164"/>
      <c r="R61" s="164"/>
      <c r="S61" s="99"/>
      <c r="T61" s="163"/>
      <c r="U61" s="161"/>
      <c r="V61" s="161"/>
      <c r="W61" s="161"/>
      <c r="X61" s="161"/>
      <c r="Y61" s="165">
        <f t="shared" si="213"/>
        <v>0</v>
      </c>
      <c r="Z61" s="161"/>
      <c r="AA61" s="161"/>
      <c r="AB61" s="31"/>
      <c r="AC61" s="31"/>
      <c r="AD61" s="105" t="s">
        <v>151</v>
      </c>
      <c r="AE61" s="152"/>
      <c r="AF61" s="30"/>
      <c r="AG61" s="152"/>
      <c r="AH61" s="153"/>
      <c r="AI61" s="209"/>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row>
    <row r="62" spans="1:81" ht="15" x14ac:dyDescent="0.2">
      <c r="A62" s="86">
        <f>$A$14</f>
        <v>0</v>
      </c>
      <c r="B62" s="30"/>
      <c r="C62" s="160"/>
      <c r="D62" s="161"/>
      <c r="E62" s="161"/>
      <c r="F62" s="161"/>
      <c r="G62" s="162">
        <f t="shared" si="211"/>
        <v>0</v>
      </c>
      <c r="H62" s="161"/>
      <c r="I62" s="161"/>
      <c r="J62" s="99"/>
      <c r="K62" s="163"/>
      <c r="L62" s="161"/>
      <c r="M62" s="161"/>
      <c r="N62" s="164"/>
      <c r="O62" s="164"/>
      <c r="P62" s="162">
        <f t="shared" si="212"/>
        <v>0</v>
      </c>
      <c r="Q62" s="164"/>
      <c r="R62" s="164"/>
      <c r="S62" s="99"/>
      <c r="T62" s="163"/>
      <c r="U62" s="161"/>
      <c r="V62" s="161"/>
      <c r="W62" s="161"/>
      <c r="X62" s="161"/>
      <c r="Y62" s="165">
        <f t="shared" si="213"/>
        <v>0</v>
      </c>
      <c r="Z62" s="161"/>
      <c r="AA62" s="161"/>
      <c r="AB62" s="31"/>
      <c r="AC62" s="31"/>
      <c r="AD62" s="105" t="s">
        <v>152</v>
      </c>
      <c r="AE62" s="166" t="e">
        <f>AE61*G34*F34</f>
        <v>#DIV/0!</v>
      </c>
      <c r="AF62" s="90" t="e">
        <f>AF61*K34*J34</f>
        <v>#DIV/0!</v>
      </c>
      <c r="AG62" s="95" t="e">
        <f>AG61*O34*N34</f>
        <v>#DIV/0!</v>
      </c>
      <c r="AH62" s="95" t="e">
        <f>AH61*S34*R34</f>
        <v>#DIV/0!</v>
      </c>
      <c r="AI62" s="209"/>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row>
    <row r="63" spans="1:81" ht="15" x14ac:dyDescent="0.2">
      <c r="A63" s="86">
        <f>$A$15</f>
        <v>0</v>
      </c>
      <c r="B63" s="30"/>
      <c r="C63" s="160"/>
      <c r="D63" s="161"/>
      <c r="E63" s="161"/>
      <c r="F63" s="161"/>
      <c r="G63" s="162">
        <f t="shared" si="211"/>
        <v>0</v>
      </c>
      <c r="H63" s="161"/>
      <c r="I63" s="161"/>
      <c r="J63" s="99"/>
      <c r="K63" s="163"/>
      <c r="L63" s="161"/>
      <c r="M63" s="161"/>
      <c r="N63" s="164"/>
      <c r="O63" s="164"/>
      <c r="P63" s="162">
        <f t="shared" si="212"/>
        <v>0</v>
      </c>
      <c r="Q63" s="164"/>
      <c r="R63" s="164"/>
      <c r="S63" s="99"/>
      <c r="T63" s="163"/>
      <c r="U63" s="161"/>
      <c r="V63" s="161"/>
      <c r="W63" s="161"/>
      <c r="X63" s="161"/>
      <c r="Y63" s="165">
        <f t="shared" si="213"/>
        <v>0</v>
      </c>
      <c r="Z63" s="161"/>
      <c r="AA63" s="161"/>
      <c r="AB63" s="31"/>
      <c r="AC63" s="134"/>
      <c r="AD63" s="146" t="s">
        <v>134</v>
      </c>
      <c r="AE63" s="167" t="e">
        <f t="shared" ref="AE63:AH63" si="214">AE54+AE56+AE58+AE60+AE62</f>
        <v>#DIV/0!</v>
      </c>
      <c r="AF63" s="167" t="e">
        <f t="shared" si="214"/>
        <v>#DIV/0!</v>
      </c>
      <c r="AG63" s="167" t="e">
        <f t="shared" si="214"/>
        <v>#DIV/0!</v>
      </c>
      <c r="AH63" s="167" t="e">
        <f t="shared" si="214"/>
        <v>#DIV/0!</v>
      </c>
      <c r="AI63" s="168" t="e">
        <f>SUM(AE63:AH63)</f>
        <v>#DIV/0!</v>
      </c>
      <c r="AJ63" s="134"/>
      <c r="AK63" s="134"/>
      <c r="AL63" s="31"/>
      <c r="AM63" s="31"/>
      <c r="AN63" s="31"/>
      <c r="AO63" s="31"/>
      <c r="AP63" s="31"/>
      <c r="AQ63" s="134"/>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row>
    <row r="64" spans="1:81" ht="15" x14ac:dyDescent="0.2">
      <c r="A64" s="86">
        <f>$A$16</f>
        <v>0</v>
      </c>
      <c r="B64" s="30"/>
      <c r="C64" s="160"/>
      <c r="D64" s="161"/>
      <c r="E64" s="161"/>
      <c r="F64" s="161"/>
      <c r="G64" s="162">
        <f t="shared" si="211"/>
        <v>0</v>
      </c>
      <c r="H64" s="161"/>
      <c r="I64" s="161"/>
      <c r="J64" s="99"/>
      <c r="K64" s="163"/>
      <c r="L64" s="161"/>
      <c r="M64" s="161"/>
      <c r="N64" s="164"/>
      <c r="O64" s="164"/>
      <c r="P64" s="162">
        <f t="shared" si="212"/>
        <v>0</v>
      </c>
      <c r="Q64" s="164"/>
      <c r="R64" s="164"/>
      <c r="S64" s="99"/>
      <c r="T64" s="163"/>
      <c r="U64" s="161"/>
      <c r="V64" s="161"/>
      <c r="W64" s="161"/>
      <c r="X64" s="161"/>
      <c r="Y64" s="165">
        <f t="shared" si="213"/>
        <v>0</v>
      </c>
      <c r="Z64" s="161"/>
      <c r="AA64" s="161"/>
      <c r="AB64" s="31"/>
      <c r="AC64" s="134"/>
      <c r="AD64" s="31"/>
      <c r="AE64" s="31"/>
      <c r="AF64" s="31"/>
      <c r="AG64" s="31"/>
      <c r="AH64" s="31"/>
      <c r="AI64" s="31"/>
      <c r="AJ64" s="31"/>
      <c r="AK64" s="31"/>
      <c r="AL64" s="134"/>
      <c r="AM64" s="134"/>
      <c r="AN64" s="134"/>
      <c r="AO64" s="134"/>
      <c r="AP64" s="134"/>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row>
    <row r="65" spans="1:81" ht="15" x14ac:dyDescent="0.2">
      <c r="A65" s="86">
        <f>$A$17</f>
        <v>0</v>
      </c>
      <c r="B65" s="30"/>
      <c r="C65" s="160"/>
      <c r="D65" s="161"/>
      <c r="E65" s="161"/>
      <c r="F65" s="161"/>
      <c r="G65" s="162">
        <f t="shared" si="211"/>
        <v>0</v>
      </c>
      <c r="H65" s="161"/>
      <c r="I65" s="161"/>
      <c r="J65" s="99"/>
      <c r="K65" s="163"/>
      <c r="L65" s="161"/>
      <c r="M65" s="161"/>
      <c r="N65" s="164"/>
      <c r="O65" s="164"/>
      <c r="P65" s="162">
        <f t="shared" si="212"/>
        <v>0</v>
      </c>
      <c r="Q65" s="164"/>
      <c r="R65" s="164"/>
      <c r="S65" s="99"/>
      <c r="T65" s="163"/>
      <c r="U65" s="161"/>
      <c r="V65" s="161"/>
      <c r="W65" s="161"/>
      <c r="X65" s="161"/>
      <c r="Y65" s="165">
        <f t="shared" si="213"/>
        <v>0</v>
      </c>
      <c r="Z65" s="161"/>
      <c r="AA65" s="161"/>
      <c r="AB65" s="31"/>
      <c r="AC65" s="134"/>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row>
    <row r="66" spans="1:81" ht="15" x14ac:dyDescent="0.2">
      <c r="A66" s="86">
        <f>$A$18</f>
        <v>0</v>
      </c>
      <c r="B66" s="30"/>
      <c r="C66" s="160"/>
      <c r="D66" s="161"/>
      <c r="E66" s="161"/>
      <c r="F66" s="161"/>
      <c r="G66" s="162">
        <f t="shared" si="211"/>
        <v>0</v>
      </c>
      <c r="H66" s="161"/>
      <c r="I66" s="161"/>
      <c r="J66" s="99"/>
      <c r="K66" s="163"/>
      <c r="L66" s="161"/>
      <c r="M66" s="161"/>
      <c r="N66" s="164"/>
      <c r="O66" s="164"/>
      <c r="P66" s="162">
        <f t="shared" si="212"/>
        <v>0</v>
      </c>
      <c r="Q66" s="164"/>
      <c r="R66" s="164"/>
      <c r="S66" s="99"/>
      <c r="T66" s="163"/>
      <c r="U66" s="161"/>
      <c r="V66" s="161"/>
      <c r="W66" s="161"/>
      <c r="X66" s="161"/>
      <c r="Y66" s="165">
        <f t="shared" si="213"/>
        <v>0</v>
      </c>
      <c r="Z66" s="161"/>
      <c r="AA66" s="161"/>
      <c r="AB66" s="31"/>
      <c r="AC66" s="134"/>
      <c r="AD66" s="31"/>
      <c r="AE66" s="31"/>
      <c r="AF66" s="31"/>
      <c r="AG66" s="31"/>
      <c r="AH66" s="31"/>
      <c r="AI66" s="31"/>
      <c r="AJ66" s="31"/>
      <c r="AK66" s="31"/>
      <c r="AL66" s="31"/>
      <c r="AM66" s="31"/>
      <c r="AN66" s="31"/>
      <c r="AO66" s="31"/>
      <c r="AP66" s="31"/>
      <c r="AQ66" s="31"/>
      <c r="AR66" s="31"/>
      <c r="AS66" s="134"/>
      <c r="AT66" s="134"/>
      <c r="AU66" s="134"/>
      <c r="AV66" s="134"/>
      <c r="AW66" s="134"/>
      <c r="AX66" s="134"/>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row>
    <row r="67" spans="1:81" ht="15" x14ac:dyDescent="0.2">
      <c r="A67" s="86">
        <f>$A$19</f>
        <v>0</v>
      </c>
      <c r="B67" s="30"/>
      <c r="C67" s="160"/>
      <c r="D67" s="161"/>
      <c r="E67" s="161"/>
      <c r="F67" s="161"/>
      <c r="G67" s="162">
        <f t="shared" si="211"/>
        <v>0</v>
      </c>
      <c r="H67" s="161"/>
      <c r="I67" s="161"/>
      <c r="J67" s="99"/>
      <c r="K67" s="163"/>
      <c r="L67" s="161"/>
      <c r="M67" s="161"/>
      <c r="N67" s="164"/>
      <c r="O67" s="164"/>
      <c r="P67" s="162">
        <f t="shared" si="212"/>
        <v>0</v>
      </c>
      <c r="Q67" s="164"/>
      <c r="R67" s="164"/>
      <c r="S67" s="99"/>
      <c r="T67" s="163"/>
      <c r="U67" s="161"/>
      <c r="V67" s="161"/>
      <c r="W67" s="161"/>
      <c r="X67" s="161"/>
      <c r="Y67" s="165">
        <f t="shared" si="213"/>
        <v>0</v>
      </c>
      <c r="Z67" s="161"/>
      <c r="AA67" s="161"/>
      <c r="AB67" s="31"/>
      <c r="AC67" s="134"/>
      <c r="AD67" s="31"/>
      <c r="AE67" s="31"/>
      <c r="AF67" s="31"/>
      <c r="AG67" s="31"/>
      <c r="AH67" s="31"/>
      <c r="AI67" s="31"/>
      <c r="AJ67" s="31"/>
      <c r="AK67" s="31"/>
      <c r="AL67" s="31"/>
      <c r="AM67" s="31"/>
      <c r="AN67" s="31"/>
      <c r="AO67" s="31"/>
      <c r="AP67" s="31"/>
      <c r="AQ67" s="31"/>
      <c r="AR67" s="134"/>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row>
    <row r="68" spans="1:81" ht="15" x14ac:dyDescent="0.2">
      <c r="A68" s="86">
        <f>$A$20</f>
        <v>0</v>
      </c>
      <c r="B68" s="30"/>
      <c r="C68" s="160"/>
      <c r="D68" s="161"/>
      <c r="E68" s="161"/>
      <c r="F68" s="161"/>
      <c r="G68" s="162">
        <f t="shared" si="211"/>
        <v>0</v>
      </c>
      <c r="H68" s="161"/>
      <c r="I68" s="161"/>
      <c r="J68" s="99"/>
      <c r="K68" s="163"/>
      <c r="L68" s="161"/>
      <c r="M68" s="161"/>
      <c r="N68" s="164"/>
      <c r="O68" s="164"/>
      <c r="P68" s="162">
        <f t="shared" si="212"/>
        <v>0</v>
      </c>
      <c r="Q68" s="164"/>
      <c r="R68" s="164"/>
      <c r="S68" s="99"/>
      <c r="T68" s="163"/>
      <c r="U68" s="161"/>
      <c r="V68" s="161"/>
      <c r="W68" s="161"/>
      <c r="X68" s="161"/>
      <c r="Y68" s="165">
        <f t="shared" si="213"/>
        <v>0</v>
      </c>
      <c r="Z68" s="161"/>
      <c r="AA68" s="161"/>
      <c r="AB68" s="31"/>
      <c r="AC68" s="134"/>
      <c r="AD68" s="31"/>
      <c r="AE68" s="31"/>
      <c r="AF68" s="31"/>
      <c r="AG68" s="31"/>
      <c r="AH68" s="134"/>
      <c r="AI68" s="134"/>
      <c r="AJ68" s="134"/>
      <c r="AK68" s="134"/>
      <c r="AL68" s="31"/>
      <c r="AM68" s="31"/>
      <c r="AN68" s="31"/>
      <c r="AO68" s="31"/>
      <c r="AP68" s="31"/>
      <c r="AQ68" s="2"/>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row>
    <row r="69" spans="1:81" ht="15" x14ac:dyDescent="0.2">
      <c r="A69" s="86">
        <f>$A$21</f>
        <v>0</v>
      </c>
      <c r="B69" s="30"/>
      <c r="C69" s="160"/>
      <c r="D69" s="161"/>
      <c r="E69" s="161"/>
      <c r="F69" s="161"/>
      <c r="G69" s="162">
        <f t="shared" si="211"/>
        <v>0</v>
      </c>
      <c r="H69" s="161"/>
      <c r="I69" s="161"/>
      <c r="J69" s="99"/>
      <c r="K69" s="163"/>
      <c r="L69" s="161"/>
      <c r="M69" s="161"/>
      <c r="N69" s="164"/>
      <c r="O69" s="164"/>
      <c r="P69" s="162">
        <f t="shared" si="212"/>
        <v>0</v>
      </c>
      <c r="Q69" s="164"/>
      <c r="R69" s="164"/>
      <c r="S69" s="99"/>
      <c r="T69" s="163"/>
      <c r="U69" s="161"/>
      <c r="V69" s="161"/>
      <c r="W69" s="161"/>
      <c r="X69" s="161"/>
      <c r="Y69" s="165">
        <f t="shared" si="213"/>
        <v>0</v>
      </c>
      <c r="Z69" s="161"/>
      <c r="AA69" s="161"/>
      <c r="AB69" s="134"/>
      <c r="AC69" s="31"/>
      <c r="AD69" s="31"/>
      <c r="AE69" s="31"/>
      <c r="AF69" s="134"/>
      <c r="AG69" s="134"/>
      <c r="AH69" s="31"/>
      <c r="AI69" s="31"/>
      <c r="AJ69" s="47"/>
      <c r="AK69" s="47"/>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row>
    <row r="70" spans="1:81" ht="15" x14ac:dyDescent="0.2">
      <c r="A70" s="86">
        <f>$A$22</f>
        <v>0</v>
      </c>
      <c r="B70" s="30"/>
      <c r="C70" s="160"/>
      <c r="D70" s="161"/>
      <c r="E70" s="161"/>
      <c r="F70" s="161"/>
      <c r="G70" s="162">
        <f t="shared" si="211"/>
        <v>0</v>
      </c>
      <c r="H70" s="161"/>
      <c r="I70" s="161"/>
      <c r="J70" s="99"/>
      <c r="K70" s="163"/>
      <c r="L70" s="161"/>
      <c r="M70" s="161"/>
      <c r="N70" s="164"/>
      <c r="O70" s="164"/>
      <c r="P70" s="162">
        <f t="shared" si="212"/>
        <v>0</v>
      </c>
      <c r="Q70" s="164"/>
      <c r="R70" s="164"/>
      <c r="S70" s="99"/>
      <c r="T70" s="163"/>
      <c r="U70" s="161"/>
      <c r="V70" s="161"/>
      <c r="W70" s="161"/>
      <c r="X70" s="161"/>
      <c r="Y70" s="165">
        <f t="shared" si="213"/>
        <v>0</v>
      </c>
      <c r="Z70" s="161"/>
      <c r="AA70" s="161"/>
      <c r="AB70" s="31"/>
      <c r="AC70" s="31"/>
      <c r="AD70" s="31"/>
      <c r="AE70" s="31"/>
      <c r="AF70" s="31"/>
      <c r="AG70" s="31"/>
      <c r="AH70" s="31"/>
      <c r="AI70" s="31"/>
      <c r="AJ70" s="47"/>
      <c r="AK70" s="47"/>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row>
    <row r="71" spans="1:81" ht="15" x14ac:dyDescent="0.2">
      <c r="A71" s="86">
        <f>$A$23</f>
        <v>0</v>
      </c>
      <c r="B71" s="30"/>
      <c r="C71" s="160"/>
      <c r="D71" s="161"/>
      <c r="E71" s="161"/>
      <c r="F71" s="161"/>
      <c r="G71" s="162">
        <f t="shared" si="211"/>
        <v>0</v>
      </c>
      <c r="H71" s="161"/>
      <c r="I71" s="161"/>
      <c r="J71" s="99"/>
      <c r="K71" s="163"/>
      <c r="L71" s="161"/>
      <c r="M71" s="161"/>
      <c r="N71" s="164"/>
      <c r="O71" s="164"/>
      <c r="P71" s="162">
        <f t="shared" si="212"/>
        <v>0</v>
      </c>
      <c r="Q71" s="164"/>
      <c r="R71" s="164"/>
      <c r="S71" s="99"/>
      <c r="T71" s="163"/>
      <c r="U71" s="161"/>
      <c r="V71" s="161"/>
      <c r="W71" s="161"/>
      <c r="X71" s="161"/>
      <c r="Y71" s="165">
        <f t="shared" si="213"/>
        <v>0</v>
      </c>
      <c r="Z71" s="161"/>
      <c r="AA71" s="161"/>
      <c r="AB71" s="31"/>
      <c r="AC71" s="31"/>
      <c r="AD71" s="31"/>
      <c r="AE71" s="31"/>
      <c r="AF71" s="31"/>
      <c r="AG71" s="31"/>
      <c r="AH71" s="31"/>
      <c r="AI71" s="31"/>
      <c r="AJ71" s="31"/>
      <c r="AK71" s="31"/>
      <c r="AL71" s="31"/>
      <c r="AM71" s="31"/>
      <c r="AN71" s="31"/>
      <c r="AO71" s="31"/>
      <c r="AP71" s="31"/>
      <c r="AQ71" s="31"/>
      <c r="AR71" s="31"/>
      <c r="AS71" s="2"/>
      <c r="AT71" s="2"/>
      <c r="AU71" s="2"/>
      <c r="AV71" s="2"/>
      <c r="AW71" s="2"/>
      <c r="AX71" s="2"/>
      <c r="AY71" s="2"/>
      <c r="AZ71" s="2"/>
      <c r="BA71" s="2"/>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row>
    <row r="72" spans="1:81" ht="15" x14ac:dyDescent="0.2">
      <c r="A72" s="86">
        <f>$A$24</f>
        <v>0</v>
      </c>
      <c r="B72" s="30"/>
      <c r="C72" s="160"/>
      <c r="D72" s="161"/>
      <c r="E72" s="161"/>
      <c r="F72" s="161"/>
      <c r="G72" s="162">
        <f t="shared" si="211"/>
        <v>0</v>
      </c>
      <c r="H72" s="161"/>
      <c r="I72" s="161"/>
      <c r="J72" s="99"/>
      <c r="K72" s="163"/>
      <c r="L72" s="161"/>
      <c r="M72" s="161"/>
      <c r="N72" s="164"/>
      <c r="O72" s="164"/>
      <c r="P72" s="162">
        <f t="shared" si="212"/>
        <v>0</v>
      </c>
      <c r="Q72" s="164"/>
      <c r="R72" s="164"/>
      <c r="S72" s="99"/>
      <c r="T72" s="163"/>
      <c r="U72" s="161"/>
      <c r="V72" s="161"/>
      <c r="W72" s="161"/>
      <c r="X72" s="161"/>
      <c r="Y72" s="165">
        <f t="shared" si="213"/>
        <v>0</v>
      </c>
      <c r="Z72" s="161"/>
      <c r="AA72" s="161"/>
      <c r="AB72" s="31"/>
      <c r="AC72" s="134"/>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row>
    <row r="73" spans="1:81" ht="15" x14ac:dyDescent="0.2">
      <c r="A73" s="86">
        <f>$A$25</f>
        <v>0</v>
      </c>
      <c r="B73" s="30"/>
      <c r="C73" s="160"/>
      <c r="D73" s="161"/>
      <c r="E73" s="161"/>
      <c r="F73" s="161"/>
      <c r="G73" s="162">
        <f t="shared" si="211"/>
        <v>0</v>
      </c>
      <c r="H73" s="161"/>
      <c r="I73" s="161"/>
      <c r="J73" s="99"/>
      <c r="K73" s="163"/>
      <c r="L73" s="161"/>
      <c r="M73" s="161"/>
      <c r="N73" s="164"/>
      <c r="O73" s="164"/>
      <c r="P73" s="162">
        <f t="shared" si="212"/>
        <v>0</v>
      </c>
      <c r="Q73" s="164"/>
      <c r="R73" s="164"/>
      <c r="S73" s="99"/>
      <c r="T73" s="163"/>
      <c r="U73" s="161"/>
      <c r="V73" s="161"/>
      <c r="W73" s="161"/>
      <c r="X73" s="161"/>
      <c r="Y73" s="165">
        <f t="shared" si="213"/>
        <v>0</v>
      </c>
      <c r="Z73" s="161"/>
      <c r="AA73" s="161"/>
      <c r="AB73" s="31"/>
      <c r="AC73" s="134"/>
      <c r="AD73" s="31"/>
      <c r="AE73" s="31"/>
      <c r="AF73" s="31"/>
      <c r="AG73" s="31"/>
      <c r="AH73" s="134"/>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row>
    <row r="74" spans="1:81" ht="96" x14ac:dyDescent="0.2">
      <c r="A74" s="86">
        <f>$A$26</f>
        <v>0</v>
      </c>
      <c r="B74" s="30"/>
      <c r="C74" s="160"/>
      <c r="D74" s="161"/>
      <c r="E74" s="161"/>
      <c r="F74" s="161"/>
      <c r="G74" s="162">
        <f t="shared" si="211"/>
        <v>0</v>
      </c>
      <c r="H74" s="161"/>
      <c r="I74" s="161"/>
      <c r="J74" s="99"/>
      <c r="K74" s="163"/>
      <c r="L74" s="161"/>
      <c r="M74" s="161"/>
      <c r="N74" s="164"/>
      <c r="O74" s="164"/>
      <c r="P74" s="162">
        <f t="shared" si="212"/>
        <v>0</v>
      </c>
      <c r="Q74" s="164"/>
      <c r="R74" s="164"/>
      <c r="S74" s="99"/>
      <c r="T74" s="163"/>
      <c r="U74" s="161"/>
      <c r="V74" s="161"/>
      <c r="W74" s="161"/>
      <c r="X74" s="161"/>
      <c r="Y74" s="165">
        <f t="shared" si="213"/>
        <v>0</v>
      </c>
      <c r="Z74" s="161"/>
      <c r="AA74" s="161"/>
      <c r="AB74" s="23" t="s">
        <v>153</v>
      </c>
      <c r="AC74" s="15" t="s">
        <v>154</v>
      </c>
      <c r="AD74" s="23" t="s">
        <v>155</v>
      </c>
      <c r="AE74" s="23" t="s">
        <v>156</v>
      </c>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row>
    <row r="75" spans="1:81" ht="15" x14ac:dyDescent="0.2">
      <c r="A75" s="55" t="s">
        <v>157</v>
      </c>
      <c r="B75" s="169"/>
      <c r="C75" s="170" t="e">
        <f>AVERAGE(C55:C74)</f>
        <v>#DIV/0!</v>
      </c>
      <c r="D75" s="171">
        <f t="shared" ref="D75:K75" si="215">SUM(D55:D74)</f>
        <v>0</v>
      </c>
      <c r="E75" s="171">
        <f t="shared" si="215"/>
        <v>0</v>
      </c>
      <c r="F75" s="171">
        <f t="shared" si="215"/>
        <v>0</v>
      </c>
      <c r="G75" s="171">
        <f t="shared" si="215"/>
        <v>0</v>
      </c>
      <c r="H75" s="171">
        <f t="shared" si="215"/>
        <v>0</v>
      </c>
      <c r="I75" s="171">
        <f t="shared" si="215"/>
        <v>0</v>
      </c>
      <c r="J75" s="172">
        <f t="shared" si="215"/>
        <v>0</v>
      </c>
      <c r="K75" s="62">
        <f t="shared" si="215"/>
        <v>0</v>
      </c>
      <c r="L75" s="170" t="e">
        <f>AVERAGE(L55:L74)</f>
        <v>#DIV/0!</v>
      </c>
      <c r="M75" s="171">
        <f t="shared" ref="M75:T75" si="216">SUM(M55:M74)</f>
        <v>0</v>
      </c>
      <c r="N75" s="171">
        <f t="shared" si="216"/>
        <v>0</v>
      </c>
      <c r="O75" s="171">
        <f t="shared" si="216"/>
        <v>0</v>
      </c>
      <c r="P75" s="171">
        <f t="shared" si="216"/>
        <v>0</v>
      </c>
      <c r="Q75" s="171">
        <f t="shared" si="216"/>
        <v>0</v>
      </c>
      <c r="R75" s="171">
        <f t="shared" si="216"/>
        <v>0</v>
      </c>
      <c r="S75" s="172">
        <f t="shared" si="216"/>
        <v>0</v>
      </c>
      <c r="T75" s="62">
        <f t="shared" si="216"/>
        <v>0</v>
      </c>
      <c r="U75" s="170" t="e">
        <f>AVERAGE(U55:U74)</f>
        <v>#DIV/0!</v>
      </c>
      <c r="V75" s="65">
        <f t="shared" ref="V75:Y75" si="217">SUM(V55:V74)</f>
        <v>0</v>
      </c>
      <c r="W75" s="65">
        <f t="shared" si="217"/>
        <v>0</v>
      </c>
      <c r="X75" s="65">
        <f t="shared" si="217"/>
        <v>0</v>
      </c>
      <c r="Y75" s="65">
        <f t="shared" si="217"/>
        <v>0</v>
      </c>
      <c r="Z75" s="170" t="e">
        <f>AVERAGE(Z55:Z74)</f>
        <v>#DIV/0!</v>
      </c>
      <c r="AA75" s="171">
        <f>SUM(AA55:AA74)</f>
        <v>0</v>
      </c>
      <c r="AB75" s="173">
        <f>(SUMIF(B55:B74,"BIC",G55:G74)*0.66)+(SUMIF(B55:B74,"No BIC",G55:G74)*0.33)+((H75+I75)*0.33)+P75+Q75+R75+(Y75*0.25)+(AA75)</f>
        <v>0</v>
      </c>
      <c r="AC75" s="174" t="e">
        <f>((AB75-(AA75+(Y75*0.25)))/L75)+((Y55*0.25)/U55)+((Y56*0.25)/U56)+((Y57*0.25)/U57)+((Y58*0.25)/U58)+((Y59*0.25)/U59)+((Y60*0.25)/U60)+((Y61*0.25)/U61)+((Y62*0.25)/U62)+((Y63*0.25)/U63)+((Y64*0.25)/U64)+((Y65*0.25)/U65)+((Y66*0.25)/U66)+((Y67*0.25)/U67)+((Y68*0.25)/U68)+((Y69*0.25)/U69)+((Y70*0.25)/U70)+((Y71*0.25)/U71)+((Y72*0.25)/U72)+((Y73*0.25)/U73)+((Y74*0.25)/U74)+(AA55/Z55)+(AA56/Z56)+(AA57/Z57)+(AA58/Z58)+(AA59/Z59)+(AA60/Z60)+(AA61/Z61)+(AA62/Z62)+(AA63/Z63)+(AA64/Z64)+(AA65/Z65)+(AA66/Z66)+(AA67/Z67)+(AA68/Z68)+(AA69/Z69)+(AA70/Z70)+(AA71/Z71)+(AA72/Z72)+(AA73/Z73)+(AA74/Z74)</f>
        <v>#DIV/0!</v>
      </c>
      <c r="AD75" s="175">
        <f>G75+P75+Y75+AA75</f>
        <v>0</v>
      </c>
      <c r="AE75" s="176" t="e">
        <f>(G75/C75)+(P75/L75)+((Y55*0.25)/U55)+((Y56*0.25)/U56)+((Y57*0.25)/U57)+((Y58*0.25)/U58)+((Y59*0.25)/U59)+((Y60*0.25)/U60)+((Y61*0.25)/U61)+((Y62*0.25)/U62)+((Y63*0.25)/U63)+((Y64*0.25)/U64)+((Y65*0.25)/U65)+((Y66*0.25)/U66)+((Y67*0.25)/U67)+((Y68*0.25)/U68)+((Y69*0.25)/U69)+((Y70*0.25)/U70)+((Y71*0.25)/U71)+((Y72*0.25)/U72)+((Y73*0.25)/U73)+((Y74*0.25)/U74)+(AA55/Z55)+(AA56/Z56)+(AA57/Z57)+(AA58/Z58)+(AA59/Z59)+(AA60/Z60)+(AA61/Z61)+(AA62/Z62)+(AA63/Z63)+(AA64/Z64)+(AA65/Z65)+(AA66/Z66)+(AA67/Z67)+(AA68/Z68)+(AA69/Z69)+(AA70/Z70)+(AA71/Z71)+(AA72/Z72)+(AA73/Z73)+(AA74/Z74)+AE82</f>
        <v>#DIV/0!</v>
      </c>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row>
    <row r="76" spans="1:81" ht="15" x14ac:dyDescent="0.2">
      <c r="A76" s="177" t="s">
        <v>158</v>
      </c>
      <c r="B76" s="178"/>
      <c r="C76" s="179" t="s">
        <v>36</v>
      </c>
      <c r="D76" s="180"/>
      <c r="E76" s="181"/>
      <c r="F76" s="181"/>
      <c r="G76" s="182" t="s">
        <v>159</v>
      </c>
      <c r="H76" s="181"/>
      <c r="I76" s="181"/>
      <c r="J76" s="181"/>
      <c r="K76" s="183"/>
      <c r="L76" s="179" t="s">
        <v>36</v>
      </c>
      <c r="M76" s="180"/>
      <c r="N76" s="181"/>
      <c r="O76" s="181"/>
      <c r="P76" s="182" t="s">
        <v>54</v>
      </c>
      <c r="Q76" s="181"/>
      <c r="R76" s="181"/>
      <c r="S76" s="181"/>
      <c r="T76" s="183"/>
      <c r="U76" s="179" t="s">
        <v>36</v>
      </c>
      <c r="V76" s="180"/>
      <c r="W76" s="181"/>
      <c r="X76" s="181"/>
      <c r="Y76" s="184" t="s">
        <v>40</v>
      </c>
      <c r="Z76" s="179" t="s">
        <v>36</v>
      </c>
      <c r="AA76" s="184" t="s">
        <v>41</v>
      </c>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row>
    <row r="77" spans="1:81" ht="15" x14ac:dyDescent="0.2">
      <c r="A77" s="146">
        <f t="shared" ref="A77:A81" si="218">A30</f>
        <v>0</v>
      </c>
      <c r="B77" s="185"/>
      <c r="C77" s="186"/>
      <c r="D77" s="187"/>
      <c r="E77" s="188"/>
      <c r="F77" s="188"/>
      <c r="G77" s="152"/>
      <c r="H77" s="188"/>
      <c r="I77" s="188"/>
      <c r="J77" s="188"/>
      <c r="K77" s="189"/>
      <c r="L77" s="186"/>
      <c r="M77" s="187"/>
      <c r="N77" s="188"/>
      <c r="O77" s="188"/>
      <c r="P77" s="152"/>
      <c r="Q77" s="188"/>
      <c r="R77" s="188"/>
      <c r="S77" s="188"/>
      <c r="T77" s="189"/>
      <c r="U77" s="186"/>
      <c r="V77" s="187"/>
      <c r="W77" s="188"/>
      <c r="X77" s="188"/>
      <c r="Y77" s="190"/>
      <c r="Z77" s="186"/>
      <c r="AA77" s="190"/>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2"/>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row>
    <row r="78" spans="1:81" ht="15" x14ac:dyDescent="0.2">
      <c r="A78" s="146">
        <f t="shared" si="218"/>
        <v>0</v>
      </c>
      <c r="B78" s="185"/>
      <c r="C78" s="186"/>
      <c r="D78" s="187"/>
      <c r="E78" s="188"/>
      <c r="F78" s="188"/>
      <c r="G78" s="152"/>
      <c r="H78" s="188"/>
      <c r="I78" s="188"/>
      <c r="J78" s="188"/>
      <c r="K78" s="189"/>
      <c r="L78" s="186"/>
      <c r="M78" s="187"/>
      <c r="N78" s="188"/>
      <c r="O78" s="188"/>
      <c r="P78" s="152"/>
      <c r="Q78" s="188"/>
      <c r="R78" s="188"/>
      <c r="S78" s="188"/>
      <c r="T78" s="189"/>
      <c r="U78" s="186"/>
      <c r="V78" s="187"/>
      <c r="W78" s="188"/>
      <c r="X78" s="188"/>
      <c r="Y78" s="190"/>
      <c r="Z78" s="186"/>
      <c r="AA78" s="190"/>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2"/>
      <c r="BD78" s="2"/>
      <c r="BE78" s="86"/>
      <c r="BF78" s="86"/>
      <c r="BG78" s="86"/>
      <c r="BH78" s="86"/>
      <c r="BI78" s="31"/>
      <c r="BJ78" s="31"/>
      <c r="BK78" s="31"/>
      <c r="BL78" s="31"/>
      <c r="BM78" s="31"/>
      <c r="BN78" s="31"/>
      <c r="BO78" s="31"/>
      <c r="BP78" s="31"/>
      <c r="BQ78" s="31"/>
      <c r="BR78" s="31"/>
      <c r="BS78" s="31"/>
      <c r="BT78" s="31"/>
      <c r="BU78" s="31"/>
      <c r="BV78" s="31"/>
      <c r="BW78" s="31"/>
      <c r="BX78" s="31"/>
      <c r="BY78" s="31"/>
      <c r="BZ78" s="31"/>
      <c r="CA78" s="31"/>
      <c r="CB78" s="31"/>
      <c r="CC78" s="31"/>
    </row>
    <row r="79" spans="1:81" ht="15" x14ac:dyDescent="0.2">
      <c r="A79" s="146">
        <f t="shared" si="218"/>
        <v>0</v>
      </c>
      <c r="B79" s="185"/>
      <c r="C79" s="186"/>
      <c r="D79" s="187"/>
      <c r="E79" s="188"/>
      <c r="F79" s="188"/>
      <c r="G79" s="152"/>
      <c r="H79" s="188"/>
      <c r="I79" s="188"/>
      <c r="J79" s="188"/>
      <c r="K79" s="189"/>
      <c r="L79" s="186"/>
      <c r="M79" s="187"/>
      <c r="N79" s="188"/>
      <c r="O79" s="188"/>
      <c r="P79" s="152"/>
      <c r="Q79" s="188"/>
      <c r="R79" s="188"/>
      <c r="S79" s="188"/>
      <c r="T79" s="189"/>
      <c r="U79" s="186"/>
      <c r="V79" s="187"/>
      <c r="W79" s="188"/>
      <c r="X79" s="188"/>
      <c r="Y79" s="190"/>
      <c r="Z79" s="186"/>
      <c r="AA79" s="190"/>
      <c r="AB79" s="31"/>
      <c r="AC79" s="31"/>
      <c r="AD79" s="31"/>
      <c r="AE79" s="31"/>
      <c r="AF79" s="31"/>
      <c r="AG79" s="31"/>
      <c r="AH79" s="31"/>
      <c r="AI79" s="31"/>
      <c r="AJ79" s="31"/>
      <c r="AK79" s="31"/>
      <c r="AL79" s="31"/>
      <c r="AM79" s="31"/>
      <c r="AN79" s="31"/>
      <c r="AO79" s="31"/>
      <c r="AP79" s="31"/>
      <c r="AQ79" s="31"/>
      <c r="AR79" s="2"/>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row>
    <row r="80" spans="1:81" ht="15" x14ac:dyDescent="0.2">
      <c r="A80" s="146">
        <f t="shared" si="218"/>
        <v>0</v>
      </c>
      <c r="B80" s="185"/>
      <c r="C80" s="186"/>
      <c r="D80" s="187"/>
      <c r="E80" s="188"/>
      <c r="F80" s="188"/>
      <c r="G80" s="152"/>
      <c r="H80" s="188"/>
      <c r="I80" s="188"/>
      <c r="J80" s="188"/>
      <c r="K80" s="189"/>
      <c r="L80" s="186"/>
      <c r="M80" s="187"/>
      <c r="N80" s="188"/>
      <c r="O80" s="188"/>
      <c r="P80" s="152"/>
      <c r="Q80" s="188"/>
      <c r="R80" s="188"/>
      <c r="S80" s="188"/>
      <c r="T80" s="189"/>
      <c r="U80" s="186"/>
      <c r="V80" s="187"/>
      <c r="W80" s="188"/>
      <c r="X80" s="188"/>
      <c r="Y80" s="190"/>
      <c r="Z80" s="186"/>
      <c r="AA80" s="190"/>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row>
    <row r="81" spans="1:81" ht="48" x14ac:dyDescent="0.2">
      <c r="A81" s="8">
        <f t="shared" si="218"/>
        <v>0</v>
      </c>
      <c r="B81" s="178"/>
      <c r="C81" s="191"/>
      <c r="D81" s="180"/>
      <c r="E81" s="181"/>
      <c r="F81" s="181"/>
      <c r="G81" s="192"/>
      <c r="H81" s="181"/>
      <c r="I81" s="181"/>
      <c r="J81" s="181"/>
      <c r="K81" s="183"/>
      <c r="L81" s="191"/>
      <c r="M81" s="180"/>
      <c r="N81" s="181"/>
      <c r="O81" s="181"/>
      <c r="P81" s="192"/>
      <c r="Q81" s="181"/>
      <c r="R81" s="181"/>
      <c r="S81" s="181"/>
      <c r="T81" s="183"/>
      <c r="U81" s="191"/>
      <c r="V81" s="180"/>
      <c r="W81" s="181"/>
      <c r="X81" s="181"/>
      <c r="Y81" s="193"/>
      <c r="Z81" s="191"/>
      <c r="AA81" s="193"/>
      <c r="AB81" s="23" t="s">
        <v>153</v>
      </c>
      <c r="AC81" s="15" t="s">
        <v>154</v>
      </c>
      <c r="AD81" s="23" t="s">
        <v>155</v>
      </c>
      <c r="AE81" s="23" t="s">
        <v>160</v>
      </c>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row>
    <row r="82" spans="1:81" ht="15" x14ac:dyDescent="0.2">
      <c r="A82" s="177" t="s">
        <v>161</v>
      </c>
      <c r="B82" s="178"/>
      <c r="C82" s="179" t="e">
        <f>AVERAGE(C77:C81)</f>
        <v>#DIV/0!</v>
      </c>
      <c r="D82" s="180"/>
      <c r="E82" s="181"/>
      <c r="F82" s="181"/>
      <c r="G82" s="182">
        <f>SUM(G77:G81)</f>
        <v>0</v>
      </c>
      <c r="H82" s="181"/>
      <c r="I82" s="181"/>
      <c r="J82" s="181"/>
      <c r="K82" s="183"/>
      <c r="L82" s="179" t="e">
        <f>AVERAGE(L77:L81)</f>
        <v>#DIV/0!</v>
      </c>
      <c r="M82" s="180"/>
      <c r="N82" s="181"/>
      <c r="O82" s="181"/>
      <c r="P82" s="182">
        <f>SUM(P77:P81)</f>
        <v>0</v>
      </c>
      <c r="Q82" s="181"/>
      <c r="R82" s="181"/>
      <c r="S82" s="181"/>
      <c r="T82" s="183"/>
      <c r="U82" s="179" t="e">
        <f>AVERAGE(U77:U81)</f>
        <v>#DIV/0!</v>
      </c>
      <c r="V82" s="180"/>
      <c r="W82" s="181"/>
      <c r="X82" s="181"/>
      <c r="Y82" s="184">
        <f>SUM(Y77:Y81)</f>
        <v>0</v>
      </c>
      <c r="Z82" s="179" t="e">
        <f>AVERAGE(Z77:Z81)</f>
        <v>#DIV/0!</v>
      </c>
      <c r="AA82" s="184">
        <f>SUM(AA77:AA81)</f>
        <v>0</v>
      </c>
      <c r="AB82" s="194">
        <f>(G82*0.33)+P82+(Y82*0.25)+AA82</f>
        <v>0</v>
      </c>
      <c r="AC82" s="195" t="e">
        <f>((AB82-(AA82+(Y82*0.25)))/L82)+((Y77*0.25)/U77)+((Y78*0.25)/U78)+((Y79*0.25)/U79)+((Y80*0.25)/U80)+((Y81*0.25)/U81)+(AA77/Z77)+(AA78/Z78)+(AA79/Z79)+(AA80/Z80)+(AA81/Z81)</f>
        <v>#DIV/0!</v>
      </c>
      <c r="AD82" s="196">
        <f>G82+P82+Y82+AA82</f>
        <v>0</v>
      </c>
      <c r="AE82" s="197" t="e">
        <f>(G82/C82)+(P82/L82)+((Y77*0.25)/U77)+((Y78*0.25)/U78)+((Y79*0.25)/U79)+((Y80*0.25)/U80)+((Y81*0.25)/U81)+(AA77/Z77)+(AA78/Z78)+(AA79/Z79)+(AA80/Z80)+(AA81/Z81)</f>
        <v>#DIV/0!</v>
      </c>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row>
    <row r="83" spans="1:81" ht="15" x14ac:dyDescent="0.2">
      <c r="A83" s="146"/>
      <c r="B83" s="198"/>
      <c r="C83" s="198"/>
      <c r="D83" s="73"/>
      <c r="E83" s="31"/>
      <c r="F83" s="31"/>
      <c r="G83" s="31"/>
      <c r="H83" s="31"/>
      <c r="I83" s="31"/>
      <c r="J83" s="31"/>
      <c r="K83" s="47"/>
      <c r="L83" s="47"/>
      <c r="M83" s="31"/>
      <c r="N83" s="31"/>
      <c r="O83" s="31"/>
      <c r="P83" s="31"/>
      <c r="Q83" s="31"/>
      <c r="R83" s="31"/>
      <c r="S83" s="31"/>
      <c r="T83" s="105"/>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row>
    <row r="84" spans="1:81" ht="15" x14ac:dyDescent="0.2">
      <c r="A84" s="146" t="s">
        <v>137</v>
      </c>
      <c r="B84" s="147" t="s">
        <v>162</v>
      </c>
      <c r="C84" s="199"/>
      <c r="D84" s="73"/>
      <c r="E84" s="260"/>
      <c r="F84" s="209"/>
      <c r="G84" s="31"/>
      <c r="H84" s="31"/>
      <c r="I84" s="31"/>
      <c r="J84" s="31"/>
      <c r="K84" s="47"/>
      <c r="L84" s="47"/>
      <c r="M84" s="31"/>
      <c r="N84" s="260"/>
      <c r="O84" s="209"/>
      <c r="P84" s="31"/>
      <c r="Q84" s="31"/>
      <c r="R84" s="31"/>
      <c r="S84" s="31"/>
      <c r="T84" s="105"/>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row>
    <row r="85" spans="1:81" ht="15" x14ac:dyDescent="0.2">
      <c r="A85" s="151"/>
      <c r="B85" s="261" t="s">
        <v>139</v>
      </c>
      <c r="C85" s="262" t="s">
        <v>5</v>
      </c>
      <c r="D85" s="263"/>
      <c r="E85" s="263"/>
      <c r="F85" s="263"/>
      <c r="G85" s="263"/>
      <c r="H85" s="263"/>
      <c r="I85" s="263"/>
      <c r="J85" s="263"/>
      <c r="K85" s="264"/>
      <c r="L85" s="265" t="s">
        <v>6</v>
      </c>
      <c r="M85" s="263"/>
      <c r="N85" s="263"/>
      <c r="O85" s="263"/>
      <c r="P85" s="263"/>
      <c r="Q85" s="263"/>
      <c r="R85" s="263"/>
      <c r="S85" s="263"/>
      <c r="T85" s="264"/>
      <c r="U85" s="265" t="s">
        <v>7</v>
      </c>
      <c r="V85" s="263"/>
      <c r="W85" s="263"/>
      <c r="X85" s="263"/>
      <c r="Y85" s="264"/>
      <c r="Z85" s="265" t="s">
        <v>8</v>
      </c>
      <c r="AA85" s="266"/>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row>
    <row r="86" spans="1:81" ht="32" x14ac:dyDescent="0.2">
      <c r="A86" s="15" t="s">
        <v>141</v>
      </c>
      <c r="B86" s="214"/>
      <c r="C86" s="154" t="s">
        <v>36</v>
      </c>
      <c r="D86" s="155" t="s">
        <v>27</v>
      </c>
      <c r="E86" s="155" t="s">
        <v>28</v>
      </c>
      <c r="F86" s="155" t="s">
        <v>29</v>
      </c>
      <c r="G86" s="155" t="s">
        <v>30</v>
      </c>
      <c r="H86" s="155" t="s">
        <v>31</v>
      </c>
      <c r="I86" s="155" t="s">
        <v>32</v>
      </c>
      <c r="J86" s="156" t="s">
        <v>33</v>
      </c>
      <c r="K86" s="20" t="s">
        <v>34</v>
      </c>
      <c r="L86" s="155" t="s">
        <v>36</v>
      </c>
      <c r="M86" s="155" t="s">
        <v>27</v>
      </c>
      <c r="N86" s="155" t="s">
        <v>28</v>
      </c>
      <c r="O86" s="155" t="s">
        <v>29</v>
      </c>
      <c r="P86" s="155" t="s">
        <v>30</v>
      </c>
      <c r="Q86" s="155" t="s">
        <v>31</v>
      </c>
      <c r="R86" s="155" t="s">
        <v>32</v>
      </c>
      <c r="S86" s="155" t="s">
        <v>33</v>
      </c>
      <c r="T86" s="22" t="s">
        <v>142</v>
      </c>
      <c r="U86" s="155" t="s">
        <v>36</v>
      </c>
      <c r="V86" s="155" t="s">
        <v>37</v>
      </c>
      <c r="W86" s="155" t="s">
        <v>38</v>
      </c>
      <c r="X86" s="155" t="s">
        <v>39</v>
      </c>
      <c r="Y86" s="22" t="s">
        <v>40</v>
      </c>
      <c r="Z86" s="155" t="s">
        <v>36</v>
      </c>
      <c r="AA86" s="155" t="s">
        <v>30</v>
      </c>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row>
    <row r="87" spans="1:81" ht="15" x14ac:dyDescent="0.2">
      <c r="A87" s="86">
        <f>$A$7</f>
        <v>0</v>
      </c>
      <c r="B87" s="31">
        <f t="shared" ref="B87:B106" si="219">B55</f>
        <v>0</v>
      </c>
      <c r="C87" s="160"/>
      <c r="D87" s="161"/>
      <c r="E87" s="161"/>
      <c r="F87" s="161"/>
      <c r="G87" s="162">
        <f t="shared" ref="G87:G106" si="220">D87+E87+F87</f>
        <v>0</v>
      </c>
      <c r="H87" s="161"/>
      <c r="I87" s="161"/>
      <c r="J87" s="99"/>
      <c r="K87" s="163"/>
      <c r="L87" s="161"/>
      <c r="M87" s="161"/>
      <c r="N87" s="164"/>
      <c r="O87" s="164"/>
      <c r="P87" s="162">
        <f t="shared" ref="P87:P106" si="221">M87+N87+O87</f>
        <v>0</v>
      </c>
      <c r="Q87" s="164"/>
      <c r="R87" s="164"/>
      <c r="S87" s="99"/>
      <c r="T87" s="163"/>
      <c r="U87" s="161"/>
      <c r="V87" s="161"/>
      <c r="W87" s="161"/>
      <c r="X87" s="161"/>
      <c r="Y87" s="200"/>
      <c r="Z87" s="161"/>
      <c r="AA87" s="16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row>
    <row r="88" spans="1:81" ht="27" customHeight="1" x14ac:dyDescent="0.2">
      <c r="A88" s="86">
        <f>$A$8</f>
        <v>0</v>
      </c>
      <c r="B88" s="31">
        <f t="shared" si="219"/>
        <v>0</v>
      </c>
      <c r="C88" s="160"/>
      <c r="D88" s="161"/>
      <c r="E88" s="161"/>
      <c r="F88" s="161"/>
      <c r="G88" s="162">
        <f t="shared" si="220"/>
        <v>0</v>
      </c>
      <c r="H88" s="161"/>
      <c r="I88" s="161"/>
      <c r="J88" s="99"/>
      <c r="K88" s="163"/>
      <c r="L88" s="161"/>
      <c r="M88" s="161"/>
      <c r="N88" s="164"/>
      <c r="O88" s="164"/>
      <c r="P88" s="162">
        <f t="shared" si="221"/>
        <v>0</v>
      </c>
      <c r="Q88" s="164"/>
      <c r="R88" s="164"/>
      <c r="S88" s="99"/>
      <c r="T88" s="163"/>
      <c r="U88" s="161"/>
      <c r="V88" s="161"/>
      <c r="W88" s="161"/>
      <c r="X88" s="161"/>
      <c r="Y88" s="200"/>
      <c r="Z88" s="161"/>
      <c r="AA88" s="16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row>
    <row r="89" spans="1:81" ht="15" x14ac:dyDescent="0.2">
      <c r="A89" s="86">
        <f>$A$9</f>
        <v>0</v>
      </c>
      <c r="B89" s="31">
        <f t="shared" si="219"/>
        <v>0</v>
      </c>
      <c r="C89" s="160"/>
      <c r="D89" s="161"/>
      <c r="E89" s="161"/>
      <c r="F89" s="161"/>
      <c r="G89" s="162">
        <f t="shared" si="220"/>
        <v>0</v>
      </c>
      <c r="H89" s="161"/>
      <c r="I89" s="161"/>
      <c r="J89" s="99"/>
      <c r="K89" s="163"/>
      <c r="L89" s="161"/>
      <c r="M89" s="161"/>
      <c r="N89" s="164"/>
      <c r="O89" s="164"/>
      <c r="P89" s="162">
        <f t="shared" si="221"/>
        <v>0</v>
      </c>
      <c r="Q89" s="164"/>
      <c r="R89" s="164"/>
      <c r="S89" s="99"/>
      <c r="T89" s="163"/>
      <c r="U89" s="161"/>
      <c r="V89" s="161"/>
      <c r="W89" s="161"/>
      <c r="X89" s="161"/>
      <c r="Y89" s="200"/>
      <c r="Z89" s="161"/>
      <c r="AA89" s="16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row>
    <row r="90" spans="1:81" ht="15" x14ac:dyDescent="0.2">
      <c r="A90" s="86">
        <f>$A$10</f>
        <v>0</v>
      </c>
      <c r="B90" s="31">
        <f t="shared" si="219"/>
        <v>0</v>
      </c>
      <c r="C90" s="160"/>
      <c r="D90" s="161"/>
      <c r="E90" s="161"/>
      <c r="F90" s="161"/>
      <c r="G90" s="162">
        <f t="shared" si="220"/>
        <v>0</v>
      </c>
      <c r="H90" s="161"/>
      <c r="I90" s="161"/>
      <c r="J90" s="99"/>
      <c r="K90" s="163"/>
      <c r="L90" s="161"/>
      <c r="M90" s="161"/>
      <c r="N90" s="164"/>
      <c r="O90" s="164"/>
      <c r="P90" s="162">
        <f t="shared" si="221"/>
        <v>0</v>
      </c>
      <c r="Q90" s="164"/>
      <c r="R90" s="164"/>
      <c r="S90" s="99"/>
      <c r="T90" s="163"/>
      <c r="U90" s="161"/>
      <c r="V90" s="161"/>
      <c r="W90" s="161"/>
      <c r="X90" s="161"/>
      <c r="Y90" s="200"/>
      <c r="Z90" s="161"/>
      <c r="AA90" s="16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row>
    <row r="91" spans="1:81" ht="15" x14ac:dyDescent="0.2">
      <c r="A91" s="86">
        <f>$A$11</f>
        <v>0</v>
      </c>
      <c r="B91" s="31">
        <f t="shared" si="219"/>
        <v>0</v>
      </c>
      <c r="C91" s="160"/>
      <c r="D91" s="161"/>
      <c r="E91" s="161"/>
      <c r="F91" s="161"/>
      <c r="G91" s="162">
        <f t="shared" si="220"/>
        <v>0</v>
      </c>
      <c r="H91" s="161"/>
      <c r="I91" s="161"/>
      <c r="J91" s="99"/>
      <c r="K91" s="163"/>
      <c r="L91" s="161"/>
      <c r="M91" s="161"/>
      <c r="N91" s="164"/>
      <c r="O91" s="164"/>
      <c r="P91" s="162">
        <f t="shared" si="221"/>
        <v>0</v>
      </c>
      <c r="Q91" s="164"/>
      <c r="R91" s="164"/>
      <c r="S91" s="99"/>
      <c r="T91" s="163"/>
      <c r="U91" s="161"/>
      <c r="V91" s="161"/>
      <c r="W91" s="161"/>
      <c r="X91" s="161"/>
      <c r="Y91" s="200"/>
      <c r="Z91" s="161"/>
      <c r="AA91" s="16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row>
    <row r="92" spans="1:81" ht="15" x14ac:dyDescent="0.2">
      <c r="A92" s="86">
        <f>$A$12</f>
        <v>0</v>
      </c>
      <c r="B92" s="31">
        <f t="shared" si="219"/>
        <v>0</v>
      </c>
      <c r="C92" s="160"/>
      <c r="D92" s="161"/>
      <c r="E92" s="161"/>
      <c r="F92" s="161"/>
      <c r="G92" s="162">
        <f t="shared" si="220"/>
        <v>0</v>
      </c>
      <c r="H92" s="161"/>
      <c r="I92" s="161"/>
      <c r="J92" s="99"/>
      <c r="K92" s="163"/>
      <c r="L92" s="161"/>
      <c r="M92" s="161"/>
      <c r="N92" s="164"/>
      <c r="O92" s="164"/>
      <c r="P92" s="162">
        <f t="shared" si="221"/>
        <v>0</v>
      </c>
      <c r="Q92" s="164"/>
      <c r="R92" s="164"/>
      <c r="S92" s="99"/>
      <c r="T92" s="163"/>
      <c r="U92" s="161"/>
      <c r="V92" s="161"/>
      <c r="W92" s="161"/>
      <c r="X92" s="161"/>
      <c r="Y92" s="200"/>
      <c r="Z92" s="161"/>
      <c r="AA92" s="16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row>
    <row r="93" spans="1:81" ht="15" x14ac:dyDescent="0.2">
      <c r="A93" s="86">
        <f>$A$13</f>
        <v>0</v>
      </c>
      <c r="B93" s="31">
        <f t="shared" si="219"/>
        <v>0</v>
      </c>
      <c r="C93" s="160"/>
      <c r="D93" s="161"/>
      <c r="E93" s="161"/>
      <c r="F93" s="161"/>
      <c r="G93" s="162">
        <f t="shared" si="220"/>
        <v>0</v>
      </c>
      <c r="H93" s="161"/>
      <c r="I93" s="161"/>
      <c r="J93" s="99"/>
      <c r="K93" s="163"/>
      <c r="L93" s="161"/>
      <c r="M93" s="161"/>
      <c r="N93" s="164"/>
      <c r="O93" s="164"/>
      <c r="P93" s="162">
        <f t="shared" si="221"/>
        <v>0</v>
      </c>
      <c r="Q93" s="164"/>
      <c r="R93" s="164"/>
      <c r="S93" s="99"/>
      <c r="T93" s="163"/>
      <c r="U93" s="161"/>
      <c r="V93" s="161"/>
      <c r="W93" s="161"/>
      <c r="X93" s="161"/>
      <c r="Y93" s="200"/>
      <c r="Z93" s="161"/>
      <c r="AA93" s="16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row>
    <row r="94" spans="1:81" ht="15" x14ac:dyDescent="0.2">
      <c r="A94" s="86">
        <f>$A$14</f>
        <v>0</v>
      </c>
      <c r="B94" s="31">
        <f t="shared" si="219"/>
        <v>0</v>
      </c>
      <c r="C94" s="160"/>
      <c r="D94" s="161"/>
      <c r="E94" s="161"/>
      <c r="F94" s="161"/>
      <c r="G94" s="162">
        <f t="shared" si="220"/>
        <v>0</v>
      </c>
      <c r="H94" s="161"/>
      <c r="I94" s="161"/>
      <c r="J94" s="99"/>
      <c r="K94" s="163"/>
      <c r="L94" s="161"/>
      <c r="M94" s="161"/>
      <c r="N94" s="164"/>
      <c r="O94" s="164"/>
      <c r="P94" s="162">
        <f t="shared" si="221"/>
        <v>0</v>
      </c>
      <c r="Q94" s="164"/>
      <c r="R94" s="164"/>
      <c r="S94" s="99"/>
      <c r="T94" s="163"/>
      <c r="U94" s="161"/>
      <c r="V94" s="161"/>
      <c r="W94" s="161"/>
      <c r="X94" s="161"/>
      <c r="Y94" s="200"/>
      <c r="Z94" s="161"/>
      <c r="AA94" s="16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row>
    <row r="95" spans="1:81" ht="15" x14ac:dyDescent="0.2">
      <c r="A95" s="86">
        <f>$A$15</f>
        <v>0</v>
      </c>
      <c r="B95" s="31">
        <f t="shared" si="219"/>
        <v>0</v>
      </c>
      <c r="C95" s="160"/>
      <c r="D95" s="161"/>
      <c r="E95" s="161"/>
      <c r="F95" s="161"/>
      <c r="G95" s="162">
        <f t="shared" si="220"/>
        <v>0</v>
      </c>
      <c r="H95" s="161"/>
      <c r="I95" s="161"/>
      <c r="J95" s="99"/>
      <c r="K95" s="163"/>
      <c r="L95" s="161"/>
      <c r="M95" s="161"/>
      <c r="N95" s="164"/>
      <c r="O95" s="164"/>
      <c r="P95" s="162">
        <f t="shared" si="221"/>
        <v>0</v>
      </c>
      <c r="Q95" s="164"/>
      <c r="R95" s="164"/>
      <c r="S95" s="99"/>
      <c r="T95" s="163"/>
      <c r="U95" s="161"/>
      <c r="V95" s="161"/>
      <c r="W95" s="161"/>
      <c r="X95" s="161"/>
      <c r="Y95" s="200"/>
      <c r="Z95" s="161"/>
      <c r="AA95" s="161"/>
      <c r="AB95" s="31"/>
      <c r="AC95" s="31"/>
      <c r="AD95" s="31"/>
      <c r="AE95" s="31"/>
      <c r="AF95" s="31"/>
      <c r="AG95" s="31"/>
      <c r="AH95" s="31"/>
      <c r="AI95" s="134"/>
      <c r="AJ95" s="134"/>
      <c r="AK95" s="134"/>
      <c r="AL95" s="134"/>
      <c r="AM95" s="134"/>
      <c r="AN95" s="134"/>
      <c r="AO95" s="31"/>
      <c r="AP95" s="31"/>
      <c r="AQ95" s="134"/>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row>
    <row r="96" spans="1:81" ht="15" x14ac:dyDescent="0.2">
      <c r="A96" s="86">
        <f>$A$16</f>
        <v>0</v>
      </c>
      <c r="B96" s="31">
        <f t="shared" si="219"/>
        <v>0</v>
      </c>
      <c r="C96" s="160"/>
      <c r="D96" s="161"/>
      <c r="E96" s="161"/>
      <c r="F96" s="161"/>
      <c r="G96" s="162">
        <f t="shared" si="220"/>
        <v>0</v>
      </c>
      <c r="H96" s="161"/>
      <c r="I96" s="161"/>
      <c r="J96" s="99"/>
      <c r="K96" s="163"/>
      <c r="L96" s="161"/>
      <c r="M96" s="161"/>
      <c r="N96" s="164"/>
      <c r="O96" s="164"/>
      <c r="P96" s="162">
        <f t="shared" si="221"/>
        <v>0</v>
      </c>
      <c r="Q96" s="164"/>
      <c r="R96" s="164"/>
      <c r="S96" s="99"/>
      <c r="T96" s="163"/>
      <c r="U96" s="161"/>
      <c r="V96" s="161"/>
      <c r="W96" s="161"/>
      <c r="X96" s="161"/>
      <c r="Y96" s="200"/>
      <c r="Z96" s="161"/>
      <c r="AA96" s="161"/>
      <c r="AB96" s="31"/>
      <c r="AC96" s="31"/>
      <c r="AD96" s="31"/>
      <c r="AE96" s="31"/>
      <c r="AF96" s="31"/>
      <c r="AG96" s="31"/>
      <c r="AH96" s="31"/>
      <c r="AI96" s="31"/>
      <c r="AJ96" s="31"/>
      <c r="AK96" s="31"/>
      <c r="AL96" s="31"/>
      <c r="AM96" s="31"/>
      <c r="AN96" s="31"/>
      <c r="AO96" s="134"/>
      <c r="AP96" s="134"/>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row>
    <row r="97" spans="1:81" ht="15" x14ac:dyDescent="0.2">
      <c r="A97" s="86">
        <f>$A$17</f>
        <v>0</v>
      </c>
      <c r="B97" s="31">
        <f t="shared" si="219"/>
        <v>0</v>
      </c>
      <c r="C97" s="160"/>
      <c r="D97" s="161"/>
      <c r="E97" s="161"/>
      <c r="F97" s="161"/>
      <c r="G97" s="162">
        <f t="shared" si="220"/>
        <v>0</v>
      </c>
      <c r="H97" s="161"/>
      <c r="I97" s="161"/>
      <c r="J97" s="99"/>
      <c r="K97" s="163"/>
      <c r="L97" s="161"/>
      <c r="M97" s="161"/>
      <c r="N97" s="164"/>
      <c r="O97" s="164"/>
      <c r="P97" s="162">
        <f t="shared" si="221"/>
        <v>0</v>
      </c>
      <c r="Q97" s="164"/>
      <c r="R97" s="164"/>
      <c r="S97" s="99"/>
      <c r="T97" s="163"/>
      <c r="U97" s="161"/>
      <c r="V97" s="161"/>
      <c r="W97" s="161"/>
      <c r="X97" s="161"/>
      <c r="Y97" s="200"/>
      <c r="Z97" s="161"/>
      <c r="AA97" s="16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row>
    <row r="98" spans="1:81" ht="15" x14ac:dyDescent="0.2">
      <c r="A98" s="86">
        <f>$A$18</f>
        <v>0</v>
      </c>
      <c r="B98" s="31">
        <f t="shared" si="219"/>
        <v>0</v>
      </c>
      <c r="C98" s="160"/>
      <c r="D98" s="161"/>
      <c r="E98" s="161"/>
      <c r="F98" s="161"/>
      <c r="G98" s="162">
        <f t="shared" si="220"/>
        <v>0</v>
      </c>
      <c r="H98" s="161"/>
      <c r="I98" s="161"/>
      <c r="J98" s="99"/>
      <c r="K98" s="163"/>
      <c r="L98" s="161"/>
      <c r="M98" s="161"/>
      <c r="N98" s="164"/>
      <c r="O98" s="164"/>
      <c r="P98" s="162">
        <f t="shared" si="221"/>
        <v>0</v>
      </c>
      <c r="Q98" s="164"/>
      <c r="R98" s="164"/>
      <c r="S98" s="99"/>
      <c r="T98" s="163"/>
      <c r="U98" s="161"/>
      <c r="V98" s="161"/>
      <c r="W98" s="161"/>
      <c r="X98" s="161"/>
      <c r="Y98" s="200"/>
      <c r="Z98" s="161"/>
      <c r="AA98" s="161"/>
      <c r="AB98" s="31"/>
      <c r="AC98" s="31"/>
      <c r="AD98" s="31"/>
      <c r="AE98" s="31"/>
      <c r="AF98" s="31"/>
      <c r="AG98" s="31"/>
      <c r="AH98" s="31"/>
      <c r="AI98" s="31"/>
      <c r="AJ98" s="31"/>
      <c r="AK98" s="31"/>
      <c r="AL98" s="31"/>
      <c r="AM98" s="31"/>
      <c r="AN98" s="31"/>
      <c r="AO98" s="31"/>
      <c r="AP98" s="31"/>
      <c r="AQ98" s="31"/>
      <c r="AR98" s="31"/>
      <c r="AS98" s="134"/>
      <c r="AT98" s="134"/>
      <c r="AU98" s="134"/>
      <c r="AV98" s="134"/>
      <c r="AW98" s="134"/>
      <c r="AX98" s="134"/>
      <c r="AY98" s="134"/>
      <c r="AZ98" s="134"/>
      <c r="BA98" s="134"/>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row>
    <row r="99" spans="1:81" ht="15" x14ac:dyDescent="0.2">
      <c r="A99" s="86">
        <f>$A$19</f>
        <v>0</v>
      </c>
      <c r="B99" s="31">
        <f t="shared" si="219"/>
        <v>0</v>
      </c>
      <c r="C99" s="160"/>
      <c r="D99" s="161"/>
      <c r="E99" s="161"/>
      <c r="F99" s="161"/>
      <c r="G99" s="162">
        <f t="shared" si="220"/>
        <v>0</v>
      </c>
      <c r="H99" s="161"/>
      <c r="I99" s="161"/>
      <c r="J99" s="99"/>
      <c r="K99" s="163"/>
      <c r="L99" s="161"/>
      <c r="M99" s="161"/>
      <c r="N99" s="164"/>
      <c r="O99" s="164"/>
      <c r="P99" s="162">
        <f t="shared" si="221"/>
        <v>0</v>
      </c>
      <c r="Q99" s="164"/>
      <c r="R99" s="164"/>
      <c r="S99" s="99"/>
      <c r="T99" s="163"/>
      <c r="U99" s="161"/>
      <c r="V99" s="161"/>
      <c r="W99" s="161"/>
      <c r="X99" s="161"/>
      <c r="Y99" s="200"/>
      <c r="Z99" s="161"/>
      <c r="AA99" s="161"/>
      <c r="AB99" s="31"/>
      <c r="AC99" s="134"/>
      <c r="AD99" s="31"/>
      <c r="AE99" s="31"/>
      <c r="AF99" s="31"/>
      <c r="AG99" s="31"/>
      <c r="AH99" s="31"/>
      <c r="AI99" s="31"/>
      <c r="AJ99" s="31"/>
      <c r="AK99" s="31"/>
      <c r="AL99" s="31"/>
      <c r="AM99" s="31"/>
      <c r="AN99" s="31"/>
      <c r="AO99" s="31"/>
      <c r="AP99" s="31"/>
      <c r="AQ99" s="31"/>
      <c r="AR99" s="134"/>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row>
    <row r="100" spans="1:81" ht="15" x14ac:dyDescent="0.2">
      <c r="A100" s="86">
        <f>$A$20</f>
        <v>0</v>
      </c>
      <c r="B100" s="31">
        <f t="shared" si="219"/>
        <v>0</v>
      </c>
      <c r="C100" s="160"/>
      <c r="D100" s="161"/>
      <c r="E100" s="161"/>
      <c r="F100" s="161"/>
      <c r="G100" s="162">
        <f t="shared" si="220"/>
        <v>0</v>
      </c>
      <c r="H100" s="161"/>
      <c r="I100" s="161"/>
      <c r="J100" s="99"/>
      <c r="K100" s="163"/>
      <c r="L100" s="161"/>
      <c r="M100" s="161"/>
      <c r="N100" s="164"/>
      <c r="O100" s="164"/>
      <c r="P100" s="162">
        <f t="shared" si="221"/>
        <v>0</v>
      </c>
      <c r="Q100" s="164"/>
      <c r="R100" s="164"/>
      <c r="S100" s="99"/>
      <c r="T100" s="163"/>
      <c r="U100" s="161"/>
      <c r="V100" s="161"/>
      <c r="W100" s="161"/>
      <c r="X100" s="161"/>
      <c r="Y100" s="200"/>
      <c r="Z100" s="161"/>
      <c r="AA100" s="161"/>
      <c r="AB100" s="31"/>
      <c r="AC100" s="31"/>
      <c r="AD100" s="31"/>
      <c r="AE100" s="31"/>
      <c r="AF100" s="31"/>
      <c r="AG100" s="31"/>
      <c r="AH100" s="134"/>
      <c r="AI100" s="134"/>
      <c r="AJ100" s="134"/>
      <c r="AK100" s="134"/>
      <c r="AL100" s="134"/>
      <c r="AM100" s="134"/>
      <c r="AN100" s="134"/>
      <c r="AO100" s="31"/>
      <c r="AP100" s="31"/>
      <c r="AQ100" s="2"/>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row>
    <row r="101" spans="1:81" ht="15" x14ac:dyDescent="0.2">
      <c r="A101" s="86">
        <f>$A$21</f>
        <v>0</v>
      </c>
      <c r="B101" s="31">
        <f t="shared" si="219"/>
        <v>0</v>
      </c>
      <c r="C101" s="160"/>
      <c r="D101" s="161"/>
      <c r="E101" s="161"/>
      <c r="F101" s="161"/>
      <c r="G101" s="162">
        <f t="shared" si="220"/>
        <v>0</v>
      </c>
      <c r="H101" s="161"/>
      <c r="I101" s="161"/>
      <c r="J101" s="99"/>
      <c r="K101" s="163"/>
      <c r="L101" s="161"/>
      <c r="M101" s="161"/>
      <c r="N101" s="164"/>
      <c r="O101" s="164"/>
      <c r="P101" s="162">
        <f t="shared" si="221"/>
        <v>0</v>
      </c>
      <c r="Q101" s="164"/>
      <c r="R101" s="164"/>
      <c r="S101" s="99"/>
      <c r="T101" s="163"/>
      <c r="U101" s="161"/>
      <c r="V101" s="161"/>
      <c r="W101" s="161"/>
      <c r="X101" s="161"/>
      <c r="Y101" s="200"/>
      <c r="Z101" s="161"/>
      <c r="AA101" s="161"/>
      <c r="AB101" s="31"/>
      <c r="AC101" s="31"/>
      <c r="AD101" s="134"/>
      <c r="AE101" s="134"/>
      <c r="AF101" s="134"/>
      <c r="AG101" s="134"/>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row>
    <row r="102" spans="1:81" ht="15" x14ac:dyDescent="0.2">
      <c r="A102" s="86">
        <f>$A$22</f>
        <v>0</v>
      </c>
      <c r="B102" s="31">
        <f t="shared" si="219"/>
        <v>0</v>
      </c>
      <c r="C102" s="160"/>
      <c r="D102" s="161"/>
      <c r="E102" s="161"/>
      <c r="F102" s="161"/>
      <c r="G102" s="162">
        <f t="shared" si="220"/>
        <v>0</v>
      </c>
      <c r="H102" s="161"/>
      <c r="I102" s="161"/>
      <c r="J102" s="99"/>
      <c r="K102" s="163"/>
      <c r="L102" s="161"/>
      <c r="M102" s="161"/>
      <c r="N102" s="164"/>
      <c r="O102" s="164"/>
      <c r="P102" s="162">
        <f t="shared" si="221"/>
        <v>0</v>
      </c>
      <c r="Q102" s="164"/>
      <c r="R102" s="164"/>
      <c r="S102" s="99"/>
      <c r="T102" s="163"/>
      <c r="U102" s="161"/>
      <c r="V102" s="161"/>
      <c r="W102" s="161"/>
      <c r="X102" s="161"/>
      <c r="Y102" s="200"/>
      <c r="Z102" s="161"/>
      <c r="AA102" s="16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row>
    <row r="103" spans="1:81" ht="15" x14ac:dyDescent="0.2">
      <c r="A103" s="86">
        <f>$A$23</f>
        <v>0</v>
      </c>
      <c r="B103" s="31">
        <f t="shared" si="219"/>
        <v>0</v>
      </c>
      <c r="C103" s="160"/>
      <c r="D103" s="161"/>
      <c r="E103" s="161"/>
      <c r="F103" s="161"/>
      <c r="G103" s="162">
        <f t="shared" si="220"/>
        <v>0</v>
      </c>
      <c r="H103" s="161"/>
      <c r="I103" s="161"/>
      <c r="J103" s="99"/>
      <c r="K103" s="163"/>
      <c r="L103" s="161"/>
      <c r="M103" s="161"/>
      <c r="N103" s="164"/>
      <c r="O103" s="164"/>
      <c r="P103" s="162">
        <f t="shared" si="221"/>
        <v>0</v>
      </c>
      <c r="Q103" s="164"/>
      <c r="R103" s="164"/>
      <c r="S103" s="99"/>
      <c r="T103" s="163"/>
      <c r="U103" s="161"/>
      <c r="V103" s="161"/>
      <c r="W103" s="161"/>
      <c r="X103" s="161"/>
      <c r="Y103" s="200"/>
      <c r="Z103" s="161"/>
      <c r="AA103" s="161"/>
      <c r="AB103" s="134"/>
      <c r="AC103" s="31"/>
      <c r="AD103" s="31"/>
      <c r="AE103" s="31"/>
      <c r="AF103" s="31"/>
      <c r="AG103" s="31"/>
      <c r="AH103" s="31"/>
      <c r="AI103" s="31"/>
      <c r="AJ103" s="31"/>
      <c r="AK103" s="31"/>
      <c r="AL103" s="31"/>
      <c r="AM103" s="31"/>
      <c r="AN103" s="31"/>
      <c r="AO103" s="31"/>
      <c r="AP103" s="31"/>
      <c r="AQ103" s="31"/>
      <c r="AR103" s="31"/>
      <c r="AS103" s="2"/>
      <c r="AT103" s="2"/>
      <c r="AU103" s="2"/>
      <c r="AV103" s="2"/>
      <c r="AW103" s="2"/>
      <c r="AX103" s="2"/>
      <c r="AY103" s="2"/>
      <c r="AZ103" s="2"/>
      <c r="BA103" s="2"/>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row>
    <row r="104" spans="1:81" ht="15" x14ac:dyDescent="0.2">
      <c r="A104" s="86">
        <f>$A$24</f>
        <v>0</v>
      </c>
      <c r="B104" s="31">
        <f t="shared" si="219"/>
        <v>0</v>
      </c>
      <c r="C104" s="160"/>
      <c r="D104" s="161"/>
      <c r="E104" s="161"/>
      <c r="F104" s="161"/>
      <c r="G104" s="162">
        <f t="shared" si="220"/>
        <v>0</v>
      </c>
      <c r="H104" s="161"/>
      <c r="I104" s="161"/>
      <c r="J104" s="99"/>
      <c r="K104" s="163"/>
      <c r="L104" s="161"/>
      <c r="M104" s="161"/>
      <c r="N104" s="164"/>
      <c r="O104" s="164"/>
      <c r="P104" s="162">
        <f t="shared" si="221"/>
        <v>0</v>
      </c>
      <c r="Q104" s="164"/>
      <c r="R104" s="164"/>
      <c r="S104" s="99"/>
      <c r="T104" s="163"/>
      <c r="U104" s="161"/>
      <c r="V104" s="161"/>
      <c r="W104" s="161"/>
      <c r="X104" s="161"/>
      <c r="Y104" s="200"/>
      <c r="Z104" s="161"/>
      <c r="AA104" s="161"/>
      <c r="AB104" s="31"/>
      <c r="AC104" s="134"/>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134"/>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row>
    <row r="105" spans="1:81" ht="15" x14ac:dyDescent="0.2">
      <c r="A105" s="86">
        <f>$A$25</f>
        <v>0</v>
      </c>
      <c r="B105" s="31">
        <f t="shared" si="219"/>
        <v>0</v>
      </c>
      <c r="C105" s="160"/>
      <c r="D105" s="161"/>
      <c r="E105" s="161"/>
      <c r="F105" s="161"/>
      <c r="G105" s="162">
        <f t="shared" si="220"/>
        <v>0</v>
      </c>
      <c r="H105" s="161"/>
      <c r="I105" s="161"/>
      <c r="J105" s="99"/>
      <c r="K105" s="163"/>
      <c r="L105" s="161"/>
      <c r="M105" s="161"/>
      <c r="N105" s="164"/>
      <c r="O105" s="164"/>
      <c r="P105" s="162">
        <f t="shared" si="221"/>
        <v>0</v>
      </c>
      <c r="Q105" s="164"/>
      <c r="R105" s="164"/>
      <c r="S105" s="99"/>
      <c r="T105" s="163"/>
      <c r="U105" s="161"/>
      <c r="V105" s="161"/>
      <c r="W105" s="161"/>
      <c r="X105" s="161"/>
      <c r="Y105" s="200"/>
      <c r="Z105" s="161"/>
      <c r="AA105" s="161"/>
      <c r="AB105" s="31"/>
      <c r="AC105" s="31"/>
      <c r="AD105" s="31"/>
      <c r="AE105" s="31"/>
      <c r="AF105" s="31"/>
      <c r="AG105" s="31"/>
      <c r="AH105" s="134"/>
      <c r="AI105" s="31"/>
      <c r="AJ105" s="31"/>
      <c r="AK105" s="31"/>
      <c r="AL105" s="31"/>
      <c r="AM105" s="31"/>
      <c r="AN105" s="31"/>
      <c r="AO105" s="31"/>
      <c r="AP105" s="31"/>
      <c r="AQ105" s="31"/>
      <c r="AR105" s="31"/>
      <c r="AS105" s="31"/>
      <c r="AT105" s="31"/>
      <c r="AU105" s="31"/>
      <c r="AV105" s="31"/>
      <c r="AW105" s="31"/>
      <c r="AX105" s="31"/>
      <c r="AY105" s="31"/>
      <c r="AZ105" s="31"/>
      <c r="BA105" s="31"/>
      <c r="BB105" s="31"/>
      <c r="BC105" s="134"/>
      <c r="BD105" s="134"/>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row>
    <row r="106" spans="1:81" ht="96" x14ac:dyDescent="0.2">
      <c r="A106" s="86">
        <f>$A$26</f>
        <v>0</v>
      </c>
      <c r="B106" s="31">
        <f t="shared" si="219"/>
        <v>0</v>
      </c>
      <c r="C106" s="160"/>
      <c r="D106" s="161"/>
      <c r="E106" s="161"/>
      <c r="F106" s="161"/>
      <c r="G106" s="162">
        <f t="shared" si="220"/>
        <v>0</v>
      </c>
      <c r="H106" s="161"/>
      <c r="I106" s="161"/>
      <c r="J106" s="99"/>
      <c r="K106" s="163"/>
      <c r="L106" s="161"/>
      <c r="M106" s="161"/>
      <c r="N106" s="164"/>
      <c r="O106" s="164"/>
      <c r="P106" s="162">
        <f t="shared" si="221"/>
        <v>0</v>
      </c>
      <c r="Q106" s="164"/>
      <c r="R106" s="164"/>
      <c r="S106" s="99"/>
      <c r="T106" s="163"/>
      <c r="U106" s="161"/>
      <c r="V106" s="161"/>
      <c r="W106" s="161"/>
      <c r="X106" s="161"/>
      <c r="Y106" s="200"/>
      <c r="Z106" s="161"/>
      <c r="AA106" s="161"/>
      <c r="AB106" s="23" t="s">
        <v>153</v>
      </c>
      <c r="AC106" s="15" t="s">
        <v>154</v>
      </c>
      <c r="AD106" s="23" t="s">
        <v>155</v>
      </c>
      <c r="AE106" s="23" t="s">
        <v>156</v>
      </c>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row>
    <row r="107" spans="1:81" ht="15" x14ac:dyDescent="0.2">
      <c r="A107" s="55" t="s">
        <v>163</v>
      </c>
      <c r="B107" s="55"/>
      <c r="C107" s="170" t="e">
        <f>AVERAGE(C87:C106)</f>
        <v>#DIV/0!</v>
      </c>
      <c r="D107" s="171">
        <f t="shared" ref="D107:K107" si="222">SUM(D87:D106)</f>
        <v>0</v>
      </c>
      <c r="E107" s="171">
        <f t="shared" si="222"/>
        <v>0</v>
      </c>
      <c r="F107" s="171">
        <f t="shared" si="222"/>
        <v>0</v>
      </c>
      <c r="G107" s="171">
        <f t="shared" si="222"/>
        <v>0</v>
      </c>
      <c r="H107" s="171">
        <f t="shared" si="222"/>
        <v>0</v>
      </c>
      <c r="I107" s="171">
        <f t="shared" si="222"/>
        <v>0</v>
      </c>
      <c r="J107" s="172">
        <f t="shared" si="222"/>
        <v>0</v>
      </c>
      <c r="K107" s="62">
        <f t="shared" si="222"/>
        <v>0</v>
      </c>
      <c r="L107" s="170" t="e">
        <f>AVERAGE(L87:L106)</f>
        <v>#DIV/0!</v>
      </c>
      <c r="M107" s="171">
        <f t="shared" ref="M107:T107" si="223">SUM(M87:M106)</f>
        <v>0</v>
      </c>
      <c r="N107" s="171">
        <f t="shared" si="223"/>
        <v>0</v>
      </c>
      <c r="O107" s="171">
        <f t="shared" si="223"/>
        <v>0</v>
      </c>
      <c r="P107" s="171">
        <f t="shared" si="223"/>
        <v>0</v>
      </c>
      <c r="Q107" s="171">
        <f t="shared" si="223"/>
        <v>0</v>
      </c>
      <c r="R107" s="171">
        <f t="shared" si="223"/>
        <v>0</v>
      </c>
      <c r="S107" s="172">
        <f t="shared" si="223"/>
        <v>0</v>
      </c>
      <c r="T107" s="62">
        <f t="shared" si="223"/>
        <v>0</v>
      </c>
      <c r="U107" s="170" t="e">
        <f>AVERAGE(U87:U106)</f>
        <v>#DIV/0!</v>
      </c>
      <c r="V107" s="65">
        <f t="shared" ref="V107:Y107" si="224">SUM(V87:V106)</f>
        <v>0</v>
      </c>
      <c r="W107" s="65">
        <f t="shared" si="224"/>
        <v>0</v>
      </c>
      <c r="X107" s="65">
        <f t="shared" si="224"/>
        <v>0</v>
      </c>
      <c r="Y107" s="65">
        <f t="shared" si="224"/>
        <v>0</v>
      </c>
      <c r="Z107" s="170" t="e">
        <f>AVERAGE(Z87:Z106)</f>
        <v>#DIV/0!</v>
      </c>
      <c r="AA107" s="64">
        <f>SUM(AA87:AA106)</f>
        <v>0</v>
      </c>
      <c r="AB107" s="173">
        <f>(SUMIF(B87:B106,"BIC",G87:G106)*0.66)+(SUMIF(B87:B106,"No BIC",G87:G106)*0.33)+((H107+I107)*0.33)+P107+Q107+R107+(Y107*0.25)+(AA107)</f>
        <v>0</v>
      </c>
      <c r="AC107" s="174" t="e">
        <f>((AB107-(AA107+(Y107*0.25)))/L107)+((Y87*0.25)/U87)+((Y88*0.25)/U88)+((Y89*0.25)/U89)+((Y90*0.25)/U90)+((Y91*0.25)/U91)+((Y92*0.25)/U92)+((Y93*0.25)/U93)+((Y94*0.25)/U94)+((Y95*0.25)/U95)+((Y96*0.25)/U96)+((Y97*0.25)/U97)+((Y98*0.25)/U98)+((Y99*0.25)/U99)+((Y100*0.25)/U100)+((Y101*0.25)/U101)+((Y102*0.25)/U102)+((Y103*0.25)/U103)+((Y104*0.25)/U104)+((Y105*0.25)/U105)+((Y106*0.25)/U106)+(AA87/Z87)+(AA88/Z88)+(AA89/Z89)+(AA90/Z90)+(AA91/Z91)+(AA92/Z92)+(AA93/Z93)+(AA94/Z94)+(AA95/Z95)+(AA96/Z96)+(AA97/Z97)+(AA98/Z98)+(AA99/Z99)+(AA100/Z100)+(AA101/Z101)+(AA102/Z102)+(AA103/Z103)+(AA104/Z104)+(AA105/Z105)+(AA106/Z106)</f>
        <v>#DIV/0!</v>
      </c>
      <c r="AD107" s="175">
        <f>G107+P107+Y107+AA107</f>
        <v>0</v>
      </c>
      <c r="AE107" s="176" t="e">
        <f>(G107/C107)+(P107/L107)+((Y87*0.25)/U87)+((Y88*0.25)/U88)+((Y89*0.25)/U89)+((Y90*0.25)/U90)+((Y91*0.25)/U91)+((Y92*0.25)/U92)+((Y93*0.25)/U93)+((Y94*0.25)/U94)+((Y95*0.25)/U95)+((Y96*0.25)/U96)+((Y97*0.25)/U97)+((Y98*0.25)/U98)+((Y99*0.25)/U99)+((Y100*0.25)/U100)+((Y101*0.25)/U101)+((Y102*0.25)/U102)+((Y103*0.25)/U103)+((Y104*0.25)/U104)+((Y105*0.25)/U105)+((Y106*0.25)/U106)+(AA87/Z87)+(AA88/Z88)+(AA89/Z89)+(AA90/Z90)+(AA91/Z91)+(AA92/Z92)+(AA93/Z93)+(AA94/Z94)+(AA95/Z95)+(AA96/Z96)+(AA97/Z97)+(AA98/Z98)+(AA99/Z99)+(AA100/Z100)+(AA101/Z101)+(AA102/Z102)+(AA103/Z103)+(AA104/Z104)+(AA105/Z105)+(AA106/Z106)+AE114</f>
        <v>#DIV/0!</v>
      </c>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row>
    <row r="108" spans="1:81" ht="15" x14ac:dyDescent="0.2">
      <c r="A108" s="177" t="s">
        <v>158</v>
      </c>
      <c r="B108" s="178"/>
      <c r="C108" s="179" t="s">
        <v>36</v>
      </c>
      <c r="D108" s="180"/>
      <c r="E108" s="181"/>
      <c r="F108" s="181"/>
      <c r="G108" s="182" t="s">
        <v>159</v>
      </c>
      <c r="H108" s="181"/>
      <c r="I108" s="181"/>
      <c r="J108" s="181"/>
      <c r="K108" s="183"/>
      <c r="L108" s="179" t="s">
        <v>36</v>
      </c>
      <c r="M108" s="180"/>
      <c r="N108" s="181"/>
      <c r="O108" s="181"/>
      <c r="P108" s="182" t="s">
        <v>54</v>
      </c>
      <c r="Q108" s="181"/>
      <c r="R108" s="181"/>
      <c r="S108" s="181"/>
      <c r="T108" s="183"/>
      <c r="U108" s="179" t="s">
        <v>36</v>
      </c>
      <c r="V108" s="180"/>
      <c r="W108" s="181"/>
      <c r="X108" s="181"/>
      <c r="Y108" s="184" t="s">
        <v>40</v>
      </c>
      <c r="Z108" s="179" t="s">
        <v>36</v>
      </c>
      <c r="AA108" s="184" t="s">
        <v>41</v>
      </c>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row>
    <row r="109" spans="1:81" ht="15" x14ac:dyDescent="0.2">
      <c r="A109" s="146">
        <f t="shared" ref="A109:A113" si="225">A59</f>
        <v>0</v>
      </c>
      <c r="B109" s="185"/>
      <c r="C109" s="186"/>
      <c r="D109" s="187"/>
      <c r="E109" s="188"/>
      <c r="F109" s="188"/>
      <c r="G109" s="152"/>
      <c r="H109" s="188"/>
      <c r="I109" s="188"/>
      <c r="J109" s="188"/>
      <c r="K109" s="189"/>
      <c r="L109" s="186"/>
      <c r="M109" s="187"/>
      <c r="N109" s="188"/>
      <c r="O109" s="188"/>
      <c r="P109" s="152"/>
      <c r="Q109" s="188"/>
      <c r="R109" s="188"/>
      <c r="S109" s="188"/>
      <c r="T109" s="189"/>
      <c r="U109" s="186"/>
      <c r="V109" s="187"/>
      <c r="W109" s="188"/>
      <c r="X109" s="188"/>
      <c r="Y109" s="190"/>
      <c r="Z109" s="186"/>
      <c r="AA109" s="190"/>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2"/>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row>
    <row r="110" spans="1:81" ht="15" x14ac:dyDescent="0.2">
      <c r="A110" s="146">
        <f t="shared" si="225"/>
        <v>0</v>
      </c>
      <c r="B110" s="185"/>
      <c r="C110" s="186"/>
      <c r="D110" s="187"/>
      <c r="E110" s="188"/>
      <c r="F110" s="188"/>
      <c r="G110" s="152"/>
      <c r="H110" s="188"/>
      <c r="I110" s="188"/>
      <c r="J110" s="188"/>
      <c r="K110" s="189"/>
      <c r="L110" s="186"/>
      <c r="M110" s="187"/>
      <c r="N110" s="188"/>
      <c r="O110" s="188"/>
      <c r="P110" s="152"/>
      <c r="Q110" s="188"/>
      <c r="R110" s="188"/>
      <c r="S110" s="188"/>
      <c r="T110" s="189"/>
      <c r="U110" s="186"/>
      <c r="V110" s="187"/>
      <c r="W110" s="188"/>
      <c r="X110" s="188"/>
      <c r="Y110" s="190"/>
      <c r="Z110" s="186"/>
      <c r="AA110" s="190"/>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2"/>
      <c r="BD110" s="2"/>
      <c r="BE110" s="2"/>
      <c r="BF110" s="2"/>
      <c r="BG110" s="2"/>
      <c r="BH110" s="86"/>
      <c r="BI110" s="31"/>
      <c r="BJ110" s="31"/>
      <c r="BK110" s="31"/>
      <c r="BL110" s="31"/>
      <c r="BM110" s="31"/>
      <c r="BN110" s="31"/>
      <c r="BO110" s="31"/>
      <c r="BP110" s="31"/>
      <c r="BQ110" s="31"/>
      <c r="BR110" s="31"/>
      <c r="BS110" s="31"/>
      <c r="BT110" s="31"/>
      <c r="BU110" s="31"/>
      <c r="BV110" s="31"/>
      <c r="BW110" s="31"/>
      <c r="BX110" s="31"/>
      <c r="BY110" s="31"/>
      <c r="BZ110" s="31"/>
      <c r="CA110" s="31"/>
      <c r="CB110" s="31"/>
      <c r="CC110" s="31"/>
    </row>
    <row r="111" spans="1:81" ht="15" x14ac:dyDescent="0.2">
      <c r="A111" s="146">
        <f t="shared" si="225"/>
        <v>0</v>
      </c>
      <c r="B111" s="185"/>
      <c r="C111" s="186"/>
      <c r="D111" s="187"/>
      <c r="E111" s="188"/>
      <c r="F111" s="188"/>
      <c r="G111" s="152"/>
      <c r="H111" s="188"/>
      <c r="I111" s="188"/>
      <c r="J111" s="188"/>
      <c r="K111" s="189"/>
      <c r="L111" s="186"/>
      <c r="M111" s="187"/>
      <c r="N111" s="188"/>
      <c r="O111" s="188"/>
      <c r="P111" s="152"/>
      <c r="Q111" s="188"/>
      <c r="R111" s="188"/>
      <c r="S111" s="188"/>
      <c r="T111" s="189"/>
      <c r="U111" s="186"/>
      <c r="V111" s="187"/>
      <c r="W111" s="188"/>
      <c r="X111" s="188"/>
      <c r="Y111" s="190"/>
      <c r="Z111" s="186"/>
      <c r="AA111" s="190"/>
      <c r="AB111" s="31"/>
      <c r="AC111" s="31"/>
      <c r="AD111" s="31"/>
      <c r="AE111" s="31"/>
      <c r="AF111" s="31"/>
      <c r="AG111" s="31"/>
      <c r="AH111" s="31"/>
      <c r="AI111" s="31"/>
      <c r="AJ111" s="31"/>
      <c r="AK111" s="31"/>
      <c r="AL111" s="31"/>
      <c r="AM111" s="31"/>
      <c r="AN111" s="31"/>
      <c r="AO111" s="31"/>
      <c r="AP111" s="31"/>
      <c r="AQ111" s="31"/>
      <c r="AR111" s="2"/>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row>
    <row r="112" spans="1:81" ht="15" x14ac:dyDescent="0.2">
      <c r="A112" s="146">
        <f t="shared" si="225"/>
        <v>0</v>
      </c>
      <c r="B112" s="185"/>
      <c r="C112" s="186"/>
      <c r="D112" s="187"/>
      <c r="E112" s="188"/>
      <c r="F112" s="188"/>
      <c r="G112" s="152"/>
      <c r="H112" s="188"/>
      <c r="I112" s="188"/>
      <c r="J112" s="188"/>
      <c r="K112" s="189"/>
      <c r="L112" s="186"/>
      <c r="M112" s="187"/>
      <c r="N112" s="188"/>
      <c r="O112" s="188"/>
      <c r="P112" s="152"/>
      <c r="Q112" s="188"/>
      <c r="R112" s="188"/>
      <c r="S112" s="188"/>
      <c r="T112" s="189"/>
      <c r="U112" s="186"/>
      <c r="V112" s="187"/>
      <c r="W112" s="188"/>
      <c r="X112" s="188"/>
      <c r="Y112" s="190"/>
      <c r="Z112" s="186"/>
      <c r="AA112" s="190"/>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row>
    <row r="113" spans="1:81" ht="48" x14ac:dyDescent="0.2">
      <c r="A113" s="8">
        <f t="shared" si="225"/>
        <v>0</v>
      </c>
      <c r="B113" s="178"/>
      <c r="C113" s="191"/>
      <c r="D113" s="180"/>
      <c r="E113" s="181"/>
      <c r="F113" s="181"/>
      <c r="G113" s="192"/>
      <c r="H113" s="181"/>
      <c r="I113" s="181"/>
      <c r="J113" s="181"/>
      <c r="K113" s="183"/>
      <c r="L113" s="191"/>
      <c r="M113" s="180"/>
      <c r="N113" s="181"/>
      <c r="O113" s="181"/>
      <c r="P113" s="192"/>
      <c r="Q113" s="181"/>
      <c r="R113" s="181"/>
      <c r="S113" s="181"/>
      <c r="T113" s="183"/>
      <c r="U113" s="191"/>
      <c r="V113" s="180"/>
      <c r="W113" s="181"/>
      <c r="X113" s="181"/>
      <c r="Y113" s="193"/>
      <c r="Z113" s="191"/>
      <c r="AA113" s="193"/>
      <c r="AB113" s="23" t="s">
        <v>153</v>
      </c>
      <c r="AC113" s="15" t="s">
        <v>154</v>
      </c>
      <c r="AD113" s="23" t="s">
        <v>155</v>
      </c>
      <c r="AE113" s="23" t="s">
        <v>160</v>
      </c>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row>
    <row r="114" spans="1:81" ht="15" x14ac:dyDescent="0.2">
      <c r="A114" s="177" t="s">
        <v>164</v>
      </c>
      <c r="B114" s="178"/>
      <c r="C114" s="179" t="e">
        <f>AVERAGE(C109:C113)</f>
        <v>#DIV/0!</v>
      </c>
      <c r="D114" s="180"/>
      <c r="E114" s="181"/>
      <c r="F114" s="181"/>
      <c r="G114" s="182">
        <f>SUM(G109:G113)</f>
        <v>0</v>
      </c>
      <c r="H114" s="181"/>
      <c r="I114" s="181"/>
      <c r="J114" s="181"/>
      <c r="K114" s="183"/>
      <c r="L114" s="179" t="e">
        <f>AVERAGE(L109:L113)</f>
        <v>#DIV/0!</v>
      </c>
      <c r="M114" s="180"/>
      <c r="N114" s="181"/>
      <c r="O114" s="181"/>
      <c r="P114" s="182">
        <f>SUM(P109:P113)</f>
        <v>0</v>
      </c>
      <c r="Q114" s="181"/>
      <c r="R114" s="181"/>
      <c r="S114" s="181"/>
      <c r="T114" s="183"/>
      <c r="U114" s="179" t="e">
        <f>AVERAGE(U109:U113)</f>
        <v>#DIV/0!</v>
      </c>
      <c r="V114" s="180"/>
      <c r="W114" s="181"/>
      <c r="X114" s="181"/>
      <c r="Y114" s="184">
        <f>SUM(Y109:Y113)</f>
        <v>0</v>
      </c>
      <c r="Z114" s="179" t="e">
        <f>AVERAGE(Z109:Z113)</f>
        <v>#DIV/0!</v>
      </c>
      <c r="AA114" s="184">
        <f>SUM(AA109:AA113)</f>
        <v>0</v>
      </c>
      <c r="AB114" s="194">
        <f>(G114*0.33)+P114+(Y114*0.25)+AA114</f>
        <v>0</v>
      </c>
      <c r="AC114" s="195" t="e">
        <f>((AB114-(AA114+(Y114*0.25)))/L114)+((Y109*0.25)/U109)+((Y110*0.25)/U110)+((Y111*0.25)/U111)+((Y112*0.25)/U112)+((Y113*0.25)/U113)+(AA109/Z109)+(AA110/Z110)+(AA111/Z111)+(AA112/Z112)+(AA113/Z113)</f>
        <v>#DIV/0!</v>
      </c>
      <c r="AD114" s="196">
        <f>G114+P114+Y114+AA114</f>
        <v>0</v>
      </c>
      <c r="AE114" s="197" t="e">
        <f>(G114/C114)+(P114/L114)+((Y109*0.25)/U109)+((Y110*0.25)/U110)+((Y111*0.25)/U111)+((Y112*0.25)/U112)+((Y113*0.25)/U113)+(AA109/Z109)+(AA110/Z110)+(AA111/Z111)+(AA112/Z112)+(AA113/Z113)</f>
        <v>#DIV/0!</v>
      </c>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row>
    <row r="115" spans="1:81" ht="15" x14ac:dyDescent="0.2">
      <c r="A115" s="146"/>
      <c r="B115" s="198"/>
      <c r="C115" s="198"/>
      <c r="D115" s="73"/>
      <c r="E115" s="31"/>
      <c r="F115" s="31"/>
      <c r="G115" s="31"/>
      <c r="H115" s="31"/>
      <c r="I115" s="31"/>
      <c r="J115" s="31"/>
      <c r="K115" s="47"/>
      <c r="L115" s="47"/>
      <c r="M115" s="31"/>
      <c r="N115" s="31"/>
      <c r="O115" s="31"/>
      <c r="P115" s="31"/>
      <c r="Q115" s="31"/>
      <c r="R115" s="31"/>
      <c r="S115" s="31"/>
      <c r="T115" s="105"/>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row>
    <row r="116" spans="1:81" ht="15" x14ac:dyDescent="0.2">
      <c r="A116" s="146" t="s">
        <v>137</v>
      </c>
      <c r="B116" s="147" t="s">
        <v>165</v>
      </c>
      <c r="C116" s="199"/>
      <c r="D116" s="73"/>
      <c r="E116" s="260"/>
      <c r="F116" s="209"/>
      <c r="G116" s="31"/>
      <c r="H116" s="31"/>
      <c r="I116" s="31"/>
      <c r="J116" s="31"/>
      <c r="K116" s="47"/>
      <c r="L116" s="47"/>
      <c r="M116" s="31"/>
      <c r="N116" s="260"/>
      <c r="O116" s="209"/>
      <c r="P116" s="31"/>
      <c r="Q116" s="31"/>
      <c r="R116" s="31"/>
      <c r="S116" s="31"/>
      <c r="T116" s="105"/>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row>
    <row r="117" spans="1:81" ht="15" x14ac:dyDescent="0.2">
      <c r="A117" s="151"/>
      <c r="B117" s="261" t="s">
        <v>139</v>
      </c>
      <c r="C117" s="262" t="s">
        <v>5</v>
      </c>
      <c r="D117" s="263"/>
      <c r="E117" s="263"/>
      <c r="F117" s="263"/>
      <c r="G117" s="263"/>
      <c r="H117" s="263"/>
      <c r="I117" s="263"/>
      <c r="J117" s="263"/>
      <c r="K117" s="264"/>
      <c r="L117" s="265" t="s">
        <v>6</v>
      </c>
      <c r="M117" s="263"/>
      <c r="N117" s="263"/>
      <c r="O117" s="263"/>
      <c r="P117" s="263"/>
      <c r="Q117" s="263"/>
      <c r="R117" s="263"/>
      <c r="S117" s="263"/>
      <c r="T117" s="264"/>
      <c r="U117" s="265" t="s">
        <v>7</v>
      </c>
      <c r="V117" s="263"/>
      <c r="W117" s="263"/>
      <c r="X117" s="263"/>
      <c r="Y117" s="264"/>
      <c r="Z117" s="265" t="s">
        <v>8</v>
      </c>
      <c r="AA117" s="266"/>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row>
    <row r="118" spans="1:81" ht="32" x14ac:dyDescent="0.2">
      <c r="A118" s="15" t="s">
        <v>141</v>
      </c>
      <c r="B118" s="214"/>
      <c r="C118" s="154" t="s">
        <v>36</v>
      </c>
      <c r="D118" s="155" t="s">
        <v>27</v>
      </c>
      <c r="E118" s="155" t="s">
        <v>28</v>
      </c>
      <c r="F118" s="155" t="s">
        <v>29</v>
      </c>
      <c r="G118" s="155" t="s">
        <v>30</v>
      </c>
      <c r="H118" s="155" t="s">
        <v>31</v>
      </c>
      <c r="I118" s="155" t="s">
        <v>32</v>
      </c>
      <c r="J118" s="156" t="s">
        <v>33</v>
      </c>
      <c r="K118" s="20" t="s">
        <v>34</v>
      </c>
      <c r="L118" s="155" t="s">
        <v>36</v>
      </c>
      <c r="M118" s="155" t="s">
        <v>27</v>
      </c>
      <c r="N118" s="155" t="s">
        <v>28</v>
      </c>
      <c r="O118" s="155" t="s">
        <v>29</v>
      </c>
      <c r="P118" s="155" t="s">
        <v>30</v>
      </c>
      <c r="Q118" s="155" t="s">
        <v>31</v>
      </c>
      <c r="R118" s="155" t="s">
        <v>32</v>
      </c>
      <c r="S118" s="155" t="s">
        <v>33</v>
      </c>
      <c r="T118" s="22" t="s">
        <v>142</v>
      </c>
      <c r="U118" s="155" t="s">
        <v>36</v>
      </c>
      <c r="V118" s="155" t="s">
        <v>37</v>
      </c>
      <c r="W118" s="155" t="s">
        <v>38</v>
      </c>
      <c r="X118" s="155" t="s">
        <v>39</v>
      </c>
      <c r="Y118" s="22" t="s">
        <v>40</v>
      </c>
      <c r="Z118" s="155" t="s">
        <v>36</v>
      </c>
      <c r="AA118" s="155" t="s">
        <v>30</v>
      </c>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row>
    <row r="119" spans="1:81" ht="15" x14ac:dyDescent="0.2">
      <c r="A119" s="86">
        <f>$A$7</f>
        <v>0</v>
      </c>
      <c r="B119" s="86">
        <f t="shared" ref="B119:B138" si="226">B87</f>
        <v>0</v>
      </c>
      <c r="C119" s="160"/>
      <c r="D119" s="161"/>
      <c r="E119" s="161"/>
      <c r="F119" s="161"/>
      <c r="G119" s="162">
        <f t="shared" ref="G119:G138" si="227">D119+E119+F119</f>
        <v>0</v>
      </c>
      <c r="H119" s="161"/>
      <c r="I119" s="161"/>
      <c r="J119" s="99"/>
      <c r="K119" s="163"/>
      <c r="L119" s="161"/>
      <c r="M119" s="161"/>
      <c r="N119" s="164"/>
      <c r="O119" s="164"/>
      <c r="P119" s="162">
        <f t="shared" ref="P119:P138" si="228">M119+N119+O119</f>
        <v>0</v>
      </c>
      <c r="Q119" s="164"/>
      <c r="R119" s="164"/>
      <c r="S119" s="99"/>
      <c r="T119" s="163"/>
      <c r="U119" s="161"/>
      <c r="V119" s="161"/>
      <c r="W119" s="161"/>
      <c r="X119" s="161"/>
      <c r="Y119" s="200"/>
      <c r="Z119" s="161"/>
      <c r="AA119" s="16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row>
    <row r="120" spans="1:81" ht="27" customHeight="1" x14ac:dyDescent="0.2">
      <c r="A120" s="86">
        <f>$A$8</f>
        <v>0</v>
      </c>
      <c r="B120" s="86">
        <f t="shared" si="226"/>
        <v>0</v>
      </c>
      <c r="C120" s="160"/>
      <c r="D120" s="161"/>
      <c r="E120" s="161"/>
      <c r="F120" s="161"/>
      <c r="G120" s="162">
        <f t="shared" si="227"/>
        <v>0</v>
      </c>
      <c r="H120" s="161"/>
      <c r="I120" s="161"/>
      <c r="J120" s="99"/>
      <c r="K120" s="163"/>
      <c r="L120" s="161"/>
      <c r="M120" s="161"/>
      <c r="N120" s="164"/>
      <c r="O120" s="164"/>
      <c r="P120" s="162">
        <f t="shared" si="228"/>
        <v>0</v>
      </c>
      <c r="Q120" s="164"/>
      <c r="R120" s="164"/>
      <c r="S120" s="99"/>
      <c r="T120" s="163"/>
      <c r="U120" s="161"/>
      <c r="V120" s="161"/>
      <c r="W120" s="161"/>
      <c r="X120" s="161"/>
      <c r="Y120" s="200"/>
      <c r="Z120" s="161"/>
      <c r="AA120" s="16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row>
    <row r="121" spans="1:81" ht="15" x14ac:dyDescent="0.2">
      <c r="A121" s="86">
        <f>$A$9</f>
        <v>0</v>
      </c>
      <c r="B121" s="86">
        <f t="shared" si="226"/>
        <v>0</v>
      </c>
      <c r="C121" s="160"/>
      <c r="D121" s="161"/>
      <c r="E121" s="161"/>
      <c r="F121" s="161"/>
      <c r="G121" s="162">
        <f t="shared" si="227"/>
        <v>0</v>
      </c>
      <c r="H121" s="161"/>
      <c r="I121" s="161"/>
      <c r="J121" s="99"/>
      <c r="K121" s="163"/>
      <c r="L121" s="161"/>
      <c r="M121" s="161"/>
      <c r="N121" s="164"/>
      <c r="O121" s="164"/>
      <c r="P121" s="162">
        <f t="shared" si="228"/>
        <v>0</v>
      </c>
      <c r="Q121" s="164"/>
      <c r="R121" s="164"/>
      <c r="S121" s="99"/>
      <c r="T121" s="163"/>
      <c r="U121" s="161"/>
      <c r="V121" s="161"/>
      <c r="W121" s="161"/>
      <c r="X121" s="161"/>
      <c r="Y121" s="200"/>
      <c r="Z121" s="161"/>
      <c r="AA121" s="16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row>
    <row r="122" spans="1:81" ht="15" x14ac:dyDescent="0.2">
      <c r="A122" s="86">
        <f>$A$10</f>
        <v>0</v>
      </c>
      <c r="B122" s="86">
        <f t="shared" si="226"/>
        <v>0</v>
      </c>
      <c r="C122" s="160"/>
      <c r="D122" s="161"/>
      <c r="E122" s="161"/>
      <c r="F122" s="161"/>
      <c r="G122" s="162">
        <f t="shared" si="227"/>
        <v>0</v>
      </c>
      <c r="H122" s="161"/>
      <c r="I122" s="161"/>
      <c r="J122" s="99"/>
      <c r="K122" s="163"/>
      <c r="L122" s="161"/>
      <c r="M122" s="161"/>
      <c r="N122" s="164"/>
      <c r="O122" s="164"/>
      <c r="P122" s="162">
        <f t="shared" si="228"/>
        <v>0</v>
      </c>
      <c r="Q122" s="164"/>
      <c r="R122" s="164"/>
      <c r="S122" s="99"/>
      <c r="T122" s="163"/>
      <c r="U122" s="161"/>
      <c r="V122" s="161"/>
      <c r="W122" s="161"/>
      <c r="X122" s="161"/>
      <c r="Y122" s="200"/>
      <c r="Z122" s="161"/>
      <c r="AA122" s="16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row>
    <row r="123" spans="1:81" ht="15" x14ac:dyDescent="0.2">
      <c r="A123" s="86">
        <f>$A$11</f>
        <v>0</v>
      </c>
      <c r="B123" s="86">
        <f t="shared" si="226"/>
        <v>0</v>
      </c>
      <c r="C123" s="160"/>
      <c r="D123" s="161"/>
      <c r="E123" s="161"/>
      <c r="F123" s="161"/>
      <c r="G123" s="162">
        <f t="shared" si="227"/>
        <v>0</v>
      </c>
      <c r="H123" s="161"/>
      <c r="I123" s="161"/>
      <c r="J123" s="99"/>
      <c r="K123" s="163"/>
      <c r="L123" s="161"/>
      <c r="M123" s="161"/>
      <c r="N123" s="164"/>
      <c r="O123" s="164"/>
      <c r="P123" s="162">
        <f t="shared" si="228"/>
        <v>0</v>
      </c>
      <c r="Q123" s="164"/>
      <c r="R123" s="164"/>
      <c r="S123" s="99"/>
      <c r="T123" s="163"/>
      <c r="U123" s="161"/>
      <c r="V123" s="161"/>
      <c r="W123" s="161"/>
      <c r="X123" s="161"/>
      <c r="Y123" s="200"/>
      <c r="Z123" s="161"/>
      <c r="AA123" s="16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row>
    <row r="124" spans="1:81" ht="15" x14ac:dyDescent="0.2">
      <c r="A124" s="86">
        <f>$A$12</f>
        <v>0</v>
      </c>
      <c r="B124" s="86">
        <f t="shared" si="226"/>
        <v>0</v>
      </c>
      <c r="C124" s="160"/>
      <c r="D124" s="161"/>
      <c r="E124" s="161"/>
      <c r="F124" s="161"/>
      <c r="G124" s="162">
        <f t="shared" si="227"/>
        <v>0</v>
      </c>
      <c r="H124" s="161"/>
      <c r="I124" s="161"/>
      <c r="J124" s="99"/>
      <c r="K124" s="163"/>
      <c r="L124" s="161"/>
      <c r="M124" s="161"/>
      <c r="N124" s="164"/>
      <c r="O124" s="164"/>
      <c r="P124" s="162">
        <f t="shared" si="228"/>
        <v>0</v>
      </c>
      <c r="Q124" s="164"/>
      <c r="R124" s="164"/>
      <c r="S124" s="99"/>
      <c r="T124" s="163"/>
      <c r="U124" s="161"/>
      <c r="V124" s="161"/>
      <c r="W124" s="161"/>
      <c r="X124" s="161"/>
      <c r="Y124" s="200"/>
      <c r="Z124" s="161"/>
      <c r="AA124" s="16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row>
    <row r="125" spans="1:81" ht="15" x14ac:dyDescent="0.2">
      <c r="A125" s="86">
        <f>$A$13</f>
        <v>0</v>
      </c>
      <c r="B125" s="86">
        <f t="shared" si="226"/>
        <v>0</v>
      </c>
      <c r="C125" s="160"/>
      <c r="D125" s="161"/>
      <c r="E125" s="161"/>
      <c r="F125" s="161"/>
      <c r="G125" s="162">
        <f t="shared" si="227"/>
        <v>0</v>
      </c>
      <c r="H125" s="161"/>
      <c r="I125" s="161"/>
      <c r="J125" s="99"/>
      <c r="K125" s="163"/>
      <c r="L125" s="161"/>
      <c r="M125" s="161"/>
      <c r="N125" s="164"/>
      <c r="O125" s="164"/>
      <c r="P125" s="162">
        <f t="shared" si="228"/>
        <v>0</v>
      </c>
      <c r="Q125" s="164"/>
      <c r="R125" s="164"/>
      <c r="S125" s="99"/>
      <c r="T125" s="163"/>
      <c r="U125" s="161"/>
      <c r="V125" s="161"/>
      <c r="W125" s="161"/>
      <c r="X125" s="161"/>
      <c r="Y125" s="200"/>
      <c r="Z125" s="161"/>
      <c r="AA125" s="16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row>
    <row r="126" spans="1:81" ht="15" x14ac:dyDescent="0.2">
      <c r="A126" s="86">
        <f>$A$14</f>
        <v>0</v>
      </c>
      <c r="B126" s="86">
        <f t="shared" si="226"/>
        <v>0</v>
      </c>
      <c r="C126" s="160"/>
      <c r="D126" s="161"/>
      <c r="E126" s="161"/>
      <c r="F126" s="161"/>
      <c r="G126" s="162">
        <f t="shared" si="227"/>
        <v>0</v>
      </c>
      <c r="H126" s="161"/>
      <c r="I126" s="161"/>
      <c r="J126" s="99"/>
      <c r="K126" s="163"/>
      <c r="L126" s="161"/>
      <c r="M126" s="161"/>
      <c r="N126" s="164"/>
      <c r="O126" s="164"/>
      <c r="P126" s="162">
        <f t="shared" si="228"/>
        <v>0</v>
      </c>
      <c r="Q126" s="164"/>
      <c r="R126" s="164"/>
      <c r="S126" s="99"/>
      <c r="T126" s="163"/>
      <c r="U126" s="161"/>
      <c r="V126" s="161"/>
      <c r="W126" s="161"/>
      <c r="X126" s="161"/>
      <c r="Y126" s="200"/>
      <c r="Z126" s="161"/>
      <c r="AA126" s="16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row>
    <row r="127" spans="1:81" ht="15" x14ac:dyDescent="0.2">
      <c r="A127" s="86">
        <f>$A$15</f>
        <v>0</v>
      </c>
      <c r="B127" s="86">
        <f t="shared" si="226"/>
        <v>0</v>
      </c>
      <c r="C127" s="160"/>
      <c r="D127" s="161"/>
      <c r="E127" s="161"/>
      <c r="F127" s="161"/>
      <c r="G127" s="162">
        <f t="shared" si="227"/>
        <v>0</v>
      </c>
      <c r="H127" s="161"/>
      <c r="I127" s="161"/>
      <c r="J127" s="99"/>
      <c r="K127" s="163"/>
      <c r="L127" s="161"/>
      <c r="M127" s="161"/>
      <c r="N127" s="164"/>
      <c r="O127" s="164"/>
      <c r="P127" s="162">
        <f t="shared" si="228"/>
        <v>0</v>
      </c>
      <c r="Q127" s="164"/>
      <c r="R127" s="164"/>
      <c r="S127" s="99"/>
      <c r="T127" s="163"/>
      <c r="U127" s="161"/>
      <c r="V127" s="161"/>
      <c r="W127" s="161"/>
      <c r="X127" s="161"/>
      <c r="Y127" s="200"/>
      <c r="Z127" s="161"/>
      <c r="AA127" s="161"/>
      <c r="AB127" s="31"/>
      <c r="AC127" s="31"/>
      <c r="AD127" s="31"/>
      <c r="AE127" s="31"/>
      <c r="AF127" s="31"/>
      <c r="AG127" s="31"/>
      <c r="AH127" s="31"/>
      <c r="AI127" s="134"/>
      <c r="AJ127" s="134"/>
      <c r="AK127" s="134"/>
      <c r="AL127" s="31"/>
      <c r="AM127" s="31"/>
      <c r="AN127" s="31"/>
      <c r="AO127" s="31"/>
      <c r="AP127" s="31"/>
      <c r="AQ127" s="134"/>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row>
    <row r="128" spans="1:81" ht="15" x14ac:dyDescent="0.2">
      <c r="A128" s="86">
        <f>$A$16</f>
        <v>0</v>
      </c>
      <c r="B128" s="86">
        <f t="shared" si="226"/>
        <v>0</v>
      </c>
      <c r="C128" s="160"/>
      <c r="D128" s="161"/>
      <c r="E128" s="161"/>
      <c r="F128" s="161"/>
      <c r="G128" s="162">
        <f t="shared" si="227"/>
        <v>0</v>
      </c>
      <c r="H128" s="161"/>
      <c r="I128" s="161"/>
      <c r="J128" s="99"/>
      <c r="K128" s="163"/>
      <c r="L128" s="161"/>
      <c r="M128" s="161"/>
      <c r="N128" s="164"/>
      <c r="O128" s="164"/>
      <c r="P128" s="162">
        <f t="shared" si="228"/>
        <v>0</v>
      </c>
      <c r="Q128" s="164"/>
      <c r="R128" s="164"/>
      <c r="S128" s="99"/>
      <c r="T128" s="163"/>
      <c r="U128" s="161"/>
      <c r="V128" s="161"/>
      <c r="W128" s="161"/>
      <c r="X128" s="161"/>
      <c r="Y128" s="200"/>
      <c r="Z128" s="161"/>
      <c r="AA128" s="161"/>
      <c r="AB128" s="31"/>
      <c r="AC128" s="31"/>
      <c r="AD128" s="31"/>
      <c r="AE128" s="31"/>
      <c r="AF128" s="31"/>
      <c r="AG128" s="31"/>
      <c r="AH128" s="31"/>
      <c r="AI128" s="31"/>
      <c r="AJ128" s="31"/>
      <c r="AK128" s="31"/>
      <c r="AL128" s="134"/>
      <c r="AM128" s="134"/>
      <c r="AN128" s="134"/>
      <c r="AO128" s="134"/>
      <c r="AP128" s="134"/>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row>
    <row r="129" spans="1:81" ht="15" x14ac:dyDescent="0.2">
      <c r="A129" s="86">
        <f>$A$17</f>
        <v>0</v>
      </c>
      <c r="B129" s="86">
        <f t="shared" si="226"/>
        <v>0</v>
      </c>
      <c r="C129" s="160"/>
      <c r="D129" s="161"/>
      <c r="E129" s="161"/>
      <c r="F129" s="161"/>
      <c r="G129" s="162">
        <f t="shared" si="227"/>
        <v>0</v>
      </c>
      <c r="H129" s="161"/>
      <c r="I129" s="161"/>
      <c r="J129" s="99"/>
      <c r="K129" s="163"/>
      <c r="L129" s="161"/>
      <c r="M129" s="161"/>
      <c r="N129" s="164"/>
      <c r="O129" s="164"/>
      <c r="P129" s="162">
        <f t="shared" si="228"/>
        <v>0</v>
      </c>
      <c r="Q129" s="164"/>
      <c r="R129" s="164"/>
      <c r="S129" s="99"/>
      <c r="T129" s="163"/>
      <c r="U129" s="161"/>
      <c r="V129" s="161"/>
      <c r="W129" s="161"/>
      <c r="X129" s="161"/>
      <c r="Y129" s="200"/>
      <c r="Z129" s="161"/>
      <c r="AA129" s="16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row>
    <row r="130" spans="1:81" ht="15" x14ac:dyDescent="0.2">
      <c r="A130" s="86">
        <f>$A$18</f>
        <v>0</v>
      </c>
      <c r="B130" s="86">
        <f t="shared" si="226"/>
        <v>0</v>
      </c>
      <c r="C130" s="160"/>
      <c r="D130" s="161"/>
      <c r="E130" s="161"/>
      <c r="F130" s="161"/>
      <c r="G130" s="162">
        <f t="shared" si="227"/>
        <v>0</v>
      </c>
      <c r="H130" s="161"/>
      <c r="I130" s="161"/>
      <c r="J130" s="99"/>
      <c r="K130" s="163"/>
      <c r="L130" s="161"/>
      <c r="M130" s="161"/>
      <c r="N130" s="164"/>
      <c r="O130" s="164"/>
      <c r="P130" s="162">
        <f t="shared" si="228"/>
        <v>0</v>
      </c>
      <c r="Q130" s="164"/>
      <c r="R130" s="164"/>
      <c r="S130" s="99"/>
      <c r="T130" s="163"/>
      <c r="U130" s="161"/>
      <c r="V130" s="161"/>
      <c r="W130" s="161"/>
      <c r="X130" s="161"/>
      <c r="Y130" s="200"/>
      <c r="Z130" s="161"/>
      <c r="AA130" s="161"/>
      <c r="AB130" s="31"/>
      <c r="AC130" s="31"/>
      <c r="AD130" s="31"/>
      <c r="AE130" s="31"/>
      <c r="AF130" s="31"/>
      <c r="AG130" s="31"/>
      <c r="AH130" s="31"/>
      <c r="AI130" s="31"/>
      <c r="AJ130" s="31"/>
      <c r="AK130" s="31"/>
      <c r="AL130" s="31"/>
      <c r="AM130" s="31"/>
      <c r="AN130" s="31"/>
      <c r="AO130" s="31"/>
      <c r="AP130" s="31"/>
      <c r="AQ130" s="31"/>
      <c r="AR130" s="31"/>
      <c r="AS130" s="134"/>
      <c r="AT130" s="134"/>
      <c r="AU130" s="134"/>
      <c r="AV130" s="134"/>
      <c r="AW130" s="134"/>
      <c r="AX130" s="134"/>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row>
    <row r="131" spans="1:81" ht="15" x14ac:dyDescent="0.2">
      <c r="A131" s="86">
        <f>$A$19</f>
        <v>0</v>
      </c>
      <c r="B131" s="86">
        <f t="shared" si="226"/>
        <v>0</v>
      </c>
      <c r="C131" s="160"/>
      <c r="D131" s="161"/>
      <c r="E131" s="161"/>
      <c r="F131" s="161"/>
      <c r="G131" s="162">
        <f t="shared" si="227"/>
        <v>0</v>
      </c>
      <c r="H131" s="161"/>
      <c r="I131" s="161"/>
      <c r="J131" s="99"/>
      <c r="K131" s="163"/>
      <c r="L131" s="161"/>
      <c r="M131" s="161"/>
      <c r="N131" s="164"/>
      <c r="O131" s="164"/>
      <c r="P131" s="162">
        <f t="shared" si="228"/>
        <v>0</v>
      </c>
      <c r="Q131" s="164"/>
      <c r="R131" s="164"/>
      <c r="S131" s="99"/>
      <c r="T131" s="163"/>
      <c r="U131" s="161"/>
      <c r="V131" s="161"/>
      <c r="W131" s="161"/>
      <c r="X131" s="161"/>
      <c r="Y131" s="200"/>
      <c r="Z131" s="161"/>
      <c r="AA131" s="161"/>
      <c r="AB131" s="31"/>
      <c r="AC131" s="134"/>
      <c r="AD131" s="31"/>
      <c r="AE131" s="31"/>
      <c r="AF131" s="31"/>
      <c r="AG131" s="31"/>
      <c r="AH131" s="31"/>
      <c r="AI131" s="31"/>
      <c r="AJ131" s="31"/>
      <c r="AK131" s="31"/>
      <c r="AL131" s="31"/>
      <c r="AM131" s="31"/>
      <c r="AN131" s="31"/>
      <c r="AO131" s="31"/>
      <c r="AP131" s="31"/>
      <c r="AQ131" s="31"/>
      <c r="AR131" s="134"/>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row>
    <row r="132" spans="1:81" ht="15" x14ac:dyDescent="0.2">
      <c r="A132" s="86">
        <f>$A$20</f>
        <v>0</v>
      </c>
      <c r="B132" s="86">
        <f t="shared" si="226"/>
        <v>0</v>
      </c>
      <c r="C132" s="160"/>
      <c r="D132" s="161"/>
      <c r="E132" s="161"/>
      <c r="F132" s="161"/>
      <c r="G132" s="162">
        <f t="shared" si="227"/>
        <v>0</v>
      </c>
      <c r="H132" s="161"/>
      <c r="I132" s="161"/>
      <c r="J132" s="99"/>
      <c r="K132" s="163"/>
      <c r="L132" s="161"/>
      <c r="M132" s="161"/>
      <c r="N132" s="164"/>
      <c r="O132" s="164"/>
      <c r="P132" s="162">
        <f t="shared" si="228"/>
        <v>0</v>
      </c>
      <c r="Q132" s="164"/>
      <c r="R132" s="164"/>
      <c r="S132" s="99"/>
      <c r="T132" s="163"/>
      <c r="U132" s="161"/>
      <c r="V132" s="161"/>
      <c r="W132" s="161"/>
      <c r="X132" s="161"/>
      <c r="Y132" s="200"/>
      <c r="Z132" s="161"/>
      <c r="AA132" s="161"/>
      <c r="AB132" s="31"/>
      <c r="AC132" s="31"/>
      <c r="AD132" s="31"/>
      <c r="AE132" s="31"/>
      <c r="AF132" s="31"/>
      <c r="AG132" s="31"/>
      <c r="AH132" s="134"/>
      <c r="AI132" s="134"/>
      <c r="AJ132" s="134"/>
      <c r="AK132" s="134"/>
      <c r="AL132" s="31"/>
      <c r="AM132" s="31"/>
      <c r="AN132" s="31"/>
      <c r="AO132" s="31"/>
      <c r="AP132" s="31"/>
      <c r="AQ132" s="2"/>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row>
    <row r="133" spans="1:81" ht="15" x14ac:dyDescent="0.2">
      <c r="A133" s="86">
        <f>$A$21</f>
        <v>0</v>
      </c>
      <c r="B133" s="86">
        <f t="shared" si="226"/>
        <v>0</v>
      </c>
      <c r="C133" s="160"/>
      <c r="D133" s="161"/>
      <c r="E133" s="161"/>
      <c r="F133" s="161"/>
      <c r="G133" s="162">
        <f t="shared" si="227"/>
        <v>0</v>
      </c>
      <c r="H133" s="161"/>
      <c r="I133" s="161"/>
      <c r="J133" s="99"/>
      <c r="K133" s="163"/>
      <c r="L133" s="161"/>
      <c r="M133" s="161"/>
      <c r="N133" s="164"/>
      <c r="O133" s="164"/>
      <c r="P133" s="162">
        <f t="shared" si="228"/>
        <v>0</v>
      </c>
      <c r="Q133" s="164"/>
      <c r="R133" s="164"/>
      <c r="S133" s="99"/>
      <c r="T133" s="163"/>
      <c r="U133" s="161"/>
      <c r="V133" s="161"/>
      <c r="W133" s="161"/>
      <c r="X133" s="161"/>
      <c r="Y133" s="200"/>
      <c r="Z133" s="161"/>
      <c r="AA133" s="161"/>
      <c r="AB133" s="31"/>
      <c r="AC133" s="31"/>
      <c r="AD133" s="134"/>
      <c r="AE133" s="134"/>
      <c r="AF133" s="134"/>
      <c r="AG133" s="134"/>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row>
    <row r="134" spans="1:81" ht="15" x14ac:dyDescent="0.2">
      <c r="A134" s="86">
        <f>$A$22</f>
        <v>0</v>
      </c>
      <c r="B134" s="86">
        <f t="shared" si="226"/>
        <v>0</v>
      </c>
      <c r="C134" s="160"/>
      <c r="D134" s="161"/>
      <c r="E134" s="161"/>
      <c r="F134" s="161"/>
      <c r="G134" s="162">
        <f t="shared" si="227"/>
        <v>0</v>
      </c>
      <c r="H134" s="161"/>
      <c r="I134" s="161"/>
      <c r="J134" s="99"/>
      <c r="K134" s="163"/>
      <c r="L134" s="161"/>
      <c r="M134" s="161"/>
      <c r="N134" s="164"/>
      <c r="O134" s="164"/>
      <c r="P134" s="162">
        <f t="shared" si="228"/>
        <v>0</v>
      </c>
      <c r="Q134" s="164"/>
      <c r="R134" s="164"/>
      <c r="S134" s="99"/>
      <c r="T134" s="163"/>
      <c r="U134" s="161"/>
      <c r="V134" s="161"/>
      <c r="W134" s="161"/>
      <c r="X134" s="161"/>
      <c r="Y134" s="200"/>
      <c r="Z134" s="161"/>
      <c r="AA134" s="161"/>
      <c r="AB134" s="134"/>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row>
    <row r="135" spans="1:81" ht="15" x14ac:dyDescent="0.2">
      <c r="A135" s="86">
        <f>$A$23</f>
        <v>0</v>
      </c>
      <c r="B135" s="86">
        <f t="shared" si="226"/>
        <v>0</v>
      </c>
      <c r="C135" s="160"/>
      <c r="D135" s="161"/>
      <c r="E135" s="161"/>
      <c r="F135" s="161"/>
      <c r="G135" s="162">
        <f t="shared" si="227"/>
        <v>0</v>
      </c>
      <c r="H135" s="161"/>
      <c r="I135" s="161"/>
      <c r="J135" s="99"/>
      <c r="K135" s="163"/>
      <c r="L135" s="161"/>
      <c r="M135" s="161"/>
      <c r="N135" s="164"/>
      <c r="O135" s="164"/>
      <c r="P135" s="162">
        <f t="shared" si="228"/>
        <v>0</v>
      </c>
      <c r="Q135" s="164"/>
      <c r="R135" s="164"/>
      <c r="S135" s="99"/>
      <c r="T135" s="163"/>
      <c r="U135" s="161"/>
      <c r="V135" s="161"/>
      <c r="W135" s="161"/>
      <c r="X135" s="161"/>
      <c r="Y135" s="200"/>
      <c r="Z135" s="161"/>
      <c r="AA135" s="161"/>
      <c r="AB135" s="31"/>
      <c r="AC135" s="31"/>
      <c r="AD135" s="31"/>
      <c r="AE135" s="31"/>
      <c r="AF135" s="31"/>
      <c r="AG135" s="31"/>
      <c r="AH135" s="31"/>
      <c r="AI135" s="31"/>
      <c r="AJ135" s="31"/>
      <c r="AK135" s="31"/>
      <c r="AL135" s="31"/>
      <c r="AM135" s="31"/>
      <c r="AN135" s="31"/>
      <c r="AO135" s="31"/>
      <c r="AP135" s="31"/>
      <c r="AQ135" s="31"/>
      <c r="AR135" s="31"/>
      <c r="AS135" s="2"/>
      <c r="AT135" s="2"/>
      <c r="AU135" s="2"/>
      <c r="AV135" s="2"/>
      <c r="AW135" s="2"/>
      <c r="AX135" s="2"/>
      <c r="AY135" s="2"/>
      <c r="AZ135" s="2"/>
      <c r="BA135" s="2"/>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row>
    <row r="136" spans="1:81" ht="15" x14ac:dyDescent="0.2">
      <c r="A136" s="86">
        <f>$A$24</f>
        <v>0</v>
      </c>
      <c r="B136" s="86">
        <f t="shared" si="226"/>
        <v>0</v>
      </c>
      <c r="C136" s="160"/>
      <c r="D136" s="161"/>
      <c r="E136" s="161"/>
      <c r="F136" s="161"/>
      <c r="G136" s="162">
        <f t="shared" si="227"/>
        <v>0</v>
      </c>
      <c r="H136" s="161"/>
      <c r="I136" s="161"/>
      <c r="J136" s="99"/>
      <c r="K136" s="163"/>
      <c r="L136" s="161"/>
      <c r="M136" s="161"/>
      <c r="N136" s="164"/>
      <c r="O136" s="164"/>
      <c r="P136" s="162">
        <f t="shared" si="228"/>
        <v>0</v>
      </c>
      <c r="Q136" s="164"/>
      <c r="R136" s="164"/>
      <c r="S136" s="99"/>
      <c r="T136" s="163"/>
      <c r="U136" s="161"/>
      <c r="V136" s="161"/>
      <c r="W136" s="161"/>
      <c r="X136" s="161"/>
      <c r="Y136" s="200"/>
      <c r="Z136" s="161"/>
      <c r="AA136" s="161"/>
      <c r="AB136" s="31"/>
      <c r="AC136" s="134"/>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row>
    <row r="137" spans="1:81" ht="15" x14ac:dyDescent="0.2">
      <c r="A137" s="86">
        <f>$A$25</f>
        <v>0</v>
      </c>
      <c r="B137" s="86">
        <f t="shared" si="226"/>
        <v>0</v>
      </c>
      <c r="C137" s="160"/>
      <c r="D137" s="161"/>
      <c r="E137" s="161"/>
      <c r="F137" s="161"/>
      <c r="G137" s="162">
        <f t="shared" si="227"/>
        <v>0</v>
      </c>
      <c r="H137" s="161"/>
      <c r="I137" s="161"/>
      <c r="J137" s="99"/>
      <c r="K137" s="163"/>
      <c r="L137" s="161"/>
      <c r="M137" s="161"/>
      <c r="N137" s="164"/>
      <c r="O137" s="164"/>
      <c r="P137" s="162">
        <f t="shared" si="228"/>
        <v>0</v>
      </c>
      <c r="Q137" s="164"/>
      <c r="R137" s="164"/>
      <c r="S137" s="99"/>
      <c r="T137" s="163"/>
      <c r="U137" s="161"/>
      <c r="V137" s="161"/>
      <c r="W137" s="161"/>
      <c r="X137" s="161"/>
      <c r="Y137" s="200"/>
      <c r="Z137" s="161"/>
      <c r="AA137" s="161"/>
      <c r="AB137" s="31"/>
      <c r="AC137" s="134"/>
      <c r="AD137" s="31"/>
      <c r="AE137" s="31"/>
      <c r="AF137" s="31"/>
      <c r="AG137" s="31"/>
      <c r="AH137" s="134"/>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row>
    <row r="138" spans="1:81" ht="96" x14ac:dyDescent="0.2">
      <c r="A138" s="86">
        <f>$A$26</f>
        <v>0</v>
      </c>
      <c r="B138" s="86">
        <f t="shared" si="226"/>
        <v>0</v>
      </c>
      <c r="C138" s="160"/>
      <c r="D138" s="161"/>
      <c r="E138" s="161"/>
      <c r="F138" s="161"/>
      <c r="G138" s="162">
        <f t="shared" si="227"/>
        <v>0</v>
      </c>
      <c r="H138" s="161"/>
      <c r="I138" s="161"/>
      <c r="J138" s="99"/>
      <c r="K138" s="163"/>
      <c r="L138" s="161"/>
      <c r="M138" s="161"/>
      <c r="N138" s="164"/>
      <c r="O138" s="164"/>
      <c r="P138" s="162">
        <f t="shared" si="228"/>
        <v>0</v>
      </c>
      <c r="Q138" s="164"/>
      <c r="R138" s="164"/>
      <c r="S138" s="99"/>
      <c r="T138" s="163"/>
      <c r="U138" s="161"/>
      <c r="V138" s="161"/>
      <c r="W138" s="161"/>
      <c r="X138" s="161"/>
      <c r="Y138" s="200"/>
      <c r="Z138" s="161"/>
      <c r="AA138" s="161"/>
      <c r="AB138" s="23" t="s">
        <v>153</v>
      </c>
      <c r="AC138" s="15" t="s">
        <v>154</v>
      </c>
      <c r="AD138" s="23" t="s">
        <v>155</v>
      </c>
      <c r="AE138" s="23" t="s">
        <v>156</v>
      </c>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row>
    <row r="139" spans="1:81" ht="15" x14ac:dyDescent="0.2">
      <c r="A139" s="55" t="s">
        <v>166</v>
      </c>
      <c r="B139" s="55"/>
      <c r="C139" s="170" t="e">
        <f>AVERAGE(C119:C138)</f>
        <v>#DIV/0!</v>
      </c>
      <c r="D139" s="171">
        <f t="shared" ref="D139:K139" si="229">SUM(D119:D138)</f>
        <v>0</v>
      </c>
      <c r="E139" s="171">
        <f t="shared" si="229"/>
        <v>0</v>
      </c>
      <c r="F139" s="171">
        <f t="shared" si="229"/>
        <v>0</v>
      </c>
      <c r="G139" s="171">
        <f t="shared" si="229"/>
        <v>0</v>
      </c>
      <c r="H139" s="171">
        <f t="shared" si="229"/>
        <v>0</v>
      </c>
      <c r="I139" s="171">
        <f t="shared" si="229"/>
        <v>0</v>
      </c>
      <c r="J139" s="172">
        <f t="shared" si="229"/>
        <v>0</v>
      </c>
      <c r="K139" s="62">
        <f t="shared" si="229"/>
        <v>0</v>
      </c>
      <c r="L139" s="170" t="e">
        <f>AVERAGE(L119:L138)</f>
        <v>#DIV/0!</v>
      </c>
      <c r="M139" s="171">
        <f t="shared" ref="M139:T139" si="230">SUM(M119:M138)</f>
        <v>0</v>
      </c>
      <c r="N139" s="171">
        <f t="shared" si="230"/>
        <v>0</v>
      </c>
      <c r="O139" s="171">
        <f t="shared" si="230"/>
        <v>0</v>
      </c>
      <c r="P139" s="171">
        <f t="shared" si="230"/>
        <v>0</v>
      </c>
      <c r="Q139" s="171">
        <f t="shared" si="230"/>
        <v>0</v>
      </c>
      <c r="R139" s="171">
        <f t="shared" si="230"/>
        <v>0</v>
      </c>
      <c r="S139" s="172">
        <f t="shared" si="230"/>
        <v>0</v>
      </c>
      <c r="T139" s="62">
        <f t="shared" si="230"/>
        <v>0</v>
      </c>
      <c r="U139" s="170" t="e">
        <f>AVERAGE(U119:U138)</f>
        <v>#DIV/0!</v>
      </c>
      <c r="V139" s="65">
        <f t="shared" ref="V139:Y139" si="231">SUM(V119:V138)</f>
        <v>0</v>
      </c>
      <c r="W139" s="65">
        <f t="shared" si="231"/>
        <v>0</v>
      </c>
      <c r="X139" s="65">
        <f t="shared" si="231"/>
        <v>0</v>
      </c>
      <c r="Y139" s="65">
        <f t="shared" si="231"/>
        <v>0</v>
      </c>
      <c r="Z139" s="170" t="e">
        <f>AVERAGE(Z119:Z138)</f>
        <v>#DIV/0!</v>
      </c>
      <c r="AA139" s="171">
        <f>SUM(AA119:AA138)</f>
        <v>0</v>
      </c>
      <c r="AB139" s="173">
        <f>(SUMIF(B119:B138,"BIC",G119:G138)*0.66)+(SUMIF(B119:B138,"No BIC",G119:G138)*0.33)+((H139+I139)*0.33)+P139+Q139+R139+(Y139*0.25)+(AA139)</f>
        <v>0</v>
      </c>
      <c r="AC139" s="174" t="e">
        <f>((AB139-(AA139+(Y139*0.25)))/L139)+((Y119*0.25)/U119)+((Y120*0.25)/U120)+((Y121*0.25)/U121)+((Y122*0.25)/U122)+((Y123*0.25)/U123)+((Y124*0.25)/U124)+((Y125*0.25)/U125)+((Y126*0.25)/U126)+((Y127*0.25)/U127)+((Y128*0.25)/U128)+((Y129*0.25)/U129)+((Y130*0.25)/U130)+((Y131*0.25)/U131)+((Y132*0.25)/U132)+((Y133*0.25)/U133)+((Y134*0.25)/U134)+((Y135*0.25)/U135)+((Y136*0.25)/U136)+((Y137*0.25)/U137)+((Y138*0.25)/U138)+(AA119/Z119)+(AA120/Z120)+(AA121/Z121)+(AA122/Z122)+(AA123/Z123)+(AA124/Z124)+(AA125/Z125)+(AA126/Z126)+(AA127/Z127)+(AA128/Z128)+(AA129/Z129)+(AA130/Z130)+(AA131/Z131)+(AA132/Z132)+(AA133/Z133)+(AA134/Z134)+(AA135/Z135)+(AA136/Z136)+(AA137/Z137)+(AA138/Z138)</f>
        <v>#DIV/0!</v>
      </c>
      <c r="AD139" s="175">
        <f>G139+P139+Y139+AA139</f>
        <v>0</v>
      </c>
      <c r="AE139" s="176" t="e">
        <f>(G139/C139)+(P139/L139)+((Y119*0.25)/U119)+((Y120*0.25)/U120)+((Y121*0.25)/U121)+((Y122*0.25)/U122)+((Y123*0.25)/U123)+((Y124*0.25)/U124)+((Y125*0.25)/U125)+((Y126*0.25)/U126)+((Y127*0.25)/U127)+((Y128*0.25)/U128)+((Y129*0.25)/U129)+((Y130*0.25)/U130)+((Y131*0.25)/U131)+((Y132*0.25)/U132)+((Y133*0.25)/U133)+((Y134*0.25)/U134)+((Y135*0.25)/U135)+((Y136*0.25)/U136)+((Y137*0.25)/U137)+((Y138*0.25)/U138)+(AA119/Z119)+(AA120/Z120)+(AA121/Z121)+(AA122/Z122)+(AA123/Z123)+(AA124/Z124)+(AA125/Z125)+(AA126/Z126)+(AA127/Z127)+(AA128/Z128)+(AA129/Z129)+(AA130/Z130)+(AA131/Z131)+(AA132/Z132)+(AA133/Z133)+(AA134/Z134)+(AA135/Z135)+(AA136/Z136)+(AA137/Z137)+(AA138/Z138)+AE146</f>
        <v>#DIV/0!</v>
      </c>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row>
    <row r="140" spans="1:81" ht="15" x14ac:dyDescent="0.2">
      <c r="A140" s="177" t="s">
        <v>158</v>
      </c>
      <c r="B140" s="178"/>
      <c r="C140" s="179" t="s">
        <v>36</v>
      </c>
      <c r="D140" s="180"/>
      <c r="E140" s="181"/>
      <c r="F140" s="181"/>
      <c r="G140" s="182" t="s">
        <v>159</v>
      </c>
      <c r="H140" s="181"/>
      <c r="I140" s="181"/>
      <c r="J140" s="181"/>
      <c r="K140" s="183"/>
      <c r="L140" s="179" t="s">
        <v>36</v>
      </c>
      <c r="M140" s="180"/>
      <c r="N140" s="181"/>
      <c r="O140" s="181"/>
      <c r="P140" s="182" t="s">
        <v>54</v>
      </c>
      <c r="Q140" s="181"/>
      <c r="R140" s="181"/>
      <c r="S140" s="181"/>
      <c r="T140" s="183"/>
      <c r="U140" s="179" t="s">
        <v>36</v>
      </c>
      <c r="V140" s="180"/>
      <c r="W140" s="181"/>
      <c r="X140" s="181"/>
      <c r="Y140" s="184" t="s">
        <v>40</v>
      </c>
      <c r="Z140" s="179" t="s">
        <v>36</v>
      </c>
      <c r="AA140" s="184" t="s">
        <v>41</v>
      </c>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row>
    <row r="141" spans="1:81" ht="15" x14ac:dyDescent="0.2">
      <c r="A141" s="146">
        <f t="shared" ref="A141:A145" si="232">A91</f>
        <v>0</v>
      </c>
      <c r="B141" s="185"/>
      <c r="C141" s="186"/>
      <c r="D141" s="187"/>
      <c r="E141" s="188"/>
      <c r="F141" s="188"/>
      <c r="G141" s="152"/>
      <c r="H141" s="188"/>
      <c r="I141" s="188"/>
      <c r="J141" s="188"/>
      <c r="K141" s="189"/>
      <c r="L141" s="186"/>
      <c r="M141" s="187"/>
      <c r="N141" s="188"/>
      <c r="O141" s="188"/>
      <c r="P141" s="152"/>
      <c r="Q141" s="188"/>
      <c r="R141" s="188"/>
      <c r="S141" s="188"/>
      <c r="T141" s="189"/>
      <c r="U141" s="186"/>
      <c r="V141" s="187"/>
      <c r="W141" s="188"/>
      <c r="X141" s="188"/>
      <c r="Y141" s="190"/>
      <c r="Z141" s="186"/>
      <c r="AA141" s="190"/>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2"/>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row>
    <row r="142" spans="1:81" ht="15" x14ac:dyDescent="0.2">
      <c r="A142" s="146">
        <f t="shared" si="232"/>
        <v>0</v>
      </c>
      <c r="B142" s="185"/>
      <c r="C142" s="186"/>
      <c r="D142" s="187"/>
      <c r="E142" s="188"/>
      <c r="F142" s="188"/>
      <c r="G142" s="152"/>
      <c r="H142" s="188"/>
      <c r="I142" s="188"/>
      <c r="J142" s="188"/>
      <c r="K142" s="189"/>
      <c r="L142" s="186"/>
      <c r="M142" s="187"/>
      <c r="N142" s="188"/>
      <c r="O142" s="188"/>
      <c r="P142" s="152"/>
      <c r="Q142" s="188"/>
      <c r="R142" s="188"/>
      <c r="S142" s="188"/>
      <c r="T142" s="189"/>
      <c r="U142" s="186"/>
      <c r="V142" s="187"/>
      <c r="W142" s="188"/>
      <c r="X142" s="188"/>
      <c r="Y142" s="190"/>
      <c r="Z142" s="186"/>
      <c r="AA142" s="190"/>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2"/>
      <c r="BD142" s="2"/>
      <c r="BE142" s="86"/>
      <c r="BF142" s="86"/>
      <c r="BG142" s="86"/>
      <c r="BH142" s="86"/>
      <c r="BI142" s="31"/>
      <c r="BJ142" s="31"/>
      <c r="BK142" s="31"/>
      <c r="BL142" s="31"/>
      <c r="BM142" s="31"/>
      <c r="BN142" s="31"/>
      <c r="BO142" s="31"/>
      <c r="BP142" s="31"/>
      <c r="BQ142" s="31"/>
      <c r="BR142" s="31"/>
      <c r="BS142" s="31"/>
      <c r="BT142" s="31"/>
      <c r="BU142" s="31"/>
      <c r="BV142" s="31"/>
      <c r="BW142" s="31"/>
      <c r="BX142" s="31"/>
      <c r="BY142" s="31"/>
      <c r="BZ142" s="31"/>
      <c r="CA142" s="31"/>
      <c r="CB142" s="31"/>
      <c r="CC142" s="31"/>
    </row>
    <row r="143" spans="1:81" ht="15" x14ac:dyDescent="0.2">
      <c r="A143" s="146">
        <f t="shared" si="232"/>
        <v>0</v>
      </c>
      <c r="B143" s="185"/>
      <c r="C143" s="186"/>
      <c r="D143" s="187"/>
      <c r="E143" s="188"/>
      <c r="F143" s="188"/>
      <c r="G143" s="152"/>
      <c r="H143" s="188"/>
      <c r="I143" s="188"/>
      <c r="J143" s="188"/>
      <c r="K143" s="189"/>
      <c r="L143" s="186"/>
      <c r="M143" s="187"/>
      <c r="N143" s="188"/>
      <c r="O143" s="188"/>
      <c r="P143" s="152"/>
      <c r="Q143" s="188"/>
      <c r="R143" s="188"/>
      <c r="S143" s="188"/>
      <c r="T143" s="189"/>
      <c r="U143" s="186"/>
      <c r="V143" s="187"/>
      <c r="W143" s="188"/>
      <c r="X143" s="188"/>
      <c r="Y143" s="190"/>
      <c r="Z143" s="186"/>
      <c r="AA143" s="190"/>
      <c r="AB143" s="31"/>
      <c r="AC143" s="31"/>
      <c r="AD143" s="31"/>
      <c r="AE143" s="31"/>
      <c r="AF143" s="31"/>
      <c r="AG143" s="31"/>
      <c r="AH143" s="31"/>
      <c r="AI143" s="31"/>
      <c r="AJ143" s="31"/>
      <c r="AK143" s="31"/>
      <c r="AL143" s="31"/>
      <c r="AM143" s="31"/>
      <c r="AN143" s="31"/>
      <c r="AO143" s="31"/>
      <c r="AP143" s="31"/>
      <c r="AQ143" s="31"/>
      <c r="AR143" s="2"/>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row>
    <row r="144" spans="1:81" ht="15" x14ac:dyDescent="0.2">
      <c r="A144" s="146">
        <f t="shared" si="232"/>
        <v>0</v>
      </c>
      <c r="B144" s="185"/>
      <c r="C144" s="186"/>
      <c r="D144" s="187"/>
      <c r="E144" s="188"/>
      <c r="F144" s="188"/>
      <c r="G144" s="152"/>
      <c r="H144" s="188"/>
      <c r="I144" s="188"/>
      <c r="J144" s="188"/>
      <c r="K144" s="189"/>
      <c r="L144" s="186"/>
      <c r="M144" s="187"/>
      <c r="N144" s="188"/>
      <c r="O144" s="188"/>
      <c r="P144" s="152"/>
      <c r="Q144" s="188"/>
      <c r="R144" s="188"/>
      <c r="S144" s="188"/>
      <c r="T144" s="189"/>
      <c r="U144" s="186"/>
      <c r="V144" s="187"/>
      <c r="W144" s="188"/>
      <c r="X144" s="188"/>
      <c r="Y144" s="190"/>
      <c r="Z144" s="186"/>
      <c r="AA144" s="190"/>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row>
    <row r="145" spans="1:81" ht="48" x14ac:dyDescent="0.2">
      <c r="A145" s="8">
        <f t="shared" si="232"/>
        <v>0</v>
      </c>
      <c r="B145" s="178"/>
      <c r="C145" s="191"/>
      <c r="D145" s="180"/>
      <c r="E145" s="181"/>
      <c r="F145" s="181"/>
      <c r="G145" s="192"/>
      <c r="H145" s="181"/>
      <c r="I145" s="181"/>
      <c r="J145" s="181"/>
      <c r="K145" s="183"/>
      <c r="L145" s="191"/>
      <c r="M145" s="180"/>
      <c r="N145" s="181"/>
      <c r="O145" s="181"/>
      <c r="P145" s="192"/>
      <c r="Q145" s="181"/>
      <c r="R145" s="181"/>
      <c r="S145" s="181"/>
      <c r="T145" s="183"/>
      <c r="U145" s="191"/>
      <c r="V145" s="180"/>
      <c r="W145" s="181"/>
      <c r="X145" s="181"/>
      <c r="Y145" s="193"/>
      <c r="Z145" s="191"/>
      <c r="AA145" s="193"/>
      <c r="AB145" s="23" t="s">
        <v>153</v>
      </c>
      <c r="AC145" s="15" t="s">
        <v>154</v>
      </c>
      <c r="AD145" s="23" t="s">
        <v>155</v>
      </c>
      <c r="AE145" s="23" t="s">
        <v>160</v>
      </c>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row>
    <row r="146" spans="1:81" ht="15" x14ac:dyDescent="0.2">
      <c r="A146" s="177" t="s">
        <v>167</v>
      </c>
      <c r="B146" s="178"/>
      <c r="C146" s="179" t="e">
        <f>AVERAGE(C141:C145)</f>
        <v>#DIV/0!</v>
      </c>
      <c r="D146" s="180"/>
      <c r="E146" s="181"/>
      <c r="F146" s="181"/>
      <c r="G146" s="182">
        <f>SUM(G141:G145)</f>
        <v>0</v>
      </c>
      <c r="H146" s="181"/>
      <c r="I146" s="181"/>
      <c r="J146" s="181"/>
      <c r="K146" s="183"/>
      <c r="L146" s="179" t="e">
        <f>AVERAGE(L141:L145)</f>
        <v>#DIV/0!</v>
      </c>
      <c r="M146" s="180"/>
      <c r="N146" s="181"/>
      <c r="O146" s="181"/>
      <c r="P146" s="182">
        <f>SUM(P141:P145)</f>
        <v>0</v>
      </c>
      <c r="Q146" s="181"/>
      <c r="R146" s="181"/>
      <c r="S146" s="181"/>
      <c r="T146" s="183"/>
      <c r="U146" s="179" t="e">
        <f>AVERAGE(U141:U145)</f>
        <v>#DIV/0!</v>
      </c>
      <c r="V146" s="180"/>
      <c r="W146" s="181"/>
      <c r="X146" s="181"/>
      <c r="Y146" s="184">
        <f>SUM(Y141:Y145)</f>
        <v>0</v>
      </c>
      <c r="Z146" s="179" t="e">
        <f>AVERAGE(Z141:Z145)</f>
        <v>#DIV/0!</v>
      </c>
      <c r="AA146" s="184">
        <f>SUM(AA141:AA145)</f>
        <v>0</v>
      </c>
      <c r="AB146" s="194">
        <f>(G146*0.33)+P146+(Y146*0.25)+AA146</f>
        <v>0</v>
      </c>
      <c r="AC146" s="195" t="e">
        <f>((AB146-(AA146+(Y146*0.25)))/L146)+((Y141*0.25)/U141)+((Y142*0.25)/U142)+((Y143*0.25)/U143)+((Y144*0.25)/U144)+((Y145*0.25)/U145)+(AA141/Z141)+(AA142/Z142)+(AA143/Z143)+(AA144/Z144)+(AA145/Z145)</f>
        <v>#DIV/0!</v>
      </c>
      <c r="AD146" s="196">
        <f>G146+P146+Y146+AA146</f>
        <v>0</v>
      </c>
      <c r="AE146" s="197" t="e">
        <f>(G146/C146)+(P146/L146)+((Y141*0.25)/U141)+((Y142*0.25)/U142)+((Y143*0.25)/U143)+((Y144*0.25)/U144)+((Y145*0.25)/U145)+(AA141/Z141)+(AA142/Z142)+(AA143/Z143)+(AA144/Z144)+(AA145/Z145)</f>
        <v>#DIV/0!</v>
      </c>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row>
    <row r="147" spans="1:81" ht="15" x14ac:dyDescent="0.2">
      <c r="A147" s="146"/>
      <c r="B147" s="198"/>
      <c r="C147" s="198"/>
      <c r="D147" s="73"/>
      <c r="E147" s="31"/>
      <c r="F147" s="31"/>
      <c r="G147" s="31"/>
      <c r="H147" s="31"/>
      <c r="I147" s="31"/>
      <c r="J147" s="31"/>
      <c r="K147" s="47"/>
      <c r="L147" s="47"/>
      <c r="M147" s="31"/>
      <c r="N147" s="31"/>
      <c r="O147" s="31"/>
      <c r="P147" s="31"/>
      <c r="Q147" s="31"/>
      <c r="R147" s="31"/>
      <c r="S147" s="31"/>
      <c r="T147" s="105"/>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row>
    <row r="148" spans="1:81" ht="15" x14ac:dyDescent="0.2">
      <c r="A148" s="146" t="s">
        <v>137</v>
      </c>
      <c r="B148" s="147" t="s">
        <v>168</v>
      </c>
      <c r="C148" s="199"/>
      <c r="D148" s="73"/>
      <c r="E148" s="260"/>
      <c r="F148" s="209"/>
      <c r="G148" s="31"/>
      <c r="H148" s="31"/>
      <c r="I148" s="31"/>
      <c r="J148" s="31"/>
      <c r="K148" s="47"/>
      <c r="L148" s="47"/>
      <c r="M148" s="31"/>
      <c r="N148" s="260"/>
      <c r="O148" s="209"/>
      <c r="P148" s="31"/>
      <c r="Q148" s="31"/>
      <c r="R148" s="31"/>
      <c r="S148" s="31"/>
      <c r="T148" s="105"/>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row>
    <row r="149" spans="1:81" ht="15" x14ac:dyDescent="0.2">
      <c r="A149" s="151"/>
      <c r="B149" s="261" t="s">
        <v>139</v>
      </c>
      <c r="C149" s="262" t="s">
        <v>5</v>
      </c>
      <c r="D149" s="263"/>
      <c r="E149" s="263"/>
      <c r="F149" s="263"/>
      <c r="G149" s="263"/>
      <c r="H149" s="263"/>
      <c r="I149" s="263"/>
      <c r="J149" s="263"/>
      <c r="K149" s="264"/>
      <c r="L149" s="265" t="s">
        <v>6</v>
      </c>
      <c r="M149" s="263"/>
      <c r="N149" s="263"/>
      <c r="O149" s="263"/>
      <c r="P149" s="263"/>
      <c r="Q149" s="263"/>
      <c r="R149" s="263"/>
      <c r="S149" s="263"/>
      <c r="T149" s="264"/>
      <c r="U149" s="265" t="s">
        <v>7</v>
      </c>
      <c r="V149" s="263"/>
      <c r="W149" s="263"/>
      <c r="X149" s="263"/>
      <c r="Y149" s="264"/>
      <c r="Z149" s="265" t="s">
        <v>8</v>
      </c>
      <c r="AA149" s="266"/>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row>
    <row r="150" spans="1:81" ht="48" x14ac:dyDescent="0.2">
      <c r="A150" s="15" t="s">
        <v>141</v>
      </c>
      <c r="B150" s="214"/>
      <c r="C150" s="154" t="s">
        <v>36</v>
      </c>
      <c r="D150" s="155" t="s">
        <v>27</v>
      </c>
      <c r="E150" s="155" t="s">
        <v>28</v>
      </c>
      <c r="F150" s="155" t="s">
        <v>29</v>
      </c>
      <c r="G150" s="155" t="s">
        <v>30</v>
      </c>
      <c r="H150" s="155" t="s">
        <v>31</v>
      </c>
      <c r="I150" s="155" t="s">
        <v>32</v>
      </c>
      <c r="J150" s="156" t="s">
        <v>33</v>
      </c>
      <c r="K150" s="20" t="s">
        <v>34</v>
      </c>
      <c r="L150" s="155" t="s">
        <v>36</v>
      </c>
      <c r="M150" s="155" t="s">
        <v>27</v>
      </c>
      <c r="N150" s="155" t="s">
        <v>28</v>
      </c>
      <c r="O150" s="155" t="s">
        <v>29</v>
      </c>
      <c r="P150" s="155" t="s">
        <v>30</v>
      </c>
      <c r="Q150" s="155" t="s">
        <v>31</v>
      </c>
      <c r="R150" s="155" t="s">
        <v>32</v>
      </c>
      <c r="S150" s="155" t="s">
        <v>33</v>
      </c>
      <c r="T150" s="22" t="s">
        <v>142</v>
      </c>
      <c r="U150" s="155" t="s">
        <v>36</v>
      </c>
      <c r="V150" s="155" t="s">
        <v>37</v>
      </c>
      <c r="W150" s="155" t="s">
        <v>38</v>
      </c>
      <c r="X150" s="155" t="s">
        <v>39</v>
      </c>
      <c r="Y150" s="22" t="s">
        <v>40</v>
      </c>
      <c r="Z150" s="155" t="s">
        <v>36</v>
      </c>
      <c r="AA150" s="155" t="s">
        <v>30</v>
      </c>
      <c r="AB150" s="201" t="s">
        <v>169</v>
      </c>
      <c r="AC150" s="202" t="s">
        <v>170</v>
      </c>
      <c r="AD150" s="31"/>
      <c r="AE150" s="267" t="s">
        <v>171</v>
      </c>
      <c r="AF150" s="209"/>
      <c r="AG150" s="209"/>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row>
    <row r="151" spans="1:81" ht="15" x14ac:dyDescent="0.2">
      <c r="A151" s="86">
        <f>$A$7</f>
        <v>0</v>
      </c>
      <c r="B151" s="86">
        <f t="shared" ref="B151:B170" si="233">B119</f>
        <v>0</v>
      </c>
      <c r="C151" s="160"/>
      <c r="D151" s="161"/>
      <c r="E151" s="161"/>
      <c r="F151" s="161"/>
      <c r="G151" s="162">
        <f t="shared" ref="G151:G170" si="234">D151+E151+F151</f>
        <v>0</v>
      </c>
      <c r="H151" s="161"/>
      <c r="I151" s="161"/>
      <c r="J151" s="99"/>
      <c r="K151" s="163"/>
      <c r="L151" s="161"/>
      <c r="M151" s="161"/>
      <c r="N151" s="164"/>
      <c r="O151" s="164"/>
      <c r="P151" s="162">
        <f t="shared" ref="P151:P170" si="235">M151+N151+O151</f>
        <v>0</v>
      </c>
      <c r="Q151" s="164"/>
      <c r="R151" s="164"/>
      <c r="S151" s="99"/>
      <c r="T151" s="163"/>
      <c r="U151" s="161"/>
      <c r="V151" s="161"/>
      <c r="W151" s="161"/>
      <c r="X151" s="161"/>
      <c r="Y151" s="200"/>
      <c r="Z151" s="161"/>
      <c r="AA151" s="161"/>
      <c r="AB151" s="203">
        <f t="shared" ref="AB151:AB170" si="236">(SUMIF(B151,"BIC",G151)*0.66)+(SUMIF(B151,"No BIC",G151)*0.33)+((H151+I151)*0.33)+P151+Q151+R151+(Y151*0.25)+AA151</f>
        <v>0</v>
      </c>
      <c r="AC151" s="204" t="e">
        <f t="shared" ref="AC151:AC170" si="237">((AB151-(AA151+(Y151*0.25)))/L151)+((Y151*0.25)/U151)+(AA151/Z151)</f>
        <v>#DIV/0!</v>
      </c>
      <c r="AD151" s="31"/>
      <c r="AE151" s="209"/>
      <c r="AF151" s="209"/>
      <c r="AG151" s="209"/>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row>
    <row r="152" spans="1:81" ht="27" customHeight="1" x14ac:dyDescent="0.2">
      <c r="A152" s="86">
        <f>$A$8</f>
        <v>0</v>
      </c>
      <c r="B152" s="86">
        <f t="shared" si="233"/>
        <v>0</v>
      </c>
      <c r="C152" s="160"/>
      <c r="D152" s="161"/>
      <c r="E152" s="161"/>
      <c r="F152" s="161"/>
      <c r="G152" s="162">
        <f t="shared" si="234"/>
        <v>0</v>
      </c>
      <c r="H152" s="161"/>
      <c r="I152" s="161"/>
      <c r="J152" s="99"/>
      <c r="K152" s="163"/>
      <c r="L152" s="161"/>
      <c r="M152" s="161"/>
      <c r="N152" s="164"/>
      <c r="O152" s="164"/>
      <c r="P152" s="162">
        <f t="shared" si="235"/>
        <v>0</v>
      </c>
      <c r="Q152" s="164"/>
      <c r="R152" s="164"/>
      <c r="S152" s="99"/>
      <c r="T152" s="163"/>
      <c r="U152" s="161"/>
      <c r="V152" s="161"/>
      <c r="W152" s="161"/>
      <c r="X152" s="161"/>
      <c r="Y152" s="200"/>
      <c r="Z152" s="161"/>
      <c r="AA152" s="161"/>
      <c r="AB152" s="203">
        <f t="shared" si="236"/>
        <v>0</v>
      </c>
      <c r="AC152" s="204" t="e">
        <f t="shared" si="237"/>
        <v>#DIV/0!</v>
      </c>
      <c r="AD152" s="31"/>
      <c r="AE152" s="209"/>
      <c r="AF152" s="209"/>
      <c r="AG152" s="209"/>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row>
    <row r="153" spans="1:81" ht="15" x14ac:dyDescent="0.2">
      <c r="A153" s="86">
        <f>$A$9</f>
        <v>0</v>
      </c>
      <c r="B153" s="86">
        <f t="shared" si="233"/>
        <v>0</v>
      </c>
      <c r="C153" s="160"/>
      <c r="D153" s="161"/>
      <c r="E153" s="161"/>
      <c r="F153" s="161"/>
      <c r="G153" s="162">
        <f t="shared" si="234"/>
        <v>0</v>
      </c>
      <c r="H153" s="161"/>
      <c r="I153" s="161"/>
      <c r="J153" s="99"/>
      <c r="K153" s="163"/>
      <c r="L153" s="161"/>
      <c r="M153" s="161"/>
      <c r="N153" s="164"/>
      <c r="O153" s="164"/>
      <c r="P153" s="162">
        <f t="shared" si="235"/>
        <v>0</v>
      </c>
      <c r="Q153" s="164"/>
      <c r="R153" s="164"/>
      <c r="S153" s="99"/>
      <c r="T153" s="163"/>
      <c r="U153" s="161"/>
      <c r="V153" s="161"/>
      <c r="W153" s="161"/>
      <c r="X153" s="161"/>
      <c r="Y153" s="200"/>
      <c r="Z153" s="161"/>
      <c r="AA153" s="161"/>
      <c r="AB153" s="203">
        <f t="shared" si="236"/>
        <v>0</v>
      </c>
      <c r="AC153" s="204" t="e">
        <f t="shared" si="237"/>
        <v>#DIV/0!</v>
      </c>
      <c r="AD153" s="31"/>
      <c r="AE153" s="209"/>
      <c r="AF153" s="209"/>
      <c r="AG153" s="209"/>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row>
    <row r="154" spans="1:81" ht="15" x14ac:dyDescent="0.2">
      <c r="A154" s="86">
        <f>$A$10</f>
        <v>0</v>
      </c>
      <c r="B154" s="86">
        <f t="shared" si="233"/>
        <v>0</v>
      </c>
      <c r="C154" s="160"/>
      <c r="D154" s="161"/>
      <c r="E154" s="161"/>
      <c r="F154" s="161"/>
      <c r="G154" s="162">
        <f t="shared" si="234"/>
        <v>0</v>
      </c>
      <c r="H154" s="161"/>
      <c r="I154" s="161"/>
      <c r="J154" s="99"/>
      <c r="K154" s="163"/>
      <c r="L154" s="161"/>
      <c r="M154" s="161"/>
      <c r="N154" s="164"/>
      <c r="O154" s="164"/>
      <c r="P154" s="162">
        <f t="shared" si="235"/>
        <v>0</v>
      </c>
      <c r="Q154" s="164"/>
      <c r="R154" s="164"/>
      <c r="S154" s="99"/>
      <c r="T154" s="163"/>
      <c r="U154" s="161"/>
      <c r="V154" s="161"/>
      <c r="W154" s="161"/>
      <c r="X154" s="161"/>
      <c r="Y154" s="200"/>
      <c r="Z154" s="161"/>
      <c r="AA154" s="161"/>
      <c r="AB154" s="203">
        <f t="shared" si="236"/>
        <v>0</v>
      </c>
      <c r="AC154" s="204" t="e">
        <f t="shared" si="237"/>
        <v>#DIV/0!</v>
      </c>
      <c r="AD154" s="31"/>
      <c r="AE154" s="209"/>
      <c r="AF154" s="209"/>
      <c r="AG154" s="209"/>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row>
    <row r="155" spans="1:81" ht="15" x14ac:dyDescent="0.2">
      <c r="A155" s="86">
        <f>$A$11</f>
        <v>0</v>
      </c>
      <c r="B155" s="86">
        <f t="shared" si="233"/>
        <v>0</v>
      </c>
      <c r="C155" s="160"/>
      <c r="D155" s="161"/>
      <c r="E155" s="161"/>
      <c r="F155" s="161"/>
      <c r="G155" s="162">
        <f t="shared" si="234"/>
        <v>0</v>
      </c>
      <c r="H155" s="161"/>
      <c r="I155" s="161"/>
      <c r="J155" s="99"/>
      <c r="K155" s="163"/>
      <c r="L155" s="161"/>
      <c r="M155" s="161"/>
      <c r="N155" s="164"/>
      <c r="O155" s="164"/>
      <c r="P155" s="162">
        <f t="shared" si="235"/>
        <v>0</v>
      </c>
      <c r="Q155" s="164"/>
      <c r="R155" s="164"/>
      <c r="S155" s="99"/>
      <c r="T155" s="163"/>
      <c r="U155" s="161"/>
      <c r="V155" s="161"/>
      <c r="W155" s="161"/>
      <c r="X155" s="161"/>
      <c r="Y155" s="200"/>
      <c r="Z155" s="161"/>
      <c r="AA155" s="161"/>
      <c r="AB155" s="203">
        <f t="shared" si="236"/>
        <v>0</v>
      </c>
      <c r="AC155" s="204" t="e">
        <f t="shared" si="237"/>
        <v>#DIV/0!</v>
      </c>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row>
    <row r="156" spans="1:81" ht="15" x14ac:dyDescent="0.2">
      <c r="A156" s="86">
        <f>$A$12</f>
        <v>0</v>
      </c>
      <c r="B156" s="86">
        <f t="shared" si="233"/>
        <v>0</v>
      </c>
      <c r="C156" s="160"/>
      <c r="D156" s="161"/>
      <c r="E156" s="161"/>
      <c r="F156" s="161"/>
      <c r="G156" s="162">
        <f t="shared" si="234"/>
        <v>0</v>
      </c>
      <c r="H156" s="161"/>
      <c r="I156" s="161"/>
      <c r="J156" s="99"/>
      <c r="K156" s="163"/>
      <c r="L156" s="161"/>
      <c r="M156" s="161"/>
      <c r="N156" s="164"/>
      <c r="O156" s="164"/>
      <c r="P156" s="162">
        <f t="shared" si="235"/>
        <v>0</v>
      </c>
      <c r="Q156" s="164"/>
      <c r="R156" s="164"/>
      <c r="S156" s="99"/>
      <c r="T156" s="163"/>
      <c r="U156" s="161"/>
      <c r="V156" s="161"/>
      <c r="W156" s="161"/>
      <c r="X156" s="161"/>
      <c r="Y156" s="200"/>
      <c r="Z156" s="161"/>
      <c r="AA156" s="161"/>
      <c r="AB156" s="203">
        <f t="shared" si="236"/>
        <v>0</v>
      </c>
      <c r="AC156" s="204" t="e">
        <f t="shared" si="237"/>
        <v>#DIV/0!</v>
      </c>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row>
    <row r="157" spans="1:81" ht="15" x14ac:dyDescent="0.2">
      <c r="A157" s="86">
        <f>$A$13</f>
        <v>0</v>
      </c>
      <c r="B157" s="86">
        <f t="shared" si="233"/>
        <v>0</v>
      </c>
      <c r="C157" s="160"/>
      <c r="D157" s="161"/>
      <c r="E157" s="161"/>
      <c r="F157" s="161"/>
      <c r="G157" s="162">
        <f t="shared" si="234"/>
        <v>0</v>
      </c>
      <c r="H157" s="161"/>
      <c r="I157" s="161"/>
      <c r="J157" s="99"/>
      <c r="K157" s="163"/>
      <c r="L157" s="161"/>
      <c r="M157" s="161"/>
      <c r="N157" s="164"/>
      <c r="O157" s="164"/>
      <c r="P157" s="162">
        <f t="shared" si="235"/>
        <v>0</v>
      </c>
      <c r="Q157" s="164"/>
      <c r="R157" s="164"/>
      <c r="S157" s="99"/>
      <c r="T157" s="163"/>
      <c r="U157" s="161"/>
      <c r="V157" s="161"/>
      <c r="W157" s="161"/>
      <c r="X157" s="161"/>
      <c r="Y157" s="200"/>
      <c r="Z157" s="161"/>
      <c r="AA157" s="161"/>
      <c r="AB157" s="203">
        <f t="shared" si="236"/>
        <v>0</v>
      </c>
      <c r="AC157" s="204" t="e">
        <f t="shared" si="237"/>
        <v>#DIV/0!</v>
      </c>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row>
    <row r="158" spans="1:81" ht="15" x14ac:dyDescent="0.2">
      <c r="A158" s="86">
        <f>$A$14</f>
        <v>0</v>
      </c>
      <c r="B158" s="86">
        <f t="shared" si="233"/>
        <v>0</v>
      </c>
      <c r="C158" s="160"/>
      <c r="D158" s="161"/>
      <c r="E158" s="161"/>
      <c r="F158" s="161"/>
      <c r="G158" s="162">
        <f t="shared" si="234"/>
        <v>0</v>
      </c>
      <c r="H158" s="161"/>
      <c r="I158" s="161"/>
      <c r="J158" s="99"/>
      <c r="K158" s="163"/>
      <c r="L158" s="161"/>
      <c r="M158" s="161"/>
      <c r="N158" s="164"/>
      <c r="O158" s="164"/>
      <c r="P158" s="162">
        <f t="shared" si="235"/>
        <v>0</v>
      </c>
      <c r="Q158" s="164"/>
      <c r="R158" s="164"/>
      <c r="S158" s="99"/>
      <c r="T158" s="163"/>
      <c r="U158" s="161"/>
      <c r="V158" s="161"/>
      <c r="W158" s="161"/>
      <c r="X158" s="161"/>
      <c r="Y158" s="200"/>
      <c r="Z158" s="161"/>
      <c r="AA158" s="161"/>
      <c r="AB158" s="203">
        <f t="shared" si="236"/>
        <v>0</v>
      </c>
      <c r="AC158" s="204" t="e">
        <f t="shared" si="237"/>
        <v>#DIV/0!</v>
      </c>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row>
    <row r="159" spans="1:81" ht="15" x14ac:dyDescent="0.2">
      <c r="A159" s="86">
        <f>$A$15</f>
        <v>0</v>
      </c>
      <c r="B159" s="86">
        <f t="shared" si="233"/>
        <v>0</v>
      </c>
      <c r="C159" s="160"/>
      <c r="D159" s="161"/>
      <c r="E159" s="161"/>
      <c r="F159" s="161"/>
      <c r="G159" s="162">
        <f t="shared" si="234"/>
        <v>0</v>
      </c>
      <c r="H159" s="161"/>
      <c r="I159" s="161"/>
      <c r="J159" s="99"/>
      <c r="K159" s="163"/>
      <c r="L159" s="161"/>
      <c r="M159" s="161"/>
      <c r="N159" s="164"/>
      <c r="O159" s="164"/>
      <c r="P159" s="162">
        <f t="shared" si="235"/>
        <v>0</v>
      </c>
      <c r="Q159" s="164"/>
      <c r="R159" s="164"/>
      <c r="S159" s="99"/>
      <c r="T159" s="163"/>
      <c r="U159" s="161"/>
      <c r="V159" s="161"/>
      <c r="W159" s="161"/>
      <c r="X159" s="161"/>
      <c r="Y159" s="200"/>
      <c r="Z159" s="161"/>
      <c r="AA159" s="161"/>
      <c r="AB159" s="203">
        <f t="shared" si="236"/>
        <v>0</v>
      </c>
      <c r="AC159" s="204" t="e">
        <f t="shared" si="237"/>
        <v>#DIV/0!</v>
      </c>
      <c r="AD159" s="31"/>
      <c r="AE159" s="31"/>
      <c r="AF159" s="31"/>
      <c r="AG159" s="31"/>
      <c r="AH159" s="31"/>
      <c r="AI159" s="134"/>
      <c r="AJ159" s="134"/>
      <c r="AK159" s="134"/>
      <c r="AL159" s="31"/>
      <c r="AM159" s="31"/>
      <c r="AN159" s="31"/>
      <c r="AO159" s="31"/>
      <c r="AP159" s="31"/>
      <c r="AQ159" s="134"/>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row>
    <row r="160" spans="1:81" ht="15" x14ac:dyDescent="0.2">
      <c r="A160" s="86">
        <f>$A$16</f>
        <v>0</v>
      </c>
      <c r="B160" s="86">
        <f t="shared" si="233"/>
        <v>0</v>
      </c>
      <c r="C160" s="160"/>
      <c r="D160" s="161"/>
      <c r="E160" s="161"/>
      <c r="F160" s="161"/>
      <c r="G160" s="162">
        <f t="shared" si="234"/>
        <v>0</v>
      </c>
      <c r="H160" s="161"/>
      <c r="I160" s="161"/>
      <c r="J160" s="99"/>
      <c r="K160" s="163"/>
      <c r="L160" s="161"/>
      <c r="M160" s="161"/>
      <c r="N160" s="164"/>
      <c r="O160" s="164"/>
      <c r="P160" s="162">
        <f t="shared" si="235"/>
        <v>0</v>
      </c>
      <c r="Q160" s="164"/>
      <c r="R160" s="164"/>
      <c r="S160" s="99"/>
      <c r="T160" s="163"/>
      <c r="U160" s="161"/>
      <c r="V160" s="161"/>
      <c r="W160" s="161"/>
      <c r="X160" s="161"/>
      <c r="Y160" s="200"/>
      <c r="Z160" s="161"/>
      <c r="AA160" s="161"/>
      <c r="AB160" s="203">
        <f t="shared" si="236"/>
        <v>0</v>
      </c>
      <c r="AC160" s="204" t="e">
        <f t="shared" si="237"/>
        <v>#DIV/0!</v>
      </c>
      <c r="AD160" s="31"/>
      <c r="AE160" s="31"/>
      <c r="AF160" s="31"/>
      <c r="AG160" s="31"/>
      <c r="AH160" s="31"/>
      <c r="AI160" s="31"/>
      <c r="AJ160" s="31"/>
      <c r="AK160" s="31"/>
      <c r="AL160" s="134"/>
      <c r="AM160" s="134"/>
      <c r="AN160" s="134"/>
      <c r="AO160" s="134"/>
      <c r="AP160" s="134"/>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row>
    <row r="161" spans="1:81" ht="15" x14ac:dyDescent="0.2">
      <c r="A161" s="86">
        <f>$A$17</f>
        <v>0</v>
      </c>
      <c r="B161" s="86">
        <f t="shared" si="233"/>
        <v>0</v>
      </c>
      <c r="C161" s="160"/>
      <c r="D161" s="161"/>
      <c r="E161" s="161"/>
      <c r="F161" s="161"/>
      <c r="G161" s="162">
        <f t="shared" si="234"/>
        <v>0</v>
      </c>
      <c r="H161" s="161"/>
      <c r="I161" s="161"/>
      <c r="J161" s="99"/>
      <c r="K161" s="163"/>
      <c r="L161" s="161"/>
      <c r="M161" s="161"/>
      <c r="N161" s="164"/>
      <c r="O161" s="164"/>
      <c r="P161" s="162">
        <f t="shared" si="235"/>
        <v>0</v>
      </c>
      <c r="Q161" s="164"/>
      <c r="R161" s="164"/>
      <c r="S161" s="99"/>
      <c r="T161" s="163"/>
      <c r="U161" s="161"/>
      <c r="V161" s="161"/>
      <c r="W161" s="161"/>
      <c r="X161" s="161"/>
      <c r="Y161" s="200"/>
      <c r="Z161" s="161"/>
      <c r="AA161" s="161"/>
      <c r="AB161" s="203">
        <f t="shared" si="236"/>
        <v>0</v>
      </c>
      <c r="AC161" s="204" t="e">
        <f t="shared" si="237"/>
        <v>#DIV/0!</v>
      </c>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row>
    <row r="162" spans="1:81" ht="15" x14ac:dyDescent="0.2">
      <c r="A162" s="86">
        <f>$A$18</f>
        <v>0</v>
      </c>
      <c r="B162" s="86">
        <f t="shared" si="233"/>
        <v>0</v>
      </c>
      <c r="C162" s="160"/>
      <c r="D162" s="161"/>
      <c r="E162" s="161"/>
      <c r="F162" s="161"/>
      <c r="G162" s="162">
        <f t="shared" si="234"/>
        <v>0</v>
      </c>
      <c r="H162" s="161"/>
      <c r="I162" s="161"/>
      <c r="J162" s="99"/>
      <c r="K162" s="163"/>
      <c r="L162" s="161"/>
      <c r="M162" s="161"/>
      <c r="N162" s="164"/>
      <c r="O162" s="164"/>
      <c r="P162" s="162">
        <f t="shared" si="235"/>
        <v>0</v>
      </c>
      <c r="Q162" s="164"/>
      <c r="R162" s="164"/>
      <c r="S162" s="99"/>
      <c r="T162" s="163"/>
      <c r="U162" s="161"/>
      <c r="V162" s="161"/>
      <c r="W162" s="161"/>
      <c r="X162" s="161"/>
      <c r="Y162" s="200"/>
      <c r="Z162" s="161"/>
      <c r="AA162" s="161"/>
      <c r="AB162" s="203">
        <f t="shared" si="236"/>
        <v>0</v>
      </c>
      <c r="AC162" s="204" t="e">
        <f t="shared" si="237"/>
        <v>#DIV/0!</v>
      </c>
      <c r="AD162" s="31"/>
      <c r="AE162" s="31"/>
      <c r="AF162" s="31"/>
      <c r="AG162" s="31"/>
      <c r="AH162" s="31"/>
      <c r="AI162" s="31"/>
      <c r="AJ162" s="31"/>
      <c r="AK162" s="31"/>
      <c r="AL162" s="31"/>
      <c r="AM162" s="31"/>
      <c r="AN162" s="31"/>
      <c r="AO162" s="31"/>
      <c r="AP162" s="31"/>
      <c r="AQ162" s="31"/>
      <c r="AR162" s="31"/>
      <c r="AS162" s="134"/>
      <c r="AT162" s="134"/>
      <c r="AU162" s="134"/>
      <c r="AV162" s="134"/>
      <c r="AW162" s="134"/>
      <c r="AX162" s="134"/>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row>
    <row r="163" spans="1:81" ht="15" x14ac:dyDescent="0.2">
      <c r="A163" s="86">
        <f>$A$19</f>
        <v>0</v>
      </c>
      <c r="B163" s="86">
        <f t="shared" si="233"/>
        <v>0</v>
      </c>
      <c r="C163" s="160"/>
      <c r="D163" s="161"/>
      <c r="E163" s="161"/>
      <c r="F163" s="161"/>
      <c r="G163" s="162">
        <f t="shared" si="234"/>
        <v>0</v>
      </c>
      <c r="H163" s="161"/>
      <c r="I163" s="161"/>
      <c r="J163" s="99"/>
      <c r="K163" s="163"/>
      <c r="L163" s="161"/>
      <c r="M163" s="161"/>
      <c r="N163" s="164"/>
      <c r="O163" s="164"/>
      <c r="P163" s="162">
        <f t="shared" si="235"/>
        <v>0</v>
      </c>
      <c r="Q163" s="164"/>
      <c r="R163" s="164"/>
      <c r="S163" s="99"/>
      <c r="T163" s="163"/>
      <c r="U163" s="161"/>
      <c r="V163" s="161"/>
      <c r="W163" s="161"/>
      <c r="X163" s="161"/>
      <c r="Y163" s="200"/>
      <c r="Z163" s="161"/>
      <c r="AA163" s="161"/>
      <c r="AB163" s="203">
        <f t="shared" si="236"/>
        <v>0</v>
      </c>
      <c r="AC163" s="204" t="e">
        <f t="shared" si="237"/>
        <v>#DIV/0!</v>
      </c>
      <c r="AD163" s="31"/>
      <c r="AE163" s="31"/>
      <c r="AF163" s="31"/>
      <c r="AG163" s="31"/>
      <c r="AH163" s="31"/>
      <c r="AI163" s="31"/>
      <c r="AJ163" s="31"/>
      <c r="AK163" s="31"/>
      <c r="AL163" s="31"/>
      <c r="AM163" s="31"/>
      <c r="AN163" s="31"/>
      <c r="AO163" s="31"/>
      <c r="AP163" s="31"/>
      <c r="AQ163" s="31"/>
      <c r="AR163" s="134"/>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row>
    <row r="164" spans="1:81" ht="15" x14ac:dyDescent="0.2">
      <c r="A164" s="86">
        <f>$A$20</f>
        <v>0</v>
      </c>
      <c r="B164" s="86">
        <f t="shared" si="233"/>
        <v>0</v>
      </c>
      <c r="C164" s="160"/>
      <c r="D164" s="161"/>
      <c r="E164" s="161"/>
      <c r="F164" s="161"/>
      <c r="G164" s="162">
        <f t="shared" si="234"/>
        <v>0</v>
      </c>
      <c r="H164" s="161"/>
      <c r="I164" s="161"/>
      <c r="J164" s="99"/>
      <c r="K164" s="163"/>
      <c r="L164" s="161"/>
      <c r="M164" s="161"/>
      <c r="N164" s="164"/>
      <c r="O164" s="164"/>
      <c r="P164" s="162">
        <f t="shared" si="235"/>
        <v>0</v>
      </c>
      <c r="Q164" s="164"/>
      <c r="R164" s="164"/>
      <c r="S164" s="99"/>
      <c r="T164" s="163"/>
      <c r="U164" s="161"/>
      <c r="V164" s="161"/>
      <c r="W164" s="161"/>
      <c r="X164" s="161"/>
      <c r="Y164" s="200"/>
      <c r="Z164" s="161"/>
      <c r="AA164" s="161"/>
      <c r="AB164" s="203">
        <f t="shared" si="236"/>
        <v>0</v>
      </c>
      <c r="AC164" s="204" t="e">
        <f t="shared" si="237"/>
        <v>#DIV/0!</v>
      </c>
      <c r="AD164" s="31"/>
      <c r="AE164" s="31"/>
      <c r="AF164" s="31"/>
      <c r="AG164" s="31"/>
      <c r="AH164" s="134"/>
      <c r="AI164" s="134"/>
      <c r="AJ164" s="134"/>
      <c r="AK164" s="134"/>
      <c r="AL164" s="31"/>
      <c r="AM164" s="31"/>
      <c r="AN164" s="31"/>
      <c r="AO164" s="31"/>
      <c r="AP164" s="31"/>
      <c r="AQ164" s="2"/>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row>
    <row r="165" spans="1:81" ht="15" x14ac:dyDescent="0.2">
      <c r="A165" s="86">
        <f>$A$21</f>
        <v>0</v>
      </c>
      <c r="B165" s="86">
        <f t="shared" si="233"/>
        <v>0</v>
      </c>
      <c r="C165" s="160"/>
      <c r="D165" s="161"/>
      <c r="E165" s="161"/>
      <c r="F165" s="161"/>
      <c r="G165" s="162">
        <f t="shared" si="234"/>
        <v>0</v>
      </c>
      <c r="H165" s="161"/>
      <c r="I165" s="161"/>
      <c r="J165" s="99"/>
      <c r="K165" s="163"/>
      <c r="L165" s="161"/>
      <c r="M165" s="161"/>
      <c r="N165" s="164"/>
      <c r="O165" s="164"/>
      <c r="P165" s="162">
        <f t="shared" si="235"/>
        <v>0</v>
      </c>
      <c r="Q165" s="164"/>
      <c r="R165" s="164"/>
      <c r="S165" s="99"/>
      <c r="T165" s="163"/>
      <c r="U165" s="161"/>
      <c r="V165" s="161"/>
      <c r="W165" s="161"/>
      <c r="X165" s="161"/>
      <c r="Y165" s="200"/>
      <c r="Z165" s="161"/>
      <c r="AA165" s="161"/>
      <c r="AB165" s="203">
        <f t="shared" si="236"/>
        <v>0</v>
      </c>
      <c r="AC165" s="204" t="e">
        <f t="shared" si="237"/>
        <v>#DIV/0!</v>
      </c>
      <c r="AD165" s="134"/>
      <c r="AE165" s="134"/>
      <c r="AF165" s="134"/>
      <c r="AG165" s="134"/>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row>
    <row r="166" spans="1:81" ht="15" x14ac:dyDescent="0.2">
      <c r="A166" s="86">
        <f>$A$22</f>
        <v>0</v>
      </c>
      <c r="B166" s="86">
        <f t="shared" si="233"/>
        <v>0</v>
      </c>
      <c r="C166" s="160"/>
      <c r="D166" s="161"/>
      <c r="E166" s="161"/>
      <c r="F166" s="161"/>
      <c r="G166" s="162">
        <f t="shared" si="234"/>
        <v>0</v>
      </c>
      <c r="H166" s="161"/>
      <c r="I166" s="161"/>
      <c r="J166" s="99"/>
      <c r="K166" s="163"/>
      <c r="L166" s="161"/>
      <c r="M166" s="161"/>
      <c r="N166" s="164"/>
      <c r="O166" s="164"/>
      <c r="P166" s="162">
        <f t="shared" si="235"/>
        <v>0</v>
      </c>
      <c r="Q166" s="164"/>
      <c r="R166" s="164"/>
      <c r="S166" s="99"/>
      <c r="T166" s="163"/>
      <c r="U166" s="161"/>
      <c r="V166" s="161"/>
      <c r="W166" s="161"/>
      <c r="X166" s="161"/>
      <c r="Y166" s="200"/>
      <c r="Z166" s="161"/>
      <c r="AA166" s="161"/>
      <c r="AB166" s="203">
        <f t="shared" si="236"/>
        <v>0</v>
      </c>
      <c r="AC166" s="204" t="e">
        <f t="shared" si="237"/>
        <v>#DIV/0!</v>
      </c>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row>
    <row r="167" spans="1:81" ht="15" x14ac:dyDescent="0.2">
      <c r="A167" s="86">
        <f>$A$23</f>
        <v>0</v>
      </c>
      <c r="B167" s="86">
        <f t="shared" si="233"/>
        <v>0</v>
      </c>
      <c r="C167" s="160"/>
      <c r="D167" s="161"/>
      <c r="E167" s="161"/>
      <c r="F167" s="161"/>
      <c r="G167" s="162">
        <f t="shared" si="234"/>
        <v>0</v>
      </c>
      <c r="H167" s="161"/>
      <c r="I167" s="161"/>
      <c r="J167" s="99"/>
      <c r="K167" s="163"/>
      <c r="L167" s="161"/>
      <c r="M167" s="161"/>
      <c r="N167" s="164"/>
      <c r="O167" s="164"/>
      <c r="P167" s="162">
        <f t="shared" si="235"/>
        <v>0</v>
      </c>
      <c r="Q167" s="164"/>
      <c r="R167" s="164"/>
      <c r="S167" s="99"/>
      <c r="T167" s="163"/>
      <c r="U167" s="161"/>
      <c r="V167" s="161"/>
      <c r="W167" s="161"/>
      <c r="X167" s="161"/>
      <c r="Y167" s="200"/>
      <c r="Z167" s="161"/>
      <c r="AA167" s="161"/>
      <c r="AB167" s="203">
        <f t="shared" si="236"/>
        <v>0</v>
      </c>
      <c r="AC167" s="204" t="e">
        <f t="shared" si="237"/>
        <v>#DIV/0!</v>
      </c>
      <c r="AD167" s="31"/>
      <c r="AE167" s="31"/>
      <c r="AF167" s="31"/>
      <c r="AG167" s="31"/>
      <c r="AH167" s="31"/>
      <c r="AI167" s="31"/>
      <c r="AJ167" s="31"/>
      <c r="AK167" s="31"/>
      <c r="AL167" s="31"/>
      <c r="AM167" s="31"/>
      <c r="AN167" s="31"/>
      <c r="AO167" s="31"/>
      <c r="AP167" s="31"/>
      <c r="AQ167" s="31"/>
      <c r="AR167" s="31"/>
      <c r="AS167" s="2"/>
      <c r="AT167" s="2"/>
      <c r="AU167" s="2"/>
      <c r="AV167" s="2"/>
      <c r="AW167" s="2"/>
      <c r="AX167" s="2"/>
      <c r="AY167" s="2"/>
      <c r="AZ167" s="2"/>
      <c r="BA167" s="2"/>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row>
    <row r="168" spans="1:81" ht="15" x14ac:dyDescent="0.2">
      <c r="A168" s="86">
        <f>$A$24</f>
        <v>0</v>
      </c>
      <c r="B168" s="86">
        <f t="shared" si="233"/>
        <v>0</v>
      </c>
      <c r="C168" s="160"/>
      <c r="D168" s="161"/>
      <c r="E168" s="161"/>
      <c r="F168" s="161"/>
      <c r="G168" s="162">
        <f t="shared" si="234"/>
        <v>0</v>
      </c>
      <c r="H168" s="161"/>
      <c r="I168" s="161"/>
      <c r="J168" s="99"/>
      <c r="K168" s="163"/>
      <c r="L168" s="161"/>
      <c r="M168" s="161"/>
      <c r="N168" s="164"/>
      <c r="O168" s="164"/>
      <c r="P168" s="162">
        <f t="shared" si="235"/>
        <v>0</v>
      </c>
      <c r="Q168" s="164"/>
      <c r="R168" s="164"/>
      <c r="S168" s="99"/>
      <c r="T168" s="163"/>
      <c r="U168" s="161"/>
      <c r="V168" s="161"/>
      <c r="W168" s="161"/>
      <c r="X168" s="161"/>
      <c r="Y168" s="200"/>
      <c r="Z168" s="161"/>
      <c r="AA168" s="161"/>
      <c r="AB168" s="203">
        <f t="shared" si="236"/>
        <v>0</v>
      </c>
      <c r="AC168" s="204" t="e">
        <f t="shared" si="237"/>
        <v>#DIV/0!</v>
      </c>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row>
    <row r="169" spans="1:81" ht="15" x14ac:dyDescent="0.2">
      <c r="A169" s="86">
        <f>$A$25</f>
        <v>0</v>
      </c>
      <c r="B169" s="86">
        <f t="shared" si="233"/>
        <v>0</v>
      </c>
      <c r="C169" s="160"/>
      <c r="D169" s="161"/>
      <c r="E169" s="161"/>
      <c r="F169" s="161"/>
      <c r="G169" s="162">
        <f t="shared" si="234"/>
        <v>0</v>
      </c>
      <c r="H169" s="161"/>
      <c r="I169" s="161"/>
      <c r="J169" s="99"/>
      <c r="K169" s="163"/>
      <c r="L169" s="161"/>
      <c r="M169" s="161"/>
      <c r="N169" s="164"/>
      <c r="O169" s="164"/>
      <c r="P169" s="162">
        <f t="shared" si="235"/>
        <v>0</v>
      </c>
      <c r="Q169" s="164"/>
      <c r="R169" s="164"/>
      <c r="S169" s="99"/>
      <c r="T169" s="163"/>
      <c r="U169" s="161"/>
      <c r="V169" s="161"/>
      <c r="W169" s="161"/>
      <c r="X169" s="161"/>
      <c r="Y169" s="200"/>
      <c r="Z169" s="161"/>
      <c r="AA169" s="161"/>
      <c r="AB169" s="203">
        <f t="shared" si="236"/>
        <v>0</v>
      </c>
      <c r="AC169" s="204" t="e">
        <f t="shared" si="237"/>
        <v>#DIV/0!</v>
      </c>
      <c r="AD169" s="31"/>
      <c r="AE169" s="31"/>
      <c r="AF169" s="31"/>
      <c r="AG169" s="31"/>
      <c r="AH169" s="134"/>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row>
    <row r="170" spans="1:81" ht="96" x14ac:dyDescent="0.2">
      <c r="A170" s="86">
        <f>$A$26</f>
        <v>0</v>
      </c>
      <c r="B170" s="86">
        <f t="shared" si="233"/>
        <v>0</v>
      </c>
      <c r="C170" s="160"/>
      <c r="D170" s="161"/>
      <c r="E170" s="161"/>
      <c r="F170" s="161"/>
      <c r="G170" s="162">
        <f t="shared" si="234"/>
        <v>0</v>
      </c>
      <c r="H170" s="161"/>
      <c r="I170" s="161"/>
      <c r="J170" s="99"/>
      <c r="K170" s="163"/>
      <c r="L170" s="161"/>
      <c r="M170" s="161"/>
      <c r="N170" s="164"/>
      <c r="O170" s="164"/>
      <c r="P170" s="162">
        <f t="shared" si="235"/>
        <v>0</v>
      </c>
      <c r="Q170" s="164"/>
      <c r="R170" s="164"/>
      <c r="S170" s="99"/>
      <c r="T170" s="163"/>
      <c r="U170" s="161"/>
      <c r="V170" s="161"/>
      <c r="W170" s="161"/>
      <c r="X170" s="161"/>
      <c r="Y170" s="200"/>
      <c r="Z170" s="161"/>
      <c r="AA170" s="161"/>
      <c r="AB170" s="205">
        <f t="shared" si="236"/>
        <v>0</v>
      </c>
      <c r="AC170" s="204" t="e">
        <f t="shared" si="237"/>
        <v>#DIV/0!</v>
      </c>
      <c r="AD170" s="23" t="s">
        <v>155</v>
      </c>
      <c r="AE170" s="23" t="s">
        <v>156</v>
      </c>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row>
    <row r="171" spans="1:81" ht="15" x14ac:dyDescent="0.2">
      <c r="A171" s="55" t="s">
        <v>172</v>
      </c>
      <c r="B171" s="55"/>
      <c r="C171" s="170" t="e">
        <f>AVERAGE(C151:C170)</f>
        <v>#DIV/0!</v>
      </c>
      <c r="D171" s="171">
        <f t="shared" ref="D171:K171" si="238">SUM(D151:D170)</f>
        <v>0</v>
      </c>
      <c r="E171" s="171">
        <f t="shared" si="238"/>
        <v>0</v>
      </c>
      <c r="F171" s="171">
        <f t="shared" si="238"/>
        <v>0</v>
      </c>
      <c r="G171" s="171">
        <f t="shared" si="238"/>
        <v>0</v>
      </c>
      <c r="H171" s="171">
        <f t="shared" si="238"/>
        <v>0</v>
      </c>
      <c r="I171" s="171">
        <f t="shared" si="238"/>
        <v>0</v>
      </c>
      <c r="J171" s="172">
        <f t="shared" si="238"/>
        <v>0</v>
      </c>
      <c r="K171" s="62">
        <f t="shared" si="238"/>
        <v>0</v>
      </c>
      <c r="L171" s="170" t="e">
        <f>AVERAGE(L151:L170)</f>
        <v>#DIV/0!</v>
      </c>
      <c r="M171" s="171">
        <f t="shared" ref="M171:T171" si="239">SUM(M151:M170)</f>
        <v>0</v>
      </c>
      <c r="N171" s="171">
        <f t="shared" si="239"/>
        <v>0</v>
      </c>
      <c r="O171" s="171">
        <f t="shared" si="239"/>
        <v>0</v>
      </c>
      <c r="P171" s="171">
        <f t="shared" si="239"/>
        <v>0</v>
      </c>
      <c r="Q171" s="171">
        <f t="shared" si="239"/>
        <v>0</v>
      </c>
      <c r="R171" s="171">
        <f t="shared" si="239"/>
        <v>0</v>
      </c>
      <c r="S171" s="172">
        <f t="shared" si="239"/>
        <v>0</v>
      </c>
      <c r="T171" s="62">
        <f t="shared" si="239"/>
        <v>0</v>
      </c>
      <c r="U171" s="170" t="e">
        <f>AVERAGE(U151:U170)</f>
        <v>#DIV/0!</v>
      </c>
      <c r="V171" s="65">
        <f t="shared" ref="V171:Y171" si="240">SUM(V151:V170)</f>
        <v>0</v>
      </c>
      <c r="W171" s="65">
        <f t="shared" si="240"/>
        <v>0</v>
      </c>
      <c r="X171" s="65">
        <f t="shared" si="240"/>
        <v>0</v>
      </c>
      <c r="Y171" s="65">
        <f t="shared" si="240"/>
        <v>0</v>
      </c>
      <c r="Z171" s="170" t="e">
        <f>AVERAGE(Z151:Z170)</f>
        <v>#DIV/0!</v>
      </c>
      <c r="AA171" s="64">
        <f t="shared" ref="AA171:AC171" si="241">SUM(AA151:AA170)</f>
        <v>0</v>
      </c>
      <c r="AB171" s="206">
        <f t="shared" si="241"/>
        <v>0</v>
      </c>
      <c r="AC171" s="207" t="e">
        <f t="shared" si="241"/>
        <v>#DIV/0!</v>
      </c>
      <c r="AD171" s="175">
        <f>G171+P171+Y171+AA171</f>
        <v>0</v>
      </c>
      <c r="AE171" s="176" t="e">
        <f>(G171/C171)+(P171/L171)+((Y151*0.25)/U151)+((Y152*0.25)/U152)+((Y153*0.25)/U153)+((Y154*0.25)/U154)+((Y155*0.25)/U155)+((Y156*0.25)/U156)+((Y157*0.25)/U157)+((Y158*0.25)/U158)+((Y159*0.25)/U159)+((Y160*0.25)/U160)+((Y161*0.25)/U161)+((Y162*0.25)/U162)+((Y163*0.25)/U163)+((Y164*0.25)/U164)+((Y165*0.25)/U165)+((Y166*0.25)/U166)+((Y167*0.25)/U167)+((Y168*0.25)/U168)+((Y169*0.25)/U169)+((Y170*0.25)/U170)+(AA151/Z151)+(AA152/Z152)+(AA153/Z153)+(AA154/Z154)+(AA155/Z155)+(AA156/Z156)+(AA157/Z157)+(AA158/Z158)+(AA159/Z159)+(AA160/Z160)+(AA161/Z161)+(AA162/Z162)+(AA163/Z163)+(AA164/Z164)+(AA165/Z165)+(AA166/Z166)+(AA167/Z167)+(AA168/Z168)+(AA169/Z169)+(AA170/Z170)+AE178</f>
        <v>#DIV/0!</v>
      </c>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row>
    <row r="172" spans="1:81" ht="15" x14ac:dyDescent="0.2">
      <c r="A172" s="177" t="s">
        <v>158</v>
      </c>
      <c r="B172" s="178"/>
      <c r="C172" s="179" t="s">
        <v>36</v>
      </c>
      <c r="D172" s="180"/>
      <c r="E172" s="181"/>
      <c r="F172" s="181"/>
      <c r="G172" s="182" t="s">
        <v>159</v>
      </c>
      <c r="H172" s="181"/>
      <c r="I172" s="181"/>
      <c r="J172" s="181"/>
      <c r="K172" s="183"/>
      <c r="L172" s="179" t="s">
        <v>36</v>
      </c>
      <c r="M172" s="180"/>
      <c r="N172" s="181"/>
      <c r="O172" s="181"/>
      <c r="P172" s="182" t="s">
        <v>54</v>
      </c>
      <c r="Q172" s="181"/>
      <c r="R172" s="181"/>
      <c r="S172" s="181"/>
      <c r="T172" s="183"/>
      <c r="U172" s="179" t="s">
        <v>36</v>
      </c>
      <c r="V172" s="180"/>
      <c r="W172" s="181"/>
      <c r="X172" s="181"/>
      <c r="Y172" s="184" t="s">
        <v>40</v>
      </c>
      <c r="Z172" s="179" t="s">
        <v>36</v>
      </c>
      <c r="AA172" s="184" t="s">
        <v>41</v>
      </c>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row>
    <row r="173" spans="1:81" ht="15" x14ac:dyDescent="0.2">
      <c r="A173" s="146">
        <f t="shared" ref="A173:A177" si="242">A123</f>
        <v>0</v>
      </c>
      <c r="B173" s="185"/>
      <c r="C173" s="186"/>
      <c r="D173" s="187"/>
      <c r="E173" s="188"/>
      <c r="F173" s="188"/>
      <c r="G173" s="152"/>
      <c r="H173" s="188"/>
      <c r="I173" s="188"/>
      <c r="J173" s="188"/>
      <c r="K173" s="189"/>
      <c r="L173" s="186"/>
      <c r="M173" s="187"/>
      <c r="N173" s="188"/>
      <c r="O173" s="188"/>
      <c r="P173" s="152"/>
      <c r="Q173" s="188"/>
      <c r="R173" s="188"/>
      <c r="S173" s="188"/>
      <c r="T173" s="189"/>
      <c r="U173" s="186"/>
      <c r="V173" s="187"/>
      <c r="W173" s="188"/>
      <c r="X173" s="188"/>
      <c r="Y173" s="190"/>
      <c r="Z173" s="186"/>
      <c r="AA173" s="190"/>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2"/>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row>
    <row r="174" spans="1:81" ht="15" x14ac:dyDescent="0.2">
      <c r="A174" s="146">
        <f t="shared" si="242"/>
        <v>0</v>
      </c>
      <c r="B174" s="185"/>
      <c r="C174" s="186"/>
      <c r="D174" s="187"/>
      <c r="E174" s="188"/>
      <c r="F174" s="188"/>
      <c r="G174" s="152"/>
      <c r="H174" s="188"/>
      <c r="I174" s="188"/>
      <c r="J174" s="188"/>
      <c r="K174" s="189"/>
      <c r="L174" s="186"/>
      <c r="M174" s="187"/>
      <c r="N174" s="188"/>
      <c r="O174" s="188"/>
      <c r="P174" s="152"/>
      <c r="Q174" s="188"/>
      <c r="R174" s="188"/>
      <c r="S174" s="188"/>
      <c r="T174" s="189"/>
      <c r="U174" s="186"/>
      <c r="V174" s="187"/>
      <c r="W174" s="188"/>
      <c r="X174" s="188"/>
      <c r="Y174" s="190"/>
      <c r="Z174" s="186"/>
      <c r="AA174" s="190"/>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2"/>
      <c r="BD174" s="2"/>
      <c r="BE174" s="86"/>
      <c r="BF174" s="86"/>
      <c r="BG174" s="86"/>
      <c r="BH174" s="86"/>
      <c r="BI174" s="31"/>
      <c r="BJ174" s="31"/>
      <c r="BK174" s="31"/>
      <c r="BL174" s="31"/>
      <c r="BM174" s="31"/>
      <c r="BN174" s="31"/>
      <c r="BO174" s="31"/>
      <c r="BP174" s="31"/>
      <c r="BQ174" s="31"/>
      <c r="BR174" s="31"/>
      <c r="BS174" s="31"/>
      <c r="BT174" s="31"/>
      <c r="BU174" s="31"/>
      <c r="BV174" s="31"/>
      <c r="BW174" s="31"/>
      <c r="BX174" s="31"/>
      <c r="BY174" s="31"/>
      <c r="BZ174" s="31"/>
      <c r="CA174" s="31"/>
      <c r="CB174" s="31"/>
      <c r="CC174" s="31"/>
    </row>
    <row r="175" spans="1:81" ht="15" x14ac:dyDescent="0.2">
      <c r="A175" s="146">
        <f t="shared" si="242"/>
        <v>0</v>
      </c>
      <c r="B175" s="185"/>
      <c r="C175" s="186"/>
      <c r="D175" s="187"/>
      <c r="E175" s="188"/>
      <c r="F175" s="188"/>
      <c r="G175" s="152"/>
      <c r="H175" s="188"/>
      <c r="I175" s="188"/>
      <c r="J175" s="188"/>
      <c r="K175" s="189"/>
      <c r="L175" s="186"/>
      <c r="M175" s="187"/>
      <c r="N175" s="188"/>
      <c r="O175" s="188"/>
      <c r="P175" s="152"/>
      <c r="Q175" s="188"/>
      <c r="R175" s="188"/>
      <c r="S175" s="188"/>
      <c r="T175" s="189"/>
      <c r="U175" s="186"/>
      <c r="V175" s="187"/>
      <c r="W175" s="188"/>
      <c r="X175" s="188"/>
      <c r="Y175" s="190"/>
      <c r="Z175" s="186"/>
      <c r="AA175" s="190"/>
      <c r="AB175" s="31"/>
      <c r="AC175" s="31"/>
      <c r="AD175" s="31"/>
      <c r="AE175" s="31"/>
      <c r="AF175" s="31"/>
      <c r="AG175" s="31"/>
      <c r="AH175" s="31"/>
      <c r="AI175" s="31"/>
      <c r="AJ175" s="31"/>
      <c r="AK175" s="31"/>
      <c r="AL175" s="31"/>
      <c r="AM175" s="31"/>
      <c r="AN175" s="31"/>
      <c r="AO175" s="31"/>
      <c r="AP175" s="31"/>
      <c r="AQ175" s="31"/>
      <c r="AR175" s="2"/>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row>
    <row r="176" spans="1:81" ht="15" x14ac:dyDescent="0.2">
      <c r="A176" s="146">
        <f t="shared" si="242"/>
        <v>0</v>
      </c>
      <c r="B176" s="185"/>
      <c r="C176" s="186"/>
      <c r="D176" s="187"/>
      <c r="E176" s="188"/>
      <c r="F176" s="188"/>
      <c r="G176" s="152"/>
      <c r="H176" s="188"/>
      <c r="I176" s="188"/>
      <c r="J176" s="188"/>
      <c r="K176" s="189"/>
      <c r="L176" s="186"/>
      <c r="M176" s="187"/>
      <c r="N176" s="188"/>
      <c r="O176" s="188"/>
      <c r="P176" s="152"/>
      <c r="Q176" s="188"/>
      <c r="R176" s="188"/>
      <c r="S176" s="188"/>
      <c r="T176" s="189"/>
      <c r="U176" s="186"/>
      <c r="V176" s="187"/>
      <c r="W176" s="188"/>
      <c r="X176" s="188"/>
      <c r="Y176" s="190"/>
      <c r="Z176" s="186"/>
      <c r="AA176" s="190"/>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row>
    <row r="177" spans="1:81" ht="48" x14ac:dyDescent="0.2">
      <c r="A177" s="8">
        <f t="shared" si="242"/>
        <v>0</v>
      </c>
      <c r="B177" s="178"/>
      <c r="C177" s="191"/>
      <c r="D177" s="180"/>
      <c r="E177" s="181"/>
      <c r="F177" s="181"/>
      <c r="G177" s="192"/>
      <c r="H177" s="181"/>
      <c r="I177" s="181"/>
      <c r="J177" s="181"/>
      <c r="K177" s="183"/>
      <c r="L177" s="191"/>
      <c r="M177" s="180"/>
      <c r="N177" s="181"/>
      <c r="O177" s="181"/>
      <c r="P177" s="192"/>
      <c r="Q177" s="181"/>
      <c r="R177" s="181"/>
      <c r="S177" s="181"/>
      <c r="T177" s="183"/>
      <c r="U177" s="191"/>
      <c r="V177" s="180"/>
      <c r="W177" s="181"/>
      <c r="X177" s="181"/>
      <c r="Y177" s="193"/>
      <c r="Z177" s="191"/>
      <c r="AA177" s="193"/>
      <c r="AB177" s="23" t="s">
        <v>153</v>
      </c>
      <c r="AC177" s="15" t="s">
        <v>154</v>
      </c>
      <c r="AD177" s="23" t="s">
        <v>155</v>
      </c>
      <c r="AE177" s="23" t="s">
        <v>160</v>
      </c>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row>
    <row r="178" spans="1:81" ht="15" x14ac:dyDescent="0.2">
      <c r="A178" s="177" t="s">
        <v>173</v>
      </c>
      <c r="B178" s="178"/>
      <c r="C178" s="179" t="e">
        <f>AVERAGE(C173:C177)</f>
        <v>#DIV/0!</v>
      </c>
      <c r="D178" s="180"/>
      <c r="E178" s="181"/>
      <c r="F178" s="181"/>
      <c r="G178" s="182">
        <f>SUM(G173:G177)</f>
        <v>0</v>
      </c>
      <c r="H178" s="181"/>
      <c r="I178" s="181"/>
      <c r="J178" s="181"/>
      <c r="K178" s="183"/>
      <c r="L178" s="179" t="e">
        <f>AVERAGE(L173:L177)</f>
        <v>#DIV/0!</v>
      </c>
      <c r="M178" s="180"/>
      <c r="N178" s="181"/>
      <c r="O178" s="181"/>
      <c r="P178" s="182">
        <f>SUM(P173:P177)</f>
        <v>0</v>
      </c>
      <c r="Q178" s="181"/>
      <c r="R178" s="181"/>
      <c r="S178" s="181"/>
      <c r="T178" s="183"/>
      <c r="U178" s="179" t="e">
        <f>AVERAGE(U173:U177)</f>
        <v>#DIV/0!</v>
      </c>
      <c r="V178" s="180"/>
      <c r="W178" s="181"/>
      <c r="X178" s="181"/>
      <c r="Y178" s="184">
        <f>SUM(Y173:Y177)</f>
        <v>0</v>
      </c>
      <c r="Z178" s="179" t="e">
        <f>AVERAGE(Z173:Z177)</f>
        <v>#DIV/0!</v>
      </c>
      <c r="AA178" s="184">
        <f>SUM(AA173:AA177)</f>
        <v>0</v>
      </c>
      <c r="AB178" s="194">
        <f>(G178*0.33)+P178+(Y178*0.25)+AA178</f>
        <v>0</v>
      </c>
      <c r="AC178" s="195" t="e">
        <f>((AB178-(AA178+(Y178*0.25)))/L178)+((Y173*0.25)/U173)+((Y174*0.25)/U174)+((Y175*0.25)/U175)+((Y176*0.25)/U176)+((Y177*0.25)/U177)+(AA173/Z173)+(AA174/Z174)+(AA175/Z175)+(AA176/Z176)+(AA177/Z177)</f>
        <v>#DIV/0!</v>
      </c>
      <c r="AD178" s="196">
        <f>G178+P178+Y178+AA178</f>
        <v>0</v>
      </c>
      <c r="AE178" s="197" t="e">
        <f>(G178/C178)+(P178/L178)+((Y173*0.25)/U173)+((Y174*0.25)/U174)+((Y175*0.25)/U175)+((Y176*0.25)/U176)+((Y177*0.25)/U177)+(AA173/Z173)+(AA174/Z174)+(AA175/Z175)+(AA176/Z176)+(AA177/Z177)</f>
        <v>#DIV/0!</v>
      </c>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row>
    <row r="179" spans="1:81" ht="15" x14ac:dyDescent="0.2">
      <c r="A179" s="146"/>
      <c r="B179" s="198"/>
      <c r="C179" s="198"/>
      <c r="D179" s="73"/>
      <c r="E179" s="31"/>
      <c r="F179" s="31"/>
      <c r="G179" s="31"/>
      <c r="H179" s="31"/>
      <c r="I179" s="31"/>
      <c r="J179" s="31"/>
      <c r="K179" s="47"/>
      <c r="L179" s="47"/>
      <c r="M179" s="31"/>
      <c r="N179" s="31"/>
      <c r="O179" s="31"/>
      <c r="P179" s="31"/>
      <c r="Q179" s="31"/>
      <c r="R179" s="31"/>
      <c r="S179" s="31"/>
      <c r="T179" s="105"/>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row>
    <row r="180" spans="1:81" ht="15" x14ac:dyDescent="0.2">
      <c r="A180" s="146" t="s">
        <v>137</v>
      </c>
      <c r="B180" s="147" t="s">
        <v>174</v>
      </c>
      <c r="C180" s="199"/>
      <c r="D180" s="73"/>
      <c r="E180" s="260"/>
      <c r="F180" s="209"/>
      <c r="G180" s="31"/>
      <c r="H180" s="31"/>
      <c r="I180" s="31"/>
      <c r="J180" s="31"/>
      <c r="K180" s="47"/>
      <c r="L180" s="47"/>
      <c r="M180" s="31"/>
      <c r="N180" s="260"/>
      <c r="O180" s="209"/>
      <c r="P180" s="31"/>
      <c r="Q180" s="31"/>
      <c r="R180" s="31"/>
      <c r="S180" s="31"/>
      <c r="T180" s="105"/>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row>
    <row r="181" spans="1:81" ht="15" x14ac:dyDescent="0.2">
      <c r="A181" s="151"/>
      <c r="B181" s="261" t="s">
        <v>139</v>
      </c>
      <c r="C181" s="262" t="s">
        <v>5</v>
      </c>
      <c r="D181" s="263"/>
      <c r="E181" s="263"/>
      <c r="F181" s="263"/>
      <c r="G181" s="263"/>
      <c r="H181" s="263"/>
      <c r="I181" s="263"/>
      <c r="J181" s="263"/>
      <c r="K181" s="264"/>
      <c r="L181" s="265" t="s">
        <v>6</v>
      </c>
      <c r="M181" s="263"/>
      <c r="N181" s="263"/>
      <c r="O181" s="263"/>
      <c r="P181" s="263"/>
      <c r="Q181" s="263"/>
      <c r="R181" s="263"/>
      <c r="S181" s="263"/>
      <c r="T181" s="264"/>
      <c r="U181" s="265" t="s">
        <v>7</v>
      </c>
      <c r="V181" s="263"/>
      <c r="W181" s="263"/>
      <c r="X181" s="263"/>
      <c r="Y181" s="264"/>
      <c r="Z181" s="265" t="s">
        <v>8</v>
      </c>
      <c r="AA181" s="266"/>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row>
    <row r="182" spans="1:81" ht="32" x14ac:dyDescent="0.2">
      <c r="A182" s="15" t="s">
        <v>141</v>
      </c>
      <c r="B182" s="214"/>
      <c r="C182" s="154" t="s">
        <v>36</v>
      </c>
      <c r="D182" s="155" t="s">
        <v>27</v>
      </c>
      <c r="E182" s="155" t="s">
        <v>28</v>
      </c>
      <c r="F182" s="155" t="s">
        <v>29</v>
      </c>
      <c r="G182" s="155" t="s">
        <v>30</v>
      </c>
      <c r="H182" s="155" t="s">
        <v>31</v>
      </c>
      <c r="I182" s="155" t="s">
        <v>32</v>
      </c>
      <c r="J182" s="156" t="s">
        <v>33</v>
      </c>
      <c r="K182" s="20" t="s">
        <v>34</v>
      </c>
      <c r="L182" s="155" t="s">
        <v>36</v>
      </c>
      <c r="M182" s="155" t="s">
        <v>27</v>
      </c>
      <c r="N182" s="155" t="s">
        <v>28</v>
      </c>
      <c r="O182" s="155" t="s">
        <v>29</v>
      </c>
      <c r="P182" s="155" t="s">
        <v>30</v>
      </c>
      <c r="Q182" s="155" t="s">
        <v>31</v>
      </c>
      <c r="R182" s="155" t="s">
        <v>32</v>
      </c>
      <c r="S182" s="155" t="s">
        <v>33</v>
      </c>
      <c r="T182" s="22" t="s">
        <v>142</v>
      </c>
      <c r="U182" s="155" t="s">
        <v>36</v>
      </c>
      <c r="V182" s="155" t="s">
        <v>37</v>
      </c>
      <c r="W182" s="155" t="s">
        <v>38</v>
      </c>
      <c r="X182" s="155" t="s">
        <v>39</v>
      </c>
      <c r="Y182" s="22" t="s">
        <v>40</v>
      </c>
      <c r="Z182" s="155" t="s">
        <v>36</v>
      </c>
      <c r="AA182" s="155" t="s">
        <v>30</v>
      </c>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row>
    <row r="183" spans="1:81" ht="15" x14ac:dyDescent="0.2">
      <c r="A183" s="86">
        <f>$A$7</f>
        <v>0</v>
      </c>
      <c r="B183" s="86">
        <f t="shared" ref="B183:B202" si="243">B151</f>
        <v>0</v>
      </c>
      <c r="C183" s="160"/>
      <c r="D183" s="161"/>
      <c r="E183" s="161"/>
      <c r="F183" s="161"/>
      <c r="G183" s="162">
        <f t="shared" ref="G183:G202" si="244">D183+E183+F183</f>
        <v>0</v>
      </c>
      <c r="H183" s="161"/>
      <c r="I183" s="161"/>
      <c r="J183" s="99"/>
      <c r="K183" s="163"/>
      <c r="L183" s="161"/>
      <c r="M183" s="161"/>
      <c r="N183" s="164"/>
      <c r="O183" s="164"/>
      <c r="P183" s="162">
        <f t="shared" ref="P183:P202" si="245">M183+N183+O183</f>
        <v>0</v>
      </c>
      <c r="Q183" s="164"/>
      <c r="R183" s="164"/>
      <c r="S183" s="99"/>
      <c r="T183" s="163"/>
      <c r="U183" s="161"/>
      <c r="V183" s="161"/>
      <c r="W183" s="161"/>
      <c r="X183" s="161"/>
      <c r="Y183" s="200"/>
      <c r="Z183" s="161"/>
      <c r="AA183" s="16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row>
    <row r="184" spans="1:81" ht="27" customHeight="1" x14ac:dyDescent="0.2">
      <c r="A184" s="86">
        <f>$A$8</f>
        <v>0</v>
      </c>
      <c r="B184" s="86">
        <f t="shared" si="243"/>
        <v>0</v>
      </c>
      <c r="C184" s="160"/>
      <c r="D184" s="161"/>
      <c r="E184" s="161"/>
      <c r="F184" s="161"/>
      <c r="G184" s="162">
        <f t="shared" si="244"/>
        <v>0</v>
      </c>
      <c r="H184" s="161"/>
      <c r="I184" s="161"/>
      <c r="J184" s="99"/>
      <c r="K184" s="163"/>
      <c r="L184" s="161"/>
      <c r="M184" s="161"/>
      <c r="N184" s="164"/>
      <c r="O184" s="164"/>
      <c r="P184" s="162">
        <f t="shared" si="245"/>
        <v>0</v>
      </c>
      <c r="Q184" s="164"/>
      <c r="R184" s="164"/>
      <c r="S184" s="99"/>
      <c r="T184" s="163"/>
      <c r="U184" s="161"/>
      <c r="V184" s="161"/>
      <c r="W184" s="161"/>
      <c r="X184" s="161"/>
      <c r="Y184" s="200"/>
      <c r="Z184" s="161"/>
      <c r="AA184" s="16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row>
    <row r="185" spans="1:81" ht="15" x14ac:dyDescent="0.2">
      <c r="A185" s="86">
        <f>$A$9</f>
        <v>0</v>
      </c>
      <c r="B185" s="86">
        <f t="shared" si="243"/>
        <v>0</v>
      </c>
      <c r="C185" s="160"/>
      <c r="D185" s="161"/>
      <c r="E185" s="161"/>
      <c r="F185" s="161"/>
      <c r="G185" s="162">
        <f t="shared" si="244"/>
        <v>0</v>
      </c>
      <c r="H185" s="161"/>
      <c r="I185" s="161"/>
      <c r="J185" s="99"/>
      <c r="K185" s="163"/>
      <c r="L185" s="161"/>
      <c r="M185" s="161"/>
      <c r="N185" s="164"/>
      <c r="O185" s="164"/>
      <c r="P185" s="162">
        <f t="shared" si="245"/>
        <v>0</v>
      </c>
      <c r="Q185" s="164"/>
      <c r="R185" s="164"/>
      <c r="S185" s="99"/>
      <c r="T185" s="163"/>
      <c r="U185" s="161"/>
      <c r="V185" s="161"/>
      <c r="W185" s="161"/>
      <c r="X185" s="161"/>
      <c r="Y185" s="200"/>
      <c r="Z185" s="161"/>
      <c r="AA185" s="16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row>
    <row r="186" spans="1:81" ht="15" x14ac:dyDescent="0.2">
      <c r="A186" s="86">
        <f>$A$10</f>
        <v>0</v>
      </c>
      <c r="B186" s="86">
        <f t="shared" si="243"/>
        <v>0</v>
      </c>
      <c r="C186" s="160"/>
      <c r="D186" s="161"/>
      <c r="E186" s="161"/>
      <c r="F186" s="161"/>
      <c r="G186" s="162">
        <f t="shared" si="244"/>
        <v>0</v>
      </c>
      <c r="H186" s="161"/>
      <c r="I186" s="161"/>
      <c r="J186" s="99"/>
      <c r="K186" s="163"/>
      <c r="L186" s="161"/>
      <c r="M186" s="161"/>
      <c r="N186" s="164"/>
      <c r="O186" s="164"/>
      <c r="P186" s="162">
        <f t="shared" si="245"/>
        <v>0</v>
      </c>
      <c r="Q186" s="164"/>
      <c r="R186" s="164"/>
      <c r="S186" s="99"/>
      <c r="T186" s="163"/>
      <c r="U186" s="161"/>
      <c r="V186" s="161"/>
      <c r="W186" s="161"/>
      <c r="X186" s="161"/>
      <c r="Y186" s="200"/>
      <c r="Z186" s="161"/>
      <c r="AA186" s="16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row>
    <row r="187" spans="1:81" ht="15" x14ac:dyDescent="0.2">
      <c r="A187" s="86">
        <f>$A$11</f>
        <v>0</v>
      </c>
      <c r="B187" s="86">
        <f t="shared" si="243"/>
        <v>0</v>
      </c>
      <c r="C187" s="160"/>
      <c r="D187" s="161"/>
      <c r="E187" s="161"/>
      <c r="F187" s="161"/>
      <c r="G187" s="162">
        <f t="shared" si="244"/>
        <v>0</v>
      </c>
      <c r="H187" s="161"/>
      <c r="I187" s="161"/>
      <c r="J187" s="99"/>
      <c r="K187" s="163"/>
      <c r="L187" s="161"/>
      <c r="M187" s="161"/>
      <c r="N187" s="164"/>
      <c r="O187" s="164"/>
      <c r="P187" s="162">
        <f t="shared" si="245"/>
        <v>0</v>
      </c>
      <c r="Q187" s="164"/>
      <c r="R187" s="164"/>
      <c r="S187" s="99"/>
      <c r="T187" s="163"/>
      <c r="U187" s="161"/>
      <c r="V187" s="161"/>
      <c r="W187" s="161"/>
      <c r="X187" s="161"/>
      <c r="Y187" s="200"/>
      <c r="Z187" s="161"/>
      <c r="AA187" s="16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row>
    <row r="188" spans="1:81" ht="15" x14ac:dyDescent="0.2">
      <c r="A188" s="86">
        <f>$A$12</f>
        <v>0</v>
      </c>
      <c r="B188" s="86">
        <f t="shared" si="243"/>
        <v>0</v>
      </c>
      <c r="C188" s="160"/>
      <c r="D188" s="161"/>
      <c r="E188" s="161"/>
      <c r="F188" s="161"/>
      <c r="G188" s="162">
        <f t="shared" si="244"/>
        <v>0</v>
      </c>
      <c r="H188" s="161"/>
      <c r="I188" s="161"/>
      <c r="J188" s="99"/>
      <c r="K188" s="163"/>
      <c r="L188" s="161"/>
      <c r="M188" s="161"/>
      <c r="N188" s="164"/>
      <c r="O188" s="164"/>
      <c r="P188" s="162">
        <f t="shared" si="245"/>
        <v>0</v>
      </c>
      <c r="Q188" s="164"/>
      <c r="R188" s="164"/>
      <c r="S188" s="99"/>
      <c r="T188" s="163"/>
      <c r="U188" s="161"/>
      <c r="V188" s="161"/>
      <c r="W188" s="161"/>
      <c r="X188" s="161"/>
      <c r="Y188" s="200"/>
      <c r="Z188" s="161"/>
      <c r="AA188" s="16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row>
    <row r="189" spans="1:81" ht="15" x14ac:dyDescent="0.2">
      <c r="A189" s="86">
        <f>$A$13</f>
        <v>0</v>
      </c>
      <c r="B189" s="86">
        <f t="shared" si="243"/>
        <v>0</v>
      </c>
      <c r="C189" s="160"/>
      <c r="D189" s="161"/>
      <c r="E189" s="161"/>
      <c r="F189" s="161"/>
      <c r="G189" s="162">
        <f t="shared" si="244"/>
        <v>0</v>
      </c>
      <c r="H189" s="161"/>
      <c r="I189" s="161"/>
      <c r="J189" s="99"/>
      <c r="K189" s="163"/>
      <c r="L189" s="161"/>
      <c r="M189" s="161"/>
      <c r="N189" s="164"/>
      <c r="O189" s="164"/>
      <c r="P189" s="162">
        <f t="shared" si="245"/>
        <v>0</v>
      </c>
      <c r="Q189" s="164"/>
      <c r="R189" s="164"/>
      <c r="S189" s="99"/>
      <c r="T189" s="163"/>
      <c r="U189" s="161"/>
      <c r="V189" s="161"/>
      <c r="W189" s="161"/>
      <c r="X189" s="161"/>
      <c r="Y189" s="200"/>
      <c r="Z189" s="161"/>
      <c r="AA189" s="16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row>
    <row r="190" spans="1:81" ht="15" x14ac:dyDescent="0.2">
      <c r="A190" s="86">
        <f>$A$14</f>
        <v>0</v>
      </c>
      <c r="B190" s="86">
        <f t="shared" si="243"/>
        <v>0</v>
      </c>
      <c r="C190" s="160"/>
      <c r="D190" s="161"/>
      <c r="E190" s="161"/>
      <c r="F190" s="161"/>
      <c r="G190" s="162">
        <f t="shared" si="244"/>
        <v>0</v>
      </c>
      <c r="H190" s="161"/>
      <c r="I190" s="161"/>
      <c r="J190" s="99"/>
      <c r="K190" s="163"/>
      <c r="L190" s="161"/>
      <c r="M190" s="161"/>
      <c r="N190" s="164"/>
      <c r="O190" s="164"/>
      <c r="P190" s="162">
        <f t="shared" si="245"/>
        <v>0</v>
      </c>
      <c r="Q190" s="164"/>
      <c r="R190" s="164"/>
      <c r="S190" s="99"/>
      <c r="T190" s="163"/>
      <c r="U190" s="161"/>
      <c r="V190" s="161"/>
      <c r="W190" s="161"/>
      <c r="X190" s="161"/>
      <c r="Y190" s="200"/>
      <c r="Z190" s="161"/>
      <c r="AA190" s="16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row>
    <row r="191" spans="1:81" ht="15" x14ac:dyDescent="0.2">
      <c r="A191" s="86">
        <f>$A$15</f>
        <v>0</v>
      </c>
      <c r="B191" s="86">
        <f t="shared" si="243"/>
        <v>0</v>
      </c>
      <c r="C191" s="160"/>
      <c r="D191" s="161"/>
      <c r="E191" s="161"/>
      <c r="F191" s="161"/>
      <c r="G191" s="162">
        <f t="shared" si="244"/>
        <v>0</v>
      </c>
      <c r="H191" s="161"/>
      <c r="I191" s="161"/>
      <c r="J191" s="99"/>
      <c r="K191" s="163"/>
      <c r="L191" s="161"/>
      <c r="M191" s="161"/>
      <c r="N191" s="164"/>
      <c r="O191" s="164"/>
      <c r="P191" s="162">
        <f t="shared" si="245"/>
        <v>0</v>
      </c>
      <c r="Q191" s="164"/>
      <c r="R191" s="164"/>
      <c r="S191" s="99"/>
      <c r="T191" s="163"/>
      <c r="U191" s="161"/>
      <c r="V191" s="161"/>
      <c r="W191" s="161"/>
      <c r="X191" s="161"/>
      <c r="Y191" s="200"/>
      <c r="Z191" s="161"/>
      <c r="AA191" s="161"/>
      <c r="AB191" s="31"/>
      <c r="AC191" s="31"/>
      <c r="AD191" s="31"/>
      <c r="AE191" s="31"/>
      <c r="AF191" s="31"/>
      <c r="AG191" s="31"/>
      <c r="AH191" s="31"/>
      <c r="AI191" s="134"/>
      <c r="AJ191" s="134"/>
      <c r="AK191" s="134"/>
      <c r="AL191" s="31"/>
      <c r="AM191" s="31"/>
      <c r="AN191" s="31"/>
      <c r="AO191" s="31"/>
      <c r="AP191" s="31"/>
      <c r="AQ191" s="134"/>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row>
    <row r="192" spans="1:81" ht="15" x14ac:dyDescent="0.2">
      <c r="A192" s="86">
        <f>$A$16</f>
        <v>0</v>
      </c>
      <c r="B192" s="86">
        <f t="shared" si="243"/>
        <v>0</v>
      </c>
      <c r="C192" s="160"/>
      <c r="D192" s="161"/>
      <c r="E192" s="161"/>
      <c r="F192" s="161"/>
      <c r="G192" s="162">
        <f t="shared" si="244"/>
        <v>0</v>
      </c>
      <c r="H192" s="161"/>
      <c r="I192" s="161"/>
      <c r="J192" s="99"/>
      <c r="K192" s="163"/>
      <c r="L192" s="161"/>
      <c r="M192" s="161"/>
      <c r="N192" s="164"/>
      <c r="O192" s="164"/>
      <c r="P192" s="162">
        <f t="shared" si="245"/>
        <v>0</v>
      </c>
      <c r="Q192" s="164"/>
      <c r="R192" s="164"/>
      <c r="S192" s="99"/>
      <c r="T192" s="163"/>
      <c r="U192" s="161"/>
      <c r="V192" s="161"/>
      <c r="W192" s="161"/>
      <c r="X192" s="161"/>
      <c r="Y192" s="200"/>
      <c r="Z192" s="161"/>
      <c r="AA192" s="161"/>
      <c r="AB192" s="31"/>
      <c r="AC192" s="31"/>
      <c r="AD192" s="31"/>
      <c r="AE192" s="31"/>
      <c r="AF192" s="31"/>
      <c r="AG192" s="31"/>
      <c r="AH192" s="31"/>
      <c r="AI192" s="31"/>
      <c r="AJ192" s="31"/>
      <c r="AK192" s="31"/>
      <c r="AL192" s="134"/>
      <c r="AM192" s="134"/>
      <c r="AN192" s="134"/>
      <c r="AO192" s="134"/>
      <c r="AP192" s="134"/>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row>
    <row r="193" spans="1:81" ht="15" x14ac:dyDescent="0.2">
      <c r="A193" s="86">
        <f>$A$17</f>
        <v>0</v>
      </c>
      <c r="B193" s="86">
        <f t="shared" si="243"/>
        <v>0</v>
      </c>
      <c r="C193" s="160"/>
      <c r="D193" s="161"/>
      <c r="E193" s="161"/>
      <c r="F193" s="161"/>
      <c r="G193" s="162">
        <f t="shared" si="244"/>
        <v>0</v>
      </c>
      <c r="H193" s="161"/>
      <c r="I193" s="161"/>
      <c r="J193" s="99"/>
      <c r="K193" s="163"/>
      <c r="L193" s="161"/>
      <c r="M193" s="161"/>
      <c r="N193" s="164"/>
      <c r="O193" s="164"/>
      <c r="P193" s="162">
        <f t="shared" si="245"/>
        <v>0</v>
      </c>
      <c r="Q193" s="164"/>
      <c r="R193" s="164"/>
      <c r="S193" s="99"/>
      <c r="T193" s="163"/>
      <c r="U193" s="161"/>
      <c r="V193" s="161"/>
      <c r="W193" s="161"/>
      <c r="X193" s="161"/>
      <c r="Y193" s="200"/>
      <c r="Z193" s="161"/>
      <c r="AA193" s="16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row>
    <row r="194" spans="1:81" ht="15" x14ac:dyDescent="0.2">
      <c r="A194" s="86">
        <f>$A$18</f>
        <v>0</v>
      </c>
      <c r="B194" s="86">
        <f t="shared" si="243"/>
        <v>0</v>
      </c>
      <c r="C194" s="160"/>
      <c r="D194" s="161"/>
      <c r="E194" s="161"/>
      <c r="F194" s="161"/>
      <c r="G194" s="162">
        <f t="shared" si="244"/>
        <v>0</v>
      </c>
      <c r="H194" s="161"/>
      <c r="I194" s="161"/>
      <c r="J194" s="99"/>
      <c r="K194" s="163"/>
      <c r="L194" s="161"/>
      <c r="M194" s="161"/>
      <c r="N194" s="164"/>
      <c r="O194" s="164"/>
      <c r="P194" s="162">
        <f t="shared" si="245"/>
        <v>0</v>
      </c>
      <c r="Q194" s="164"/>
      <c r="R194" s="164"/>
      <c r="S194" s="99"/>
      <c r="T194" s="163"/>
      <c r="U194" s="161"/>
      <c r="V194" s="161"/>
      <c r="W194" s="161"/>
      <c r="X194" s="161"/>
      <c r="Y194" s="200"/>
      <c r="Z194" s="161"/>
      <c r="AA194" s="161"/>
      <c r="AB194" s="31"/>
      <c r="AC194" s="31"/>
      <c r="AD194" s="31"/>
      <c r="AE194" s="31"/>
      <c r="AF194" s="31"/>
      <c r="AG194" s="31"/>
      <c r="AH194" s="31"/>
      <c r="AI194" s="31"/>
      <c r="AJ194" s="31"/>
      <c r="AK194" s="31"/>
      <c r="AL194" s="31"/>
      <c r="AM194" s="31"/>
      <c r="AN194" s="31"/>
      <c r="AO194" s="31"/>
      <c r="AP194" s="31"/>
      <c r="AQ194" s="31"/>
      <c r="AR194" s="31"/>
      <c r="AS194" s="134"/>
      <c r="AT194" s="134"/>
      <c r="AU194" s="134"/>
      <c r="AV194" s="134"/>
      <c r="AW194" s="134"/>
      <c r="AX194" s="134"/>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row>
    <row r="195" spans="1:81" ht="15" x14ac:dyDescent="0.2">
      <c r="A195" s="86">
        <f>$A$19</f>
        <v>0</v>
      </c>
      <c r="B195" s="86">
        <f t="shared" si="243"/>
        <v>0</v>
      </c>
      <c r="C195" s="160"/>
      <c r="D195" s="161"/>
      <c r="E195" s="161"/>
      <c r="F195" s="161"/>
      <c r="G195" s="162">
        <f t="shared" si="244"/>
        <v>0</v>
      </c>
      <c r="H195" s="161"/>
      <c r="I195" s="161"/>
      <c r="J195" s="99"/>
      <c r="K195" s="163"/>
      <c r="L195" s="161"/>
      <c r="M195" s="161"/>
      <c r="N195" s="164"/>
      <c r="O195" s="164"/>
      <c r="P195" s="162">
        <f t="shared" si="245"/>
        <v>0</v>
      </c>
      <c r="Q195" s="164"/>
      <c r="R195" s="164"/>
      <c r="S195" s="99"/>
      <c r="T195" s="163"/>
      <c r="U195" s="161"/>
      <c r="V195" s="161"/>
      <c r="W195" s="161"/>
      <c r="X195" s="161"/>
      <c r="Y195" s="200"/>
      <c r="Z195" s="161"/>
      <c r="AA195" s="161"/>
      <c r="AB195" s="31"/>
      <c r="AC195" s="31"/>
      <c r="AD195" s="31"/>
      <c r="AE195" s="31"/>
      <c r="AF195" s="31"/>
      <c r="AG195" s="31"/>
      <c r="AH195" s="31"/>
      <c r="AI195" s="31"/>
      <c r="AJ195" s="31"/>
      <c r="AK195" s="31"/>
      <c r="AL195" s="31"/>
      <c r="AM195" s="31"/>
      <c r="AN195" s="31"/>
      <c r="AO195" s="31"/>
      <c r="AP195" s="31"/>
      <c r="AQ195" s="31"/>
      <c r="AR195" s="134"/>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row>
    <row r="196" spans="1:81" ht="15" x14ac:dyDescent="0.2">
      <c r="A196" s="86">
        <f>$A$20</f>
        <v>0</v>
      </c>
      <c r="B196" s="86">
        <f t="shared" si="243"/>
        <v>0</v>
      </c>
      <c r="C196" s="160"/>
      <c r="D196" s="161"/>
      <c r="E196" s="161"/>
      <c r="F196" s="161"/>
      <c r="G196" s="162">
        <f t="shared" si="244"/>
        <v>0</v>
      </c>
      <c r="H196" s="161"/>
      <c r="I196" s="161"/>
      <c r="J196" s="99"/>
      <c r="K196" s="163"/>
      <c r="L196" s="161"/>
      <c r="M196" s="161"/>
      <c r="N196" s="164"/>
      <c r="O196" s="164"/>
      <c r="P196" s="162">
        <f t="shared" si="245"/>
        <v>0</v>
      </c>
      <c r="Q196" s="164"/>
      <c r="R196" s="164"/>
      <c r="S196" s="99"/>
      <c r="T196" s="163"/>
      <c r="U196" s="161"/>
      <c r="V196" s="161"/>
      <c r="W196" s="161"/>
      <c r="X196" s="161"/>
      <c r="Y196" s="200"/>
      <c r="Z196" s="161"/>
      <c r="AA196" s="161"/>
      <c r="AB196" s="31"/>
      <c r="AC196" s="31"/>
      <c r="AD196" s="31"/>
      <c r="AE196" s="31"/>
      <c r="AF196" s="31"/>
      <c r="AG196" s="31"/>
      <c r="AH196" s="134"/>
      <c r="AI196" s="134"/>
      <c r="AJ196" s="134"/>
      <c r="AK196" s="134"/>
      <c r="AL196" s="31"/>
      <c r="AM196" s="31"/>
      <c r="AN196" s="31"/>
      <c r="AO196" s="31"/>
      <c r="AP196" s="31"/>
      <c r="AQ196" s="2"/>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row>
    <row r="197" spans="1:81" ht="15" x14ac:dyDescent="0.2">
      <c r="A197" s="86">
        <f>$A$21</f>
        <v>0</v>
      </c>
      <c r="B197" s="86">
        <f t="shared" si="243"/>
        <v>0</v>
      </c>
      <c r="C197" s="160"/>
      <c r="D197" s="161"/>
      <c r="E197" s="161"/>
      <c r="F197" s="161"/>
      <c r="G197" s="162">
        <f t="shared" si="244"/>
        <v>0</v>
      </c>
      <c r="H197" s="161"/>
      <c r="I197" s="161"/>
      <c r="J197" s="99"/>
      <c r="K197" s="163"/>
      <c r="L197" s="161"/>
      <c r="M197" s="161"/>
      <c r="N197" s="164"/>
      <c r="O197" s="164"/>
      <c r="P197" s="162">
        <f t="shared" si="245"/>
        <v>0</v>
      </c>
      <c r="Q197" s="164"/>
      <c r="R197" s="164"/>
      <c r="S197" s="99"/>
      <c r="T197" s="163"/>
      <c r="U197" s="161"/>
      <c r="V197" s="161"/>
      <c r="W197" s="161"/>
      <c r="X197" s="161"/>
      <c r="Y197" s="200"/>
      <c r="Z197" s="161"/>
      <c r="AA197" s="161"/>
      <c r="AB197" s="31"/>
      <c r="AC197" s="31"/>
      <c r="AD197" s="134"/>
      <c r="AE197" s="134"/>
      <c r="AF197" s="134"/>
      <c r="AG197" s="134"/>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row>
    <row r="198" spans="1:81" ht="15" x14ac:dyDescent="0.2">
      <c r="A198" s="86">
        <f>$A$22</f>
        <v>0</v>
      </c>
      <c r="B198" s="86">
        <f t="shared" si="243"/>
        <v>0</v>
      </c>
      <c r="C198" s="160"/>
      <c r="D198" s="161"/>
      <c r="E198" s="161"/>
      <c r="F198" s="161"/>
      <c r="G198" s="162">
        <f t="shared" si="244"/>
        <v>0</v>
      </c>
      <c r="H198" s="161"/>
      <c r="I198" s="161"/>
      <c r="J198" s="99"/>
      <c r="K198" s="163"/>
      <c r="L198" s="161"/>
      <c r="M198" s="161"/>
      <c r="N198" s="164"/>
      <c r="O198" s="164"/>
      <c r="P198" s="162">
        <f t="shared" si="245"/>
        <v>0</v>
      </c>
      <c r="Q198" s="164"/>
      <c r="R198" s="164"/>
      <c r="S198" s="99"/>
      <c r="T198" s="163"/>
      <c r="U198" s="161"/>
      <c r="V198" s="161"/>
      <c r="W198" s="161"/>
      <c r="X198" s="161"/>
      <c r="Y198" s="200"/>
      <c r="Z198" s="161"/>
      <c r="AA198" s="161"/>
      <c r="AB198" s="134"/>
      <c r="AC198" s="134"/>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row>
    <row r="199" spans="1:81" ht="15" x14ac:dyDescent="0.2">
      <c r="A199" s="86">
        <f>$A$23</f>
        <v>0</v>
      </c>
      <c r="B199" s="86">
        <f t="shared" si="243"/>
        <v>0</v>
      </c>
      <c r="C199" s="160"/>
      <c r="D199" s="161"/>
      <c r="E199" s="161"/>
      <c r="F199" s="161"/>
      <c r="G199" s="162">
        <f t="shared" si="244"/>
        <v>0</v>
      </c>
      <c r="H199" s="161"/>
      <c r="I199" s="161"/>
      <c r="J199" s="99"/>
      <c r="K199" s="163"/>
      <c r="L199" s="161"/>
      <c r="M199" s="161"/>
      <c r="N199" s="164"/>
      <c r="O199" s="164"/>
      <c r="P199" s="162">
        <f t="shared" si="245"/>
        <v>0</v>
      </c>
      <c r="Q199" s="164"/>
      <c r="R199" s="164"/>
      <c r="S199" s="99"/>
      <c r="T199" s="163"/>
      <c r="U199" s="161"/>
      <c r="V199" s="161"/>
      <c r="W199" s="161"/>
      <c r="X199" s="161"/>
      <c r="Y199" s="200"/>
      <c r="Z199" s="161"/>
      <c r="AA199" s="161"/>
      <c r="AB199" s="31"/>
      <c r="AC199" s="31"/>
      <c r="AD199" s="31"/>
      <c r="AE199" s="31"/>
      <c r="AF199" s="31"/>
      <c r="AG199" s="31"/>
      <c r="AH199" s="31"/>
      <c r="AI199" s="31"/>
      <c r="AJ199" s="31"/>
      <c r="AK199" s="31"/>
      <c r="AL199" s="31"/>
      <c r="AM199" s="31"/>
      <c r="AN199" s="31"/>
      <c r="AO199" s="31"/>
      <c r="AP199" s="31"/>
      <c r="AQ199" s="31"/>
      <c r="AR199" s="31"/>
      <c r="AS199" s="2"/>
      <c r="AT199" s="2"/>
      <c r="AU199" s="2"/>
      <c r="AV199" s="2"/>
      <c r="AW199" s="2"/>
      <c r="AX199" s="2"/>
      <c r="AY199" s="2"/>
      <c r="AZ199" s="2"/>
      <c r="BA199" s="2"/>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row>
    <row r="200" spans="1:81" ht="15" x14ac:dyDescent="0.2">
      <c r="A200" s="86">
        <f>$A$24</f>
        <v>0</v>
      </c>
      <c r="B200" s="86">
        <f t="shared" si="243"/>
        <v>0</v>
      </c>
      <c r="C200" s="160"/>
      <c r="D200" s="161"/>
      <c r="E200" s="161"/>
      <c r="F200" s="161"/>
      <c r="G200" s="162">
        <f t="shared" si="244"/>
        <v>0</v>
      </c>
      <c r="H200" s="161"/>
      <c r="I200" s="161"/>
      <c r="J200" s="99"/>
      <c r="K200" s="163"/>
      <c r="L200" s="161"/>
      <c r="M200" s="161"/>
      <c r="N200" s="164"/>
      <c r="O200" s="164"/>
      <c r="P200" s="162">
        <f t="shared" si="245"/>
        <v>0</v>
      </c>
      <c r="Q200" s="164"/>
      <c r="R200" s="164"/>
      <c r="S200" s="99"/>
      <c r="T200" s="163"/>
      <c r="U200" s="161"/>
      <c r="V200" s="161"/>
      <c r="W200" s="161"/>
      <c r="X200" s="161"/>
      <c r="Y200" s="200"/>
      <c r="Z200" s="161"/>
      <c r="AA200" s="16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row>
    <row r="201" spans="1:81" ht="15" x14ac:dyDescent="0.2">
      <c r="A201" s="86">
        <f>$A$25</f>
        <v>0</v>
      </c>
      <c r="B201" s="86">
        <f t="shared" si="243"/>
        <v>0</v>
      </c>
      <c r="C201" s="160"/>
      <c r="D201" s="161"/>
      <c r="E201" s="161"/>
      <c r="F201" s="161"/>
      <c r="G201" s="162">
        <f t="shared" si="244"/>
        <v>0</v>
      </c>
      <c r="H201" s="161"/>
      <c r="I201" s="161"/>
      <c r="J201" s="99"/>
      <c r="K201" s="163"/>
      <c r="L201" s="161"/>
      <c r="M201" s="161"/>
      <c r="N201" s="164"/>
      <c r="O201" s="164"/>
      <c r="P201" s="162">
        <f t="shared" si="245"/>
        <v>0</v>
      </c>
      <c r="Q201" s="164"/>
      <c r="R201" s="164"/>
      <c r="S201" s="99"/>
      <c r="T201" s="163"/>
      <c r="U201" s="161"/>
      <c r="V201" s="161"/>
      <c r="W201" s="161"/>
      <c r="X201" s="161"/>
      <c r="Y201" s="200"/>
      <c r="Z201" s="161"/>
      <c r="AA201" s="161"/>
      <c r="AB201" s="31"/>
      <c r="AC201" s="31"/>
      <c r="AD201" s="31"/>
      <c r="AE201" s="31"/>
      <c r="AF201" s="31"/>
      <c r="AG201" s="31"/>
      <c r="AH201" s="134"/>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row>
    <row r="202" spans="1:81" ht="96" x14ac:dyDescent="0.2">
      <c r="A202" s="86">
        <f>$A$26</f>
        <v>0</v>
      </c>
      <c r="B202" s="86">
        <f t="shared" si="243"/>
        <v>0</v>
      </c>
      <c r="C202" s="160"/>
      <c r="D202" s="161"/>
      <c r="E202" s="161"/>
      <c r="F202" s="161"/>
      <c r="G202" s="162">
        <f t="shared" si="244"/>
        <v>0</v>
      </c>
      <c r="H202" s="161"/>
      <c r="I202" s="161"/>
      <c r="J202" s="99"/>
      <c r="K202" s="163"/>
      <c r="L202" s="161"/>
      <c r="M202" s="161"/>
      <c r="N202" s="164"/>
      <c r="O202" s="164"/>
      <c r="P202" s="162">
        <f t="shared" si="245"/>
        <v>0</v>
      </c>
      <c r="Q202" s="164"/>
      <c r="R202" s="164"/>
      <c r="S202" s="99"/>
      <c r="T202" s="163"/>
      <c r="U202" s="161"/>
      <c r="V202" s="161"/>
      <c r="W202" s="161"/>
      <c r="X202" s="161"/>
      <c r="Y202" s="200"/>
      <c r="Z202" s="161"/>
      <c r="AA202" s="161"/>
      <c r="AB202" s="23" t="s">
        <v>153</v>
      </c>
      <c r="AC202" s="15" t="s">
        <v>154</v>
      </c>
      <c r="AD202" s="23" t="s">
        <v>155</v>
      </c>
      <c r="AE202" s="23" t="s">
        <v>156</v>
      </c>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row>
    <row r="203" spans="1:81" ht="15" x14ac:dyDescent="0.2">
      <c r="A203" s="55" t="s">
        <v>175</v>
      </c>
      <c r="B203" s="55"/>
      <c r="C203" s="170" t="e">
        <f>AVERAGE(C183:C202)</f>
        <v>#DIV/0!</v>
      </c>
      <c r="D203" s="171">
        <f t="shared" ref="D203:K203" si="246">SUM(D183:D202)</f>
        <v>0</v>
      </c>
      <c r="E203" s="171">
        <f t="shared" si="246"/>
        <v>0</v>
      </c>
      <c r="F203" s="171">
        <f t="shared" si="246"/>
        <v>0</v>
      </c>
      <c r="G203" s="171">
        <f t="shared" si="246"/>
        <v>0</v>
      </c>
      <c r="H203" s="171">
        <f t="shared" si="246"/>
        <v>0</v>
      </c>
      <c r="I203" s="171">
        <f t="shared" si="246"/>
        <v>0</v>
      </c>
      <c r="J203" s="172">
        <f t="shared" si="246"/>
        <v>0</v>
      </c>
      <c r="K203" s="62">
        <f t="shared" si="246"/>
        <v>0</v>
      </c>
      <c r="L203" s="170" t="e">
        <f>AVERAGE(L183:L202)</f>
        <v>#DIV/0!</v>
      </c>
      <c r="M203" s="171">
        <f t="shared" ref="M203:T203" si="247">SUM(M183:M202)</f>
        <v>0</v>
      </c>
      <c r="N203" s="171">
        <f t="shared" si="247"/>
        <v>0</v>
      </c>
      <c r="O203" s="171">
        <f t="shared" si="247"/>
        <v>0</v>
      </c>
      <c r="P203" s="171">
        <f t="shared" si="247"/>
        <v>0</v>
      </c>
      <c r="Q203" s="171">
        <f t="shared" si="247"/>
        <v>0</v>
      </c>
      <c r="R203" s="171">
        <f t="shared" si="247"/>
        <v>0</v>
      </c>
      <c r="S203" s="172">
        <f t="shared" si="247"/>
        <v>0</v>
      </c>
      <c r="T203" s="62">
        <f t="shared" si="247"/>
        <v>0</v>
      </c>
      <c r="U203" s="170" t="e">
        <f>AVERAGE(U183:U202)</f>
        <v>#DIV/0!</v>
      </c>
      <c r="V203" s="65">
        <f t="shared" ref="V203:Y203" si="248">SUM(V183:V202)</f>
        <v>0</v>
      </c>
      <c r="W203" s="65">
        <f t="shared" si="248"/>
        <v>0</v>
      </c>
      <c r="X203" s="65">
        <f t="shared" si="248"/>
        <v>0</v>
      </c>
      <c r="Y203" s="65">
        <f t="shared" si="248"/>
        <v>0</v>
      </c>
      <c r="Z203" s="170" t="e">
        <f>AVERAGE(Z183:Z202)</f>
        <v>#DIV/0!</v>
      </c>
      <c r="AA203" s="171">
        <f>SUM(AA183:AA202)</f>
        <v>0</v>
      </c>
      <c r="AB203" s="173">
        <f>(SUMIF(B183:B202,"BIC",G183:G202)*0.66)+(SUMIF(B183:B202,"No BIC",G183:G202)*0.33)+((H203+I203)*0.33)+P203+Q203+R203+(Y203*0.25)+(AA203)</f>
        <v>0</v>
      </c>
      <c r="AC203" s="174" t="e">
        <f>((AB203-(AA203+(Y203*0.25)))/L203)+((Y183*0.25)/U183)+((Y184*0.25)/U184)+((Y185*0.25)/U185)+((Y186*0.25)/U186)+((Y187*0.25)/U187)+((Y188*0.25)/U188)+((Y189*0.25)/U189)+((Y190*0.25)/U190)+((Y191*0.25)/U191)+((Y192*0.25)/U192)+((Y193*0.25)/U193)+((Y194*0.25)/U194)+((Y195*0.25)/U195)+((Y196*0.25)/U196)+((Y197*0.25)/U197)+((Y198*0.25)/U198)+((Y199*0.25)/U199)+((Y200*0.25)/U200)+((Y201*0.25)/U201)+((Y202*0.25)/U202)+(AA183/Z183)+(AA184/Z184)+(AA185/Z185)+(AA186/Z186)+(AA187/Z187)+(AA188/Z188)+(AA189/Z189)+(AA190/Z190)+(AA191/Z191)+(AA192/Z192)+(AA193/Z193)+(AA194/Z194)+(AA195/Z195)+(AA196/Z196)+(AA197/Z197)+(AA198/Z198)+(AA199/Z199)+(AA200/Z200)+(AA201/Z201)+(AA202/Z202)</f>
        <v>#DIV/0!</v>
      </c>
      <c r="AD203" s="175">
        <f>G203+P203+Y203+AA203</f>
        <v>0</v>
      </c>
      <c r="AE203" s="176" t="e">
        <f>(G203/C203)+(P203/L203)+((Y183*0.25)/U183)+((Y184*0.25)/U184)+((Y185*0.25)/U185)+((Y186*0.25)/U186)+((Y187*0.25)/U187)+((Y188*0.25)/U188)+((Y189*0.25)/U189)+((Y190*0.25)/U190)+((Y191*0.25)/U191)+((Y192*0.25)/U192)+((Y193*0.25)/U193)+((Y194*0.25)/U194)+((Y195*0.25)/U195)+((Y196*0.25)/U196)+((Y197*0.25)/U197)+((Y198*0.25)/U198)+((Y199*0.25)/U199)+((Y200*0.25)/U200)+((Y201*0.25)/U201)+((Y202*0.25)/U202)+(AA183/Z183)+(AA184/Z184)+(AA185/Z185)+(AA186/Z186)+(AA187/Z187)+(AA188/Z188)+(AA189/Z189)+(AA190/Z190)+(AA191/Z191)+(AA192/Z192)+(AA193/Z193)+(AA194/Z194)+(AA195/Z195)+(AA196/Z196)+(AA197/Z197)+(AA198/Z198)+(AA199/Z199)+(AA200/Z200)+(AA201/Z201)+(AA202/Z202)+AE210</f>
        <v>#DIV/0!</v>
      </c>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row>
    <row r="204" spans="1:81" ht="15" x14ac:dyDescent="0.2">
      <c r="A204" s="177" t="s">
        <v>158</v>
      </c>
      <c r="B204" s="178"/>
      <c r="C204" s="179" t="s">
        <v>36</v>
      </c>
      <c r="D204" s="180"/>
      <c r="E204" s="181"/>
      <c r="F204" s="181"/>
      <c r="G204" s="182" t="s">
        <v>159</v>
      </c>
      <c r="H204" s="181"/>
      <c r="I204" s="181"/>
      <c r="J204" s="181"/>
      <c r="K204" s="183"/>
      <c r="L204" s="179" t="s">
        <v>36</v>
      </c>
      <c r="M204" s="180"/>
      <c r="N204" s="181"/>
      <c r="O204" s="181"/>
      <c r="P204" s="182" t="s">
        <v>54</v>
      </c>
      <c r="Q204" s="181"/>
      <c r="R204" s="181"/>
      <c r="S204" s="181"/>
      <c r="T204" s="183"/>
      <c r="U204" s="179" t="s">
        <v>36</v>
      </c>
      <c r="V204" s="180"/>
      <c r="W204" s="181"/>
      <c r="X204" s="181"/>
      <c r="Y204" s="184" t="s">
        <v>40</v>
      </c>
      <c r="Z204" s="179" t="s">
        <v>36</v>
      </c>
      <c r="AA204" s="184" t="s">
        <v>41</v>
      </c>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row>
    <row r="205" spans="1:81" ht="15" x14ac:dyDescent="0.2">
      <c r="A205" s="146">
        <f t="shared" ref="A205:A209" si="249">A155</f>
        <v>0</v>
      </c>
      <c r="B205" s="185"/>
      <c r="C205" s="186"/>
      <c r="D205" s="187"/>
      <c r="E205" s="188"/>
      <c r="F205" s="188"/>
      <c r="G205" s="152"/>
      <c r="H205" s="188"/>
      <c r="I205" s="188"/>
      <c r="J205" s="188"/>
      <c r="K205" s="189"/>
      <c r="L205" s="186"/>
      <c r="M205" s="187"/>
      <c r="N205" s="188"/>
      <c r="O205" s="188"/>
      <c r="P205" s="152"/>
      <c r="Q205" s="188"/>
      <c r="R205" s="188"/>
      <c r="S205" s="188"/>
      <c r="T205" s="189"/>
      <c r="U205" s="186"/>
      <c r="V205" s="187"/>
      <c r="W205" s="188"/>
      <c r="X205" s="188"/>
      <c r="Y205" s="190"/>
      <c r="Z205" s="186"/>
      <c r="AA205" s="190"/>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2"/>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row>
    <row r="206" spans="1:81" ht="15" x14ac:dyDescent="0.2">
      <c r="A206" s="146">
        <f t="shared" si="249"/>
        <v>0</v>
      </c>
      <c r="B206" s="185"/>
      <c r="C206" s="186"/>
      <c r="D206" s="187"/>
      <c r="E206" s="188"/>
      <c r="F206" s="188"/>
      <c r="G206" s="152"/>
      <c r="H206" s="188"/>
      <c r="I206" s="188"/>
      <c r="J206" s="188"/>
      <c r="K206" s="189"/>
      <c r="L206" s="186"/>
      <c r="M206" s="187"/>
      <c r="N206" s="188"/>
      <c r="O206" s="188"/>
      <c r="P206" s="152"/>
      <c r="Q206" s="188"/>
      <c r="R206" s="188"/>
      <c r="S206" s="188"/>
      <c r="T206" s="189"/>
      <c r="U206" s="186"/>
      <c r="V206" s="187"/>
      <c r="W206" s="188"/>
      <c r="X206" s="188"/>
      <c r="Y206" s="190"/>
      <c r="Z206" s="186"/>
      <c r="AA206" s="190"/>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2"/>
      <c r="BD206" s="2"/>
      <c r="BE206" s="86"/>
      <c r="BF206" s="86"/>
      <c r="BG206" s="86"/>
      <c r="BH206" s="86"/>
      <c r="BI206" s="31"/>
      <c r="BJ206" s="31"/>
      <c r="BK206" s="31"/>
      <c r="BL206" s="31"/>
      <c r="BM206" s="31"/>
      <c r="BN206" s="31"/>
      <c r="BO206" s="31"/>
      <c r="BP206" s="31"/>
      <c r="BQ206" s="31"/>
      <c r="BR206" s="31"/>
      <c r="BS206" s="31"/>
      <c r="BT206" s="31"/>
      <c r="BU206" s="31"/>
      <c r="BV206" s="31"/>
      <c r="BW206" s="31"/>
      <c r="BX206" s="31"/>
      <c r="BY206" s="31"/>
      <c r="BZ206" s="31"/>
      <c r="CA206" s="31"/>
      <c r="CB206" s="31"/>
      <c r="CC206" s="31"/>
    </row>
    <row r="207" spans="1:81" ht="15" x14ac:dyDescent="0.2">
      <c r="A207" s="146">
        <f t="shared" si="249"/>
        <v>0</v>
      </c>
      <c r="B207" s="185"/>
      <c r="C207" s="186"/>
      <c r="D207" s="187"/>
      <c r="E207" s="188"/>
      <c r="F207" s="188"/>
      <c r="G207" s="152"/>
      <c r="H207" s="188"/>
      <c r="I207" s="188"/>
      <c r="J207" s="188"/>
      <c r="K207" s="189"/>
      <c r="L207" s="186"/>
      <c r="M207" s="187"/>
      <c r="N207" s="188"/>
      <c r="O207" s="188"/>
      <c r="P207" s="152"/>
      <c r="Q207" s="188"/>
      <c r="R207" s="188"/>
      <c r="S207" s="188"/>
      <c r="T207" s="189"/>
      <c r="U207" s="186"/>
      <c r="V207" s="187"/>
      <c r="W207" s="188"/>
      <c r="X207" s="188"/>
      <c r="Y207" s="190"/>
      <c r="Z207" s="186"/>
      <c r="AA207" s="190"/>
      <c r="AB207" s="31"/>
      <c r="AC207" s="31"/>
      <c r="AD207" s="31"/>
      <c r="AE207" s="31"/>
      <c r="AF207" s="31"/>
      <c r="AG207" s="31"/>
      <c r="AH207" s="31"/>
      <c r="AI207" s="31"/>
      <c r="AJ207" s="31"/>
      <c r="AK207" s="31"/>
      <c r="AL207" s="31"/>
      <c r="AM207" s="31"/>
      <c r="AN207" s="31"/>
      <c r="AO207" s="31"/>
      <c r="AP207" s="31"/>
      <c r="AQ207" s="31"/>
      <c r="AR207" s="2"/>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row>
    <row r="208" spans="1:81" ht="15" x14ac:dyDescent="0.2">
      <c r="A208" s="146">
        <f t="shared" si="249"/>
        <v>0</v>
      </c>
      <c r="B208" s="185"/>
      <c r="C208" s="186"/>
      <c r="D208" s="187"/>
      <c r="E208" s="188"/>
      <c r="F208" s="188"/>
      <c r="G208" s="152"/>
      <c r="H208" s="188"/>
      <c r="I208" s="188"/>
      <c r="J208" s="188"/>
      <c r="K208" s="189"/>
      <c r="L208" s="186"/>
      <c r="M208" s="187"/>
      <c r="N208" s="188"/>
      <c r="O208" s="188"/>
      <c r="P208" s="152"/>
      <c r="Q208" s="188"/>
      <c r="R208" s="188"/>
      <c r="S208" s="188"/>
      <c r="T208" s="189"/>
      <c r="U208" s="186"/>
      <c r="V208" s="187"/>
      <c r="W208" s="188"/>
      <c r="X208" s="188"/>
      <c r="Y208" s="190"/>
      <c r="Z208" s="186"/>
      <c r="AA208" s="190"/>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row>
    <row r="209" spans="1:81" ht="48" x14ac:dyDescent="0.2">
      <c r="A209" s="8">
        <f t="shared" si="249"/>
        <v>0</v>
      </c>
      <c r="B209" s="178"/>
      <c r="C209" s="191"/>
      <c r="D209" s="180"/>
      <c r="E209" s="181"/>
      <c r="F209" s="181"/>
      <c r="G209" s="192"/>
      <c r="H209" s="181"/>
      <c r="I209" s="181"/>
      <c r="J209" s="181"/>
      <c r="K209" s="183"/>
      <c r="L209" s="191"/>
      <c r="M209" s="180"/>
      <c r="N209" s="181"/>
      <c r="O209" s="181"/>
      <c r="P209" s="192"/>
      <c r="Q209" s="181"/>
      <c r="R209" s="181"/>
      <c r="S209" s="181"/>
      <c r="T209" s="183"/>
      <c r="U209" s="191"/>
      <c r="V209" s="180"/>
      <c r="W209" s="181"/>
      <c r="X209" s="181"/>
      <c r="Y209" s="193"/>
      <c r="Z209" s="191"/>
      <c r="AA209" s="193"/>
      <c r="AB209" s="23" t="s">
        <v>153</v>
      </c>
      <c r="AC209" s="15" t="s">
        <v>154</v>
      </c>
      <c r="AD209" s="23" t="s">
        <v>155</v>
      </c>
      <c r="AE209" s="23" t="s">
        <v>160</v>
      </c>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row>
    <row r="210" spans="1:81" ht="15" x14ac:dyDescent="0.2">
      <c r="A210" s="177" t="s">
        <v>176</v>
      </c>
      <c r="B210" s="178"/>
      <c r="C210" s="179" t="e">
        <f>AVERAGE(C205:C209)</f>
        <v>#DIV/0!</v>
      </c>
      <c r="D210" s="180"/>
      <c r="E210" s="181"/>
      <c r="F210" s="181"/>
      <c r="G210" s="182">
        <f>SUM(G205:G209)</f>
        <v>0</v>
      </c>
      <c r="H210" s="181"/>
      <c r="I210" s="181"/>
      <c r="J210" s="181"/>
      <c r="K210" s="183"/>
      <c r="L210" s="179" t="e">
        <f>AVERAGE(L205:L209)</f>
        <v>#DIV/0!</v>
      </c>
      <c r="M210" s="180"/>
      <c r="N210" s="181"/>
      <c r="O210" s="181"/>
      <c r="P210" s="182">
        <f>SUM(P205:P209)</f>
        <v>0</v>
      </c>
      <c r="Q210" s="181"/>
      <c r="R210" s="181"/>
      <c r="S210" s="181"/>
      <c r="T210" s="183"/>
      <c r="U210" s="179" t="e">
        <f>AVERAGE(U205:U209)</f>
        <v>#DIV/0!</v>
      </c>
      <c r="V210" s="180"/>
      <c r="W210" s="181"/>
      <c r="X210" s="181"/>
      <c r="Y210" s="184">
        <f>SUM(Y205:Y209)</f>
        <v>0</v>
      </c>
      <c r="Z210" s="179" t="e">
        <f>AVERAGE(Z205:Z209)</f>
        <v>#DIV/0!</v>
      </c>
      <c r="AA210" s="184">
        <f>SUM(AA205:AA209)</f>
        <v>0</v>
      </c>
      <c r="AB210" s="194">
        <f>(G210*0.33)+P210+(Y210*0.25)+AA210</f>
        <v>0</v>
      </c>
      <c r="AC210" s="195" t="e">
        <f>((AB210-(AA210+(Y210*0.25)))/L210)+((Y205*0.25)/U205)+((Y206*0.25)/U206)+((Y207*0.25)/U207)+((Y208*0.25)/U208)+((Y209*0.25)/U209)+(AA205/Z205)+(AA206/Z206)+(AA207/Z207)+(AA208/Z208)+(AA209/Z209)</f>
        <v>#DIV/0!</v>
      </c>
      <c r="AD210" s="196">
        <f>G210+P210+Y210+AA210</f>
        <v>0</v>
      </c>
      <c r="AE210" s="197" t="e">
        <f>(G210/C210)+(P210/L210)+((Y205*0.25)/U205)+((Y206*0.25)/U206)+((Y207*0.25)/U207)+((Y208*0.25)/U208)+((Y209*0.25)/U209)+(AA205/Z205)+(AA206/Z206)+(AA207/Z207)+(AA208/Z208)+(AA209/Z209)</f>
        <v>#DIV/0!</v>
      </c>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row>
    <row r="211" spans="1:81" ht="15" x14ac:dyDescent="0.2">
      <c r="A211" s="146"/>
      <c r="B211" s="198"/>
      <c r="C211" s="198"/>
      <c r="D211" s="73"/>
      <c r="E211" s="31"/>
      <c r="F211" s="31"/>
      <c r="G211" s="31"/>
      <c r="H211" s="31"/>
      <c r="I211" s="31"/>
      <c r="J211" s="31"/>
      <c r="K211" s="47"/>
      <c r="L211" s="47"/>
      <c r="M211" s="31"/>
      <c r="N211" s="31"/>
      <c r="O211" s="31"/>
      <c r="P211" s="31"/>
      <c r="Q211" s="31"/>
      <c r="R211" s="31"/>
      <c r="S211" s="31"/>
      <c r="T211" s="105"/>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row>
    <row r="212" spans="1:81" ht="15" x14ac:dyDescent="0.2">
      <c r="A212" s="146" t="s">
        <v>137</v>
      </c>
      <c r="B212" s="147" t="s">
        <v>177</v>
      </c>
      <c r="C212" s="199"/>
      <c r="D212" s="73"/>
      <c r="E212" s="260"/>
      <c r="F212" s="209"/>
      <c r="G212" s="31"/>
      <c r="H212" s="31"/>
      <c r="I212" s="31"/>
      <c r="J212" s="31"/>
      <c r="K212" s="47"/>
      <c r="L212" s="47"/>
      <c r="M212" s="31"/>
      <c r="N212" s="260"/>
      <c r="O212" s="209"/>
      <c r="P212" s="31"/>
      <c r="Q212" s="31"/>
      <c r="R212" s="31"/>
      <c r="S212" s="31"/>
      <c r="T212" s="105"/>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row>
    <row r="213" spans="1:81" ht="15" x14ac:dyDescent="0.2">
      <c r="A213" s="151"/>
      <c r="B213" s="261" t="s">
        <v>139</v>
      </c>
      <c r="C213" s="262" t="s">
        <v>5</v>
      </c>
      <c r="D213" s="263"/>
      <c r="E213" s="263"/>
      <c r="F213" s="263"/>
      <c r="G213" s="263"/>
      <c r="H213" s="263"/>
      <c r="I213" s="263"/>
      <c r="J213" s="263"/>
      <c r="K213" s="264"/>
      <c r="L213" s="265" t="s">
        <v>6</v>
      </c>
      <c r="M213" s="263"/>
      <c r="N213" s="263"/>
      <c r="O213" s="263"/>
      <c r="P213" s="263"/>
      <c r="Q213" s="263"/>
      <c r="R213" s="263"/>
      <c r="S213" s="263"/>
      <c r="T213" s="264"/>
      <c r="U213" s="265" t="s">
        <v>7</v>
      </c>
      <c r="V213" s="263"/>
      <c r="W213" s="263"/>
      <c r="X213" s="263"/>
      <c r="Y213" s="264"/>
      <c r="Z213" s="265" t="s">
        <v>8</v>
      </c>
      <c r="AA213" s="266"/>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row>
    <row r="214" spans="1:81" ht="32" x14ac:dyDescent="0.2">
      <c r="A214" s="15" t="s">
        <v>141</v>
      </c>
      <c r="B214" s="214"/>
      <c r="C214" s="154" t="s">
        <v>36</v>
      </c>
      <c r="D214" s="155" t="s">
        <v>27</v>
      </c>
      <c r="E214" s="155" t="s">
        <v>28</v>
      </c>
      <c r="F214" s="155" t="s">
        <v>29</v>
      </c>
      <c r="G214" s="155" t="s">
        <v>30</v>
      </c>
      <c r="H214" s="155" t="s">
        <v>31</v>
      </c>
      <c r="I214" s="155" t="s">
        <v>32</v>
      </c>
      <c r="J214" s="156" t="s">
        <v>33</v>
      </c>
      <c r="K214" s="20" t="s">
        <v>34</v>
      </c>
      <c r="L214" s="155" t="s">
        <v>36</v>
      </c>
      <c r="M214" s="155" t="s">
        <v>27</v>
      </c>
      <c r="N214" s="155" t="s">
        <v>28</v>
      </c>
      <c r="O214" s="155" t="s">
        <v>29</v>
      </c>
      <c r="P214" s="155" t="s">
        <v>30</v>
      </c>
      <c r="Q214" s="155" t="s">
        <v>31</v>
      </c>
      <c r="R214" s="155" t="s">
        <v>32</v>
      </c>
      <c r="S214" s="155" t="s">
        <v>33</v>
      </c>
      <c r="T214" s="22" t="s">
        <v>142</v>
      </c>
      <c r="U214" s="155" t="s">
        <v>36</v>
      </c>
      <c r="V214" s="155" t="s">
        <v>37</v>
      </c>
      <c r="W214" s="155" t="s">
        <v>38</v>
      </c>
      <c r="X214" s="155" t="s">
        <v>39</v>
      </c>
      <c r="Y214" s="22" t="s">
        <v>40</v>
      </c>
      <c r="Z214" s="155" t="s">
        <v>36</v>
      </c>
      <c r="AA214" s="155" t="s">
        <v>30</v>
      </c>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row>
    <row r="215" spans="1:81" ht="15" x14ac:dyDescent="0.2">
      <c r="A215" s="86">
        <f>$A$7</f>
        <v>0</v>
      </c>
      <c r="B215" s="86">
        <f t="shared" ref="B215:B234" si="250">B183</f>
        <v>0</v>
      </c>
      <c r="C215" s="160"/>
      <c r="D215" s="161"/>
      <c r="E215" s="161"/>
      <c r="F215" s="161"/>
      <c r="G215" s="162">
        <f t="shared" ref="G215:G234" si="251">D215+E215+F215</f>
        <v>0</v>
      </c>
      <c r="H215" s="161"/>
      <c r="I215" s="161"/>
      <c r="J215" s="99"/>
      <c r="K215" s="163"/>
      <c r="L215" s="161"/>
      <c r="M215" s="161"/>
      <c r="N215" s="164"/>
      <c r="O215" s="164"/>
      <c r="P215" s="162">
        <f t="shared" ref="P215:P234" si="252">M215+N215+O215</f>
        <v>0</v>
      </c>
      <c r="Q215" s="164"/>
      <c r="R215" s="164"/>
      <c r="S215" s="99"/>
      <c r="T215" s="163"/>
      <c r="U215" s="161"/>
      <c r="V215" s="161"/>
      <c r="W215" s="161"/>
      <c r="X215" s="161"/>
      <c r="Y215" s="200"/>
      <c r="Z215" s="161"/>
      <c r="AA215" s="16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row>
    <row r="216" spans="1:81" ht="27" customHeight="1" x14ac:dyDescent="0.2">
      <c r="A216" s="86">
        <f>$A$8</f>
        <v>0</v>
      </c>
      <c r="B216" s="86">
        <f t="shared" si="250"/>
        <v>0</v>
      </c>
      <c r="C216" s="160"/>
      <c r="D216" s="161"/>
      <c r="E216" s="161"/>
      <c r="F216" s="161"/>
      <c r="G216" s="162">
        <f t="shared" si="251"/>
        <v>0</v>
      </c>
      <c r="H216" s="161"/>
      <c r="I216" s="161"/>
      <c r="J216" s="99"/>
      <c r="K216" s="163"/>
      <c r="L216" s="161"/>
      <c r="M216" s="161"/>
      <c r="N216" s="164"/>
      <c r="O216" s="164"/>
      <c r="P216" s="162">
        <f t="shared" si="252"/>
        <v>0</v>
      </c>
      <c r="Q216" s="164"/>
      <c r="R216" s="164"/>
      <c r="S216" s="99"/>
      <c r="T216" s="163"/>
      <c r="U216" s="161"/>
      <c r="V216" s="161"/>
      <c r="W216" s="161"/>
      <c r="X216" s="161"/>
      <c r="Y216" s="200"/>
      <c r="Z216" s="161"/>
      <c r="AA216" s="16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row>
    <row r="217" spans="1:81" ht="15" x14ac:dyDescent="0.2">
      <c r="A217" s="86">
        <f>$A$9</f>
        <v>0</v>
      </c>
      <c r="B217" s="86">
        <f t="shared" si="250"/>
        <v>0</v>
      </c>
      <c r="C217" s="160"/>
      <c r="D217" s="161"/>
      <c r="E217" s="161"/>
      <c r="F217" s="161"/>
      <c r="G217" s="162">
        <f t="shared" si="251"/>
        <v>0</v>
      </c>
      <c r="H217" s="161"/>
      <c r="I217" s="161"/>
      <c r="J217" s="99"/>
      <c r="K217" s="163"/>
      <c r="L217" s="161"/>
      <c r="M217" s="161"/>
      <c r="N217" s="164"/>
      <c r="O217" s="164"/>
      <c r="P217" s="162">
        <f t="shared" si="252"/>
        <v>0</v>
      </c>
      <c r="Q217" s="164"/>
      <c r="R217" s="164"/>
      <c r="S217" s="99"/>
      <c r="T217" s="163"/>
      <c r="U217" s="161"/>
      <c r="V217" s="161"/>
      <c r="W217" s="161"/>
      <c r="X217" s="161"/>
      <c r="Y217" s="200"/>
      <c r="Z217" s="161"/>
      <c r="AA217" s="16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row>
    <row r="218" spans="1:81" ht="15" x14ac:dyDescent="0.2">
      <c r="A218" s="86">
        <f>$A$10</f>
        <v>0</v>
      </c>
      <c r="B218" s="86">
        <f t="shared" si="250"/>
        <v>0</v>
      </c>
      <c r="C218" s="160"/>
      <c r="D218" s="161"/>
      <c r="E218" s="161"/>
      <c r="F218" s="161"/>
      <c r="G218" s="162">
        <f t="shared" si="251"/>
        <v>0</v>
      </c>
      <c r="H218" s="161"/>
      <c r="I218" s="161"/>
      <c r="J218" s="99"/>
      <c r="K218" s="163"/>
      <c r="L218" s="161"/>
      <c r="M218" s="161"/>
      <c r="N218" s="164"/>
      <c r="O218" s="164"/>
      <c r="P218" s="162">
        <f t="shared" si="252"/>
        <v>0</v>
      </c>
      <c r="Q218" s="164"/>
      <c r="R218" s="164"/>
      <c r="S218" s="99"/>
      <c r="T218" s="163"/>
      <c r="U218" s="161"/>
      <c r="V218" s="161"/>
      <c r="W218" s="161"/>
      <c r="X218" s="161"/>
      <c r="Y218" s="200"/>
      <c r="Z218" s="161"/>
      <c r="AA218" s="16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row>
    <row r="219" spans="1:81" ht="15" x14ac:dyDescent="0.2">
      <c r="A219" s="86">
        <f>$A$11</f>
        <v>0</v>
      </c>
      <c r="B219" s="86">
        <f t="shared" si="250"/>
        <v>0</v>
      </c>
      <c r="C219" s="160"/>
      <c r="D219" s="161"/>
      <c r="E219" s="161"/>
      <c r="F219" s="161"/>
      <c r="G219" s="162">
        <f t="shared" si="251"/>
        <v>0</v>
      </c>
      <c r="H219" s="161"/>
      <c r="I219" s="161"/>
      <c r="J219" s="99"/>
      <c r="K219" s="163"/>
      <c r="L219" s="161"/>
      <c r="M219" s="161"/>
      <c r="N219" s="164"/>
      <c r="O219" s="164"/>
      <c r="P219" s="162">
        <f t="shared" si="252"/>
        <v>0</v>
      </c>
      <c r="Q219" s="164"/>
      <c r="R219" s="164"/>
      <c r="S219" s="99"/>
      <c r="T219" s="163"/>
      <c r="U219" s="161"/>
      <c r="V219" s="161"/>
      <c r="W219" s="161"/>
      <c r="X219" s="161"/>
      <c r="Y219" s="200"/>
      <c r="Z219" s="161"/>
      <c r="AA219" s="16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row>
    <row r="220" spans="1:81" ht="15" x14ac:dyDescent="0.2">
      <c r="A220" s="86">
        <f>$A$12</f>
        <v>0</v>
      </c>
      <c r="B220" s="86">
        <f t="shared" si="250"/>
        <v>0</v>
      </c>
      <c r="C220" s="160"/>
      <c r="D220" s="161"/>
      <c r="E220" s="161"/>
      <c r="F220" s="161"/>
      <c r="G220" s="162">
        <f t="shared" si="251"/>
        <v>0</v>
      </c>
      <c r="H220" s="161"/>
      <c r="I220" s="161"/>
      <c r="J220" s="99"/>
      <c r="K220" s="163"/>
      <c r="L220" s="161"/>
      <c r="M220" s="161"/>
      <c r="N220" s="164"/>
      <c r="O220" s="164"/>
      <c r="P220" s="162">
        <f t="shared" si="252"/>
        <v>0</v>
      </c>
      <c r="Q220" s="164"/>
      <c r="R220" s="164"/>
      <c r="S220" s="99"/>
      <c r="T220" s="163"/>
      <c r="U220" s="161"/>
      <c r="V220" s="161"/>
      <c r="W220" s="161"/>
      <c r="X220" s="161"/>
      <c r="Y220" s="200"/>
      <c r="Z220" s="161"/>
      <c r="AA220" s="16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1"/>
      <c r="BV220" s="31"/>
      <c r="BW220" s="31"/>
      <c r="BX220" s="31"/>
      <c r="BY220" s="31"/>
      <c r="BZ220" s="31"/>
      <c r="CA220" s="31"/>
      <c r="CB220" s="31"/>
      <c r="CC220" s="31"/>
    </row>
    <row r="221" spans="1:81" ht="15" x14ac:dyDescent="0.2">
      <c r="A221" s="86">
        <f>$A$13</f>
        <v>0</v>
      </c>
      <c r="B221" s="86">
        <f t="shared" si="250"/>
        <v>0</v>
      </c>
      <c r="C221" s="160"/>
      <c r="D221" s="161"/>
      <c r="E221" s="161"/>
      <c r="F221" s="161"/>
      <c r="G221" s="162">
        <f t="shared" si="251"/>
        <v>0</v>
      </c>
      <c r="H221" s="161"/>
      <c r="I221" s="161"/>
      <c r="J221" s="99"/>
      <c r="K221" s="163"/>
      <c r="L221" s="161"/>
      <c r="M221" s="161"/>
      <c r="N221" s="164"/>
      <c r="O221" s="164"/>
      <c r="P221" s="162">
        <f t="shared" si="252"/>
        <v>0</v>
      </c>
      <c r="Q221" s="164"/>
      <c r="R221" s="164"/>
      <c r="S221" s="99"/>
      <c r="T221" s="163"/>
      <c r="U221" s="161"/>
      <c r="V221" s="161"/>
      <c r="W221" s="161"/>
      <c r="X221" s="161"/>
      <c r="Y221" s="200"/>
      <c r="Z221" s="161"/>
      <c r="AA221" s="16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row>
    <row r="222" spans="1:81" ht="15" x14ac:dyDescent="0.2">
      <c r="A222" s="86">
        <f>$A$14</f>
        <v>0</v>
      </c>
      <c r="B222" s="86">
        <f t="shared" si="250"/>
        <v>0</v>
      </c>
      <c r="C222" s="160"/>
      <c r="D222" s="161"/>
      <c r="E222" s="161"/>
      <c r="F222" s="161"/>
      <c r="G222" s="162">
        <f t="shared" si="251"/>
        <v>0</v>
      </c>
      <c r="H222" s="161"/>
      <c r="I222" s="161"/>
      <c r="J222" s="99"/>
      <c r="K222" s="163"/>
      <c r="L222" s="161"/>
      <c r="M222" s="161"/>
      <c r="N222" s="164"/>
      <c r="O222" s="164"/>
      <c r="P222" s="162">
        <f t="shared" si="252"/>
        <v>0</v>
      </c>
      <c r="Q222" s="164"/>
      <c r="R222" s="164"/>
      <c r="S222" s="99"/>
      <c r="T222" s="163"/>
      <c r="U222" s="161"/>
      <c r="V222" s="161"/>
      <c r="W222" s="161"/>
      <c r="X222" s="161"/>
      <c r="Y222" s="200"/>
      <c r="Z222" s="161"/>
      <c r="AA222" s="16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row>
    <row r="223" spans="1:81" ht="15" x14ac:dyDescent="0.2">
      <c r="A223" s="86">
        <f>$A$15</f>
        <v>0</v>
      </c>
      <c r="B223" s="86">
        <f t="shared" si="250"/>
        <v>0</v>
      </c>
      <c r="C223" s="160"/>
      <c r="D223" s="161"/>
      <c r="E223" s="161"/>
      <c r="F223" s="161"/>
      <c r="G223" s="162">
        <f t="shared" si="251"/>
        <v>0</v>
      </c>
      <c r="H223" s="161"/>
      <c r="I223" s="161"/>
      <c r="J223" s="99"/>
      <c r="K223" s="163"/>
      <c r="L223" s="161"/>
      <c r="M223" s="161"/>
      <c r="N223" s="164"/>
      <c r="O223" s="164"/>
      <c r="P223" s="162">
        <f t="shared" si="252"/>
        <v>0</v>
      </c>
      <c r="Q223" s="164"/>
      <c r="R223" s="164"/>
      <c r="S223" s="99"/>
      <c r="T223" s="163"/>
      <c r="U223" s="161"/>
      <c r="V223" s="161"/>
      <c r="W223" s="161"/>
      <c r="X223" s="161"/>
      <c r="Y223" s="200"/>
      <c r="Z223" s="161"/>
      <c r="AA223" s="161"/>
      <c r="AB223" s="31"/>
      <c r="AC223" s="31"/>
      <c r="AD223" s="31"/>
      <c r="AE223" s="31"/>
      <c r="AF223" s="31"/>
      <c r="AG223" s="31"/>
      <c r="AH223" s="31"/>
      <c r="AI223" s="134"/>
      <c r="AJ223" s="134"/>
      <c r="AK223" s="134"/>
      <c r="AL223" s="31"/>
      <c r="AM223" s="31"/>
      <c r="AN223" s="31"/>
      <c r="AO223" s="31"/>
      <c r="AP223" s="31"/>
      <c r="AQ223" s="134"/>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row>
    <row r="224" spans="1:81" ht="15" x14ac:dyDescent="0.2">
      <c r="A224" s="86">
        <f>$A$16</f>
        <v>0</v>
      </c>
      <c r="B224" s="86">
        <f t="shared" si="250"/>
        <v>0</v>
      </c>
      <c r="C224" s="160"/>
      <c r="D224" s="161"/>
      <c r="E224" s="161"/>
      <c r="F224" s="161"/>
      <c r="G224" s="162">
        <f t="shared" si="251"/>
        <v>0</v>
      </c>
      <c r="H224" s="161"/>
      <c r="I224" s="161"/>
      <c r="J224" s="99"/>
      <c r="K224" s="163"/>
      <c r="L224" s="161"/>
      <c r="M224" s="161"/>
      <c r="N224" s="164"/>
      <c r="O224" s="164"/>
      <c r="P224" s="162">
        <f t="shared" si="252"/>
        <v>0</v>
      </c>
      <c r="Q224" s="164"/>
      <c r="R224" s="164"/>
      <c r="S224" s="99"/>
      <c r="T224" s="163"/>
      <c r="U224" s="161"/>
      <c r="V224" s="161"/>
      <c r="W224" s="161"/>
      <c r="X224" s="161"/>
      <c r="Y224" s="200"/>
      <c r="Z224" s="161"/>
      <c r="AA224" s="161"/>
      <c r="AB224" s="31"/>
      <c r="AC224" s="31"/>
      <c r="AD224" s="31"/>
      <c r="AE224" s="31"/>
      <c r="AF224" s="31"/>
      <c r="AG224" s="31"/>
      <c r="AH224" s="31"/>
      <c r="AI224" s="31"/>
      <c r="AJ224" s="31"/>
      <c r="AK224" s="31"/>
      <c r="AL224" s="134"/>
      <c r="AM224" s="134"/>
      <c r="AN224" s="134"/>
      <c r="AO224" s="134"/>
      <c r="AP224" s="134"/>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c r="BY224" s="31"/>
      <c r="BZ224" s="31"/>
      <c r="CA224" s="31"/>
      <c r="CB224" s="31"/>
      <c r="CC224" s="31"/>
    </row>
    <row r="225" spans="1:81" ht="15" x14ac:dyDescent="0.2">
      <c r="A225" s="86">
        <f>$A$17</f>
        <v>0</v>
      </c>
      <c r="B225" s="86">
        <f t="shared" si="250"/>
        <v>0</v>
      </c>
      <c r="C225" s="160"/>
      <c r="D225" s="161"/>
      <c r="E225" s="161"/>
      <c r="F225" s="161"/>
      <c r="G225" s="162">
        <f t="shared" si="251"/>
        <v>0</v>
      </c>
      <c r="H225" s="161"/>
      <c r="I225" s="161"/>
      <c r="J225" s="99"/>
      <c r="K225" s="163"/>
      <c r="L225" s="161"/>
      <c r="M225" s="161"/>
      <c r="N225" s="164"/>
      <c r="O225" s="164"/>
      <c r="P225" s="162">
        <f t="shared" si="252"/>
        <v>0</v>
      </c>
      <c r="Q225" s="164"/>
      <c r="R225" s="164"/>
      <c r="S225" s="99"/>
      <c r="T225" s="163"/>
      <c r="U225" s="161"/>
      <c r="V225" s="161"/>
      <c r="W225" s="161"/>
      <c r="X225" s="161"/>
      <c r="Y225" s="200"/>
      <c r="Z225" s="161"/>
      <c r="AA225" s="16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row>
    <row r="226" spans="1:81" ht="15" x14ac:dyDescent="0.2">
      <c r="A226" s="86">
        <f>$A$18</f>
        <v>0</v>
      </c>
      <c r="B226" s="86">
        <f t="shared" si="250"/>
        <v>0</v>
      </c>
      <c r="C226" s="160"/>
      <c r="D226" s="161"/>
      <c r="E226" s="161"/>
      <c r="F226" s="161"/>
      <c r="G226" s="162">
        <f t="shared" si="251"/>
        <v>0</v>
      </c>
      <c r="H226" s="161"/>
      <c r="I226" s="161"/>
      <c r="J226" s="99"/>
      <c r="K226" s="163"/>
      <c r="L226" s="161"/>
      <c r="M226" s="161"/>
      <c r="N226" s="164"/>
      <c r="O226" s="164"/>
      <c r="P226" s="162">
        <f t="shared" si="252"/>
        <v>0</v>
      </c>
      <c r="Q226" s="164"/>
      <c r="R226" s="164"/>
      <c r="S226" s="99"/>
      <c r="T226" s="163"/>
      <c r="U226" s="161"/>
      <c r="V226" s="161"/>
      <c r="W226" s="161"/>
      <c r="X226" s="161"/>
      <c r="Y226" s="200"/>
      <c r="Z226" s="161"/>
      <c r="AA226" s="161"/>
      <c r="AB226" s="31"/>
      <c r="AC226" s="31"/>
      <c r="AD226" s="31"/>
      <c r="AE226" s="31"/>
      <c r="AF226" s="31"/>
      <c r="AG226" s="31"/>
      <c r="AH226" s="31"/>
      <c r="AI226" s="31"/>
      <c r="AJ226" s="31"/>
      <c r="AK226" s="31"/>
      <c r="AL226" s="31"/>
      <c r="AM226" s="31"/>
      <c r="AN226" s="31"/>
      <c r="AO226" s="31"/>
      <c r="AP226" s="31"/>
      <c r="AQ226" s="31"/>
      <c r="AR226" s="31"/>
      <c r="AS226" s="134"/>
      <c r="AT226" s="134"/>
      <c r="AU226" s="134"/>
      <c r="AV226" s="134"/>
      <c r="AW226" s="134"/>
      <c r="AX226" s="134"/>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row>
    <row r="227" spans="1:81" ht="15" x14ac:dyDescent="0.2">
      <c r="A227" s="86">
        <f>$A$19</f>
        <v>0</v>
      </c>
      <c r="B227" s="86">
        <f t="shared" si="250"/>
        <v>0</v>
      </c>
      <c r="C227" s="160"/>
      <c r="D227" s="161"/>
      <c r="E227" s="161"/>
      <c r="F227" s="161"/>
      <c r="G227" s="162">
        <f t="shared" si="251"/>
        <v>0</v>
      </c>
      <c r="H227" s="161"/>
      <c r="I227" s="161"/>
      <c r="J227" s="99"/>
      <c r="K227" s="163"/>
      <c r="L227" s="161"/>
      <c r="M227" s="161"/>
      <c r="N227" s="164"/>
      <c r="O227" s="164"/>
      <c r="P227" s="162">
        <f t="shared" si="252"/>
        <v>0</v>
      </c>
      <c r="Q227" s="164"/>
      <c r="R227" s="164"/>
      <c r="S227" s="99"/>
      <c r="T227" s="163"/>
      <c r="U227" s="161"/>
      <c r="V227" s="161"/>
      <c r="W227" s="161"/>
      <c r="X227" s="161"/>
      <c r="Y227" s="200"/>
      <c r="Z227" s="161"/>
      <c r="AA227" s="161"/>
      <c r="AB227" s="31"/>
      <c r="AC227" s="31"/>
      <c r="AD227" s="31"/>
      <c r="AE227" s="31"/>
      <c r="AF227" s="31"/>
      <c r="AG227" s="31"/>
      <c r="AH227" s="31"/>
      <c r="AI227" s="31"/>
      <c r="AJ227" s="31"/>
      <c r="AK227" s="31"/>
      <c r="AL227" s="31"/>
      <c r="AM227" s="31"/>
      <c r="AN227" s="31"/>
      <c r="AO227" s="31"/>
      <c r="AP227" s="31"/>
      <c r="AQ227" s="31"/>
      <c r="AR227" s="134"/>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row>
    <row r="228" spans="1:81" ht="15" x14ac:dyDescent="0.2">
      <c r="A228" s="86">
        <f>$A$20</f>
        <v>0</v>
      </c>
      <c r="B228" s="86">
        <f t="shared" si="250"/>
        <v>0</v>
      </c>
      <c r="C228" s="160"/>
      <c r="D228" s="161"/>
      <c r="E228" s="161"/>
      <c r="F228" s="161"/>
      <c r="G228" s="162">
        <f t="shared" si="251"/>
        <v>0</v>
      </c>
      <c r="H228" s="161"/>
      <c r="I228" s="161"/>
      <c r="J228" s="99"/>
      <c r="K228" s="163"/>
      <c r="L228" s="161"/>
      <c r="M228" s="161"/>
      <c r="N228" s="164"/>
      <c r="O228" s="164"/>
      <c r="P228" s="162">
        <f t="shared" si="252"/>
        <v>0</v>
      </c>
      <c r="Q228" s="164"/>
      <c r="R228" s="164"/>
      <c r="S228" s="99"/>
      <c r="T228" s="163"/>
      <c r="U228" s="161"/>
      <c r="V228" s="161"/>
      <c r="W228" s="161"/>
      <c r="X228" s="161"/>
      <c r="Y228" s="200"/>
      <c r="Z228" s="161"/>
      <c r="AA228" s="161"/>
      <c r="AB228" s="31"/>
      <c r="AC228" s="31"/>
      <c r="AD228" s="31"/>
      <c r="AE228" s="31"/>
      <c r="AF228" s="31"/>
      <c r="AG228" s="31"/>
      <c r="AH228" s="134"/>
      <c r="AI228" s="134"/>
      <c r="AJ228" s="134"/>
      <c r="AK228" s="134"/>
      <c r="AL228" s="31"/>
      <c r="AM228" s="31"/>
      <c r="AN228" s="31"/>
      <c r="AO228" s="31"/>
      <c r="AP228" s="31"/>
      <c r="AQ228" s="2"/>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c r="BY228" s="31"/>
      <c r="BZ228" s="31"/>
      <c r="CA228" s="31"/>
      <c r="CB228" s="31"/>
      <c r="CC228" s="31"/>
    </row>
    <row r="229" spans="1:81" ht="15" x14ac:dyDescent="0.2">
      <c r="A229" s="86">
        <f>$A$21</f>
        <v>0</v>
      </c>
      <c r="B229" s="86">
        <f t="shared" si="250"/>
        <v>0</v>
      </c>
      <c r="C229" s="160"/>
      <c r="D229" s="161"/>
      <c r="E229" s="161"/>
      <c r="F229" s="161"/>
      <c r="G229" s="162">
        <f t="shared" si="251"/>
        <v>0</v>
      </c>
      <c r="H229" s="161"/>
      <c r="I229" s="161"/>
      <c r="J229" s="99"/>
      <c r="K229" s="163"/>
      <c r="L229" s="161"/>
      <c r="M229" s="161"/>
      <c r="N229" s="164"/>
      <c r="O229" s="164"/>
      <c r="P229" s="162">
        <f t="shared" si="252"/>
        <v>0</v>
      </c>
      <c r="Q229" s="164"/>
      <c r="R229" s="164"/>
      <c r="S229" s="99"/>
      <c r="T229" s="163"/>
      <c r="U229" s="161"/>
      <c r="V229" s="161"/>
      <c r="W229" s="161"/>
      <c r="X229" s="161"/>
      <c r="Y229" s="200"/>
      <c r="Z229" s="161"/>
      <c r="AA229" s="161"/>
      <c r="AB229" s="31"/>
      <c r="AC229" s="31"/>
      <c r="AD229" s="134"/>
      <c r="AE229" s="134"/>
      <c r="AF229" s="134"/>
      <c r="AG229" s="134"/>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row>
    <row r="230" spans="1:81" ht="15" x14ac:dyDescent="0.2">
      <c r="A230" s="86">
        <f>$A$22</f>
        <v>0</v>
      </c>
      <c r="B230" s="86">
        <f t="shared" si="250"/>
        <v>0</v>
      </c>
      <c r="C230" s="160"/>
      <c r="D230" s="161"/>
      <c r="E230" s="161"/>
      <c r="F230" s="161"/>
      <c r="G230" s="162">
        <f t="shared" si="251"/>
        <v>0</v>
      </c>
      <c r="H230" s="161"/>
      <c r="I230" s="161"/>
      <c r="J230" s="99"/>
      <c r="K230" s="163"/>
      <c r="L230" s="161"/>
      <c r="M230" s="161"/>
      <c r="N230" s="164"/>
      <c r="O230" s="164"/>
      <c r="P230" s="162">
        <f t="shared" si="252"/>
        <v>0</v>
      </c>
      <c r="Q230" s="164"/>
      <c r="R230" s="164"/>
      <c r="S230" s="99"/>
      <c r="T230" s="163"/>
      <c r="U230" s="161"/>
      <c r="V230" s="161"/>
      <c r="W230" s="161"/>
      <c r="X230" s="161"/>
      <c r="Y230" s="200"/>
      <c r="Z230" s="161"/>
      <c r="AA230" s="161"/>
      <c r="AB230" s="134"/>
      <c r="AC230" s="134"/>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c r="CB230" s="31"/>
      <c r="CC230" s="31"/>
    </row>
    <row r="231" spans="1:81" ht="15" x14ac:dyDescent="0.2">
      <c r="A231" s="86">
        <f>$A$23</f>
        <v>0</v>
      </c>
      <c r="B231" s="86">
        <f t="shared" si="250"/>
        <v>0</v>
      </c>
      <c r="C231" s="160"/>
      <c r="D231" s="161"/>
      <c r="E231" s="161"/>
      <c r="F231" s="161"/>
      <c r="G231" s="162">
        <f t="shared" si="251"/>
        <v>0</v>
      </c>
      <c r="H231" s="161"/>
      <c r="I231" s="161"/>
      <c r="J231" s="99"/>
      <c r="K231" s="163"/>
      <c r="L231" s="161"/>
      <c r="M231" s="161"/>
      <c r="N231" s="164"/>
      <c r="O231" s="164"/>
      <c r="P231" s="162">
        <f t="shared" si="252"/>
        <v>0</v>
      </c>
      <c r="Q231" s="164"/>
      <c r="R231" s="164"/>
      <c r="S231" s="99"/>
      <c r="T231" s="163"/>
      <c r="U231" s="161"/>
      <c r="V231" s="161"/>
      <c r="W231" s="161"/>
      <c r="X231" s="161"/>
      <c r="Y231" s="200"/>
      <c r="Z231" s="161"/>
      <c r="AA231" s="161"/>
      <c r="AB231" s="31"/>
      <c r="AC231" s="31"/>
      <c r="AD231" s="31"/>
      <c r="AE231" s="31"/>
      <c r="AF231" s="31"/>
      <c r="AG231" s="31"/>
      <c r="AH231" s="31"/>
      <c r="AI231" s="31"/>
      <c r="AJ231" s="31"/>
      <c r="AK231" s="31"/>
      <c r="AL231" s="31"/>
      <c r="AM231" s="31"/>
      <c r="AN231" s="31"/>
      <c r="AO231" s="31"/>
      <c r="AP231" s="31"/>
      <c r="AQ231" s="31"/>
      <c r="AR231" s="31"/>
      <c r="AS231" s="2"/>
      <c r="AT231" s="2"/>
      <c r="AU231" s="2"/>
      <c r="AV231" s="2"/>
      <c r="AW231" s="2"/>
      <c r="AX231" s="2"/>
      <c r="AY231" s="2"/>
      <c r="AZ231" s="2"/>
      <c r="BA231" s="2"/>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row>
    <row r="232" spans="1:81" ht="15" x14ac:dyDescent="0.2">
      <c r="A232" s="86">
        <f>$A$24</f>
        <v>0</v>
      </c>
      <c r="B232" s="86">
        <f t="shared" si="250"/>
        <v>0</v>
      </c>
      <c r="C232" s="160"/>
      <c r="D232" s="161"/>
      <c r="E232" s="161"/>
      <c r="F232" s="161"/>
      <c r="G232" s="162">
        <f t="shared" si="251"/>
        <v>0</v>
      </c>
      <c r="H232" s="161"/>
      <c r="I232" s="161"/>
      <c r="J232" s="99"/>
      <c r="K232" s="163"/>
      <c r="L232" s="161"/>
      <c r="M232" s="161"/>
      <c r="N232" s="164"/>
      <c r="O232" s="164"/>
      <c r="P232" s="162">
        <f t="shared" si="252"/>
        <v>0</v>
      </c>
      <c r="Q232" s="164"/>
      <c r="R232" s="164"/>
      <c r="S232" s="99"/>
      <c r="T232" s="163"/>
      <c r="U232" s="161"/>
      <c r="V232" s="161"/>
      <c r="W232" s="161"/>
      <c r="X232" s="161"/>
      <c r="Y232" s="200"/>
      <c r="Z232" s="161"/>
      <c r="AA232" s="16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row>
    <row r="233" spans="1:81" ht="15" x14ac:dyDescent="0.2">
      <c r="A233" s="86">
        <f>$A$25</f>
        <v>0</v>
      </c>
      <c r="B233" s="86">
        <f t="shared" si="250"/>
        <v>0</v>
      </c>
      <c r="C233" s="160"/>
      <c r="D233" s="161"/>
      <c r="E233" s="161"/>
      <c r="F233" s="161"/>
      <c r="G233" s="162">
        <f t="shared" si="251"/>
        <v>0</v>
      </c>
      <c r="H233" s="161"/>
      <c r="I233" s="161"/>
      <c r="J233" s="99"/>
      <c r="K233" s="163"/>
      <c r="L233" s="161"/>
      <c r="M233" s="161"/>
      <c r="N233" s="164"/>
      <c r="O233" s="164"/>
      <c r="P233" s="162">
        <f t="shared" si="252"/>
        <v>0</v>
      </c>
      <c r="Q233" s="164"/>
      <c r="R233" s="164"/>
      <c r="S233" s="99"/>
      <c r="T233" s="163"/>
      <c r="U233" s="161"/>
      <c r="V233" s="161"/>
      <c r="W233" s="161"/>
      <c r="X233" s="161"/>
      <c r="Y233" s="200"/>
      <c r="Z233" s="161"/>
      <c r="AA233" s="161"/>
      <c r="AB233" s="31"/>
      <c r="AC233" s="31"/>
      <c r="AD233" s="31"/>
      <c r="AE233" s="31"/>
      <c r="AF233" s="31"/>
      <c r="AG233" s="31"/>
      <c r="AH233" s="134"/>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row>
    <row r="234" spans="1:81" ht="96" x14ac:dyDescent="0.2">
      <c r="A234" s="86">
        <f>$A$26</f>
        <v>0</v>
      </c>
      <c r="B234" s="86">
        <f t="shared" si="250"/>
        <v>0</v>
      </c>
      <c r="C234" s="160"/>
      <c r="D234" s="161"/>
      <c r="E234" s="161"/>
      <c r="F234" s="161"/>
      <c r="G234" s="162">
        <f t="shared" si="251"/>
        <v>0</v>
      </c>
      <c r="H234" s="161"/>
      <c r="I234" s="161"/>
      <c r="J234" s="99"/>
      <c r="K234" s="163"/>
      <c r="L234" s="161"/>
      <c r="M234" s="161"/>
      <c r="N234" s="164"/>
      <c r="O234" s="164"/>
      <c r="P234" s="162">
        <f t="shared" si="252"/>
        <v>0</v>
      </c>
      <c r="Q234" s="164"/>
      <c r="R234" s="164"/>
      <c r="S234" s="99"/>
      <c r="T234" s="163"/>
      <c r="U234" s="161"/>
      <c r="V234" s="161"/>
      <c r="W234" s="161"/>
      <c r="X234" s="161"/>
      <c r="Y234" s="200"/>
      <c r="Z234" s="161"/>
      <c r="AA234" s="161"/>
      <c r="AB234" s="23" t="s">
        <v>153</v>
      </c>
      <c r="AC234" s="15" t="s">
        <v>154</v>
      </c>
      <c r="AD234" s="23" t="s">
        <v>155</v>
      </c>
      <c r="AE234" s="23" t="s">
        <v>156</v>
      </c>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row>
    <row r="235" spans="1:81" ht="15" x14ac:dyDescent="0.2">
      <c r="A235" s="55" t="s">
        <v>178</v>
      </c>
      <c r="B235" s="55"/>
      <c r="C235" s="170" t="e">
        <f>AVERAGE(C215:C234)</f>
        <v>#DIV/0!</v>
      </c>
      <c r="D235" s="171">
        <f t="shared" ref="D235:K235" si="253">SUM(D215:D234)</f>
        <v>0</v>
      </c>
      <c r="E235" s="171">
        <f t="shared" si="253"/>
        <v>0</v>
      </c>
      <c r="F235" s="171">
        <f t="shared" si="253"/>
        <v>0</v>
      </c>
      <c r="G235" s="171">
        <f t="shared" si="253"/>
        <v>0</v>
      </c>
      <c r="H235" s="171">
        <f t="shared" si="253"/>
        <v>0</v>
      </c>
      <c r="I235" s="171">
        <f t="shared" si="253"/>
        <v>0</v>
      </c>
      <c r="J235" s="172">
        <f t="shared" si="253"/>
        <v>0</v>
      </c>
      <c r="K235" s="62">
        <f t="shared" si="253"/>
        <v>0</v>
      </c>
      <c r="L235" s="170" t="e">
        <f>AVERAGE(L215:L234)</f>
        <v>#DIV/0!</v>
      </c>
      <c r="M235" s="171">
        <f t="shared" ref="M235:T235" si="254">SUM(M215:M234)</f>
        <v>0</v>
      </c>
      <c r="N235" s="171">
        <f t="shared" si="254"/>
        <v>0</v>
      </c>
      <c r="O235" s="171">
        <f t="shared" si="254"/>
        <v>0</v>
      </c>
      <c r="P235" s="171">
        <f t="shared" si="254"/>
        <v>0</v>
      </c>
      <c r="Q235" s="171">
        <f t="shared" si="254"/>
        <v>0</v>
      </c>
      <c r="R235" s="171">
        <f t="shared" si="254"/>
        <v>0</v>
      </c>
      <c r="S235" s="172">
        <f t="shared" si="254"/>
        <v>0</v>
      </c>
      <c r="T235" s="62">
        <f t="shared" si="254"/>
        <v>0</v>
      </c>
      <c r="U235" s="170" t="e">
        <f>AVERAGE(U215:U234)</f>
        <v>#DIV/0!</v>
      </c>
      <c r="V235" s="65">
        <f t="shared" ref="V235:Y235" si="255">SUM(V215:V234)</f>
        <v>0</v>
      </c>
      <c r="W235" s="65">
        <f t="shared" si="255"/>
        <v>0</v>
      </c>
      <c r="X235" s="65">
        <f t="shared" si="255"/>
        <v>0</v>
      </c>
      <c r="Y235" s="65">
        <f t="shared" si="255"/>
        <v>0</v>
      </c>
      <c r="Z235" s="170" t="e">
        <f>AVERAGE(Z215:Z234)</f>
        <v>#DIV/0!</v>
      </c>
      <c r="AA235" s="171">
        <f>SUM(AA215:AA234)</f>
        <v>0</v>
      </c>
      <c r="AB235" s="173">
        <f>(SUMIF(B215:B234,"BIC",G215:G234)*0.66)+(SUMIF(B215:B234,"No BIC",G215:G234)*0.33)+((H235+I235)*0.33)+P235+Q235+R235+(Y235*0.25)+(AA235)</f>
        <v>0</v>
      </c>
      <c r="AC235" s="174" t="e">
        <f>((AB235-AA235)/L235)+(AA215/Z215)+(AA216/Z216)+(AA217/Z217)+(AA218/Z218)+(AA219/Z219)+(AA220/Z220)+(AA221/Z221)+(AA222/Z222)+(AA223/Z223)+(AA224/Z224)+(AA225/Z225)+(AA226/Z226)+(AA227/Z227)+(AA228/Z228)+(AA229/Z229)+(AA230/Z230)+(AA231/Z231)+(AA232/Z232)+(AA233/Z233)+(AA234/Z234)</f>
        <v>#DIV/0!</v>
      </c>
      <c r="AD235" s="175">
        <f>G235+P235+Y235+AA235</f>
        <v>0</v>
      </c>
      <c r="AE235" s="176" t="e">
        <f>(G235/C235)+(P235/L235)+((Y235*0.25)/U235)+(AA215/Z215)+(AA216/Z216)+(AA217/Z217)+(AA218/Z218)+(AA219/Z219)+(AA220/Z220)+(AA221/Z221)+(AA222/Z222)+(AA223/Z223)+(AA224/Z224)+(AA225/Z225)+(AA226/Z226)+(AA227/Z227)+(AA228/Z228)+(AA229/Z229)+(AA230/Z230)+(AA231/Z231)+(AA232/Z232)+(AA233/Z233)+(AA234/Z234)+AE242</f>
        <v>#DIV/0!</v>
      </c>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row>
    <row r="236" spans="1:81" ht="15" x14ac:dyDescent="0.2">
      <c r="A236" s="177" t="s">
        <v>158</v>
      </c>
      <c r="B236" s="178"/>
      <c r="C236" s="179" t="s">
        <v>36</v>
      </c>
      <c r="D236" s="180"/>
      <c r="E236" s="181"/>
      <c r="F236" s="181"/>
      <c r="G236" s="182" t="s">
        <v>159</v>
      </c>
      <c r="H236" s="181"/>
      <c r="I236" s="181"/>
      <c r="J236" s="181"/>
      <c r="K236" s="183"/>
      <c r="L236" s="179" t="s">
        <v>36</v>
      </c>
      <c r="M236" s="180"/>
      <c r="N236" s="181"/>
      <c r="O236" s="181"/>
      <c r="P236" s="182" t="s">
        <v>54</v>
      </c>
      <c r="Q236" s="181"/>
      <c r="R236" s="181"/>
      <c r="S236" s="181"/>
      <c r="T236" s="183"/>
      <c r="U236" s="179" t="s">
        <v>36</v>
      </c>
      <c r="V236" s="180"/>
      <c r="W236" s="181"/>
      <c r="X236" s="181"/>
      <c r="Y236" s="184" t="s">
        <v>40</v>
      </c>
      <c r="Z236" s="179" t="s">
        <v>36</v>
      </c>
      <c r="AA236" s="184" t="s">
        <v>41</v>
      </c>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row>
    <row r="237" spans="1:81" ht="15" x14ac:dyDescent="0.2">
      <c r="A237" s="146">
        <f t="shared" ref="A237:A241" si="256">A187</f>
        <v>0</v>
      </c>
      <c r="B237" s="185"/>
      <c r="C237" s="186"/>
      <c r="D237" s="187"/>
      <c r="E237" s="188"/>
      <c r="F237" s="188"/>
      <c r="G237" s="152"/>
      <c r="H237" s="188"/>
      <c r="I237" s="188"/>
      <c r="J237" s="188"/>
      <c r="K237" s="189"/>
      <c r="L237" s="186"/>
      <c r="M237" s="187"/>
      <c r="N237" s="188"/>
      <c r="O237" s="188"/>
      <c r="P237" s="152"/>
      <c r="Q237" s="188"/>
      <c r="R237" s="188"/>
      <c r="S237" s="188"/>
      <c r="T237" s="189"/>
      <c r="U237" s="186"/>
      <c r="V237" s="187"/>
      <c r="W237" s="188"/>
      <c r="X237" s="188"/>
      <c r="Y237" s="190"/>
      <c r="Z237" s="186"/>
      <c r="AA237" s="190"/>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2"/>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row>
    <row r="238" spans="1:81" ht="15" x14ac:dyDescent="0.2">
      <c r="A238" s="146">
        <f t="shared" si="256"/>
        <v>0</v>
      </c>
      <c r="B238" s="185"/>
      <c r="C238" s="186"/>
      <c r="D238" s="187"/>
      <c r="E238" s="188"/>
      <c r="F238" s="188"/>
      <c r="G238" s="152"/>
      <c r="H238" s="188"/>
      <c r="I238" s="188"/>
      <c r="J238" s="188"/>
      <c r="K238" s="189"/>
      <c r="L238" s="186"/>
      <c r="M238" s="187"/>
      <c r="N238" s="188"/>
      <c r="O238" s="188"/>
      <c r="P238" s="152"/>
      <c r="Q238" s="188"/>
      <c r="R238" s="188"/>
      <c r="S238" s="188"/>
      <c r="T238" s="189"/>
      <c r="U238" s="186"/>
      <c r="V238" s="187"/>
      <c r="W238" s="188"/>
      <c r="X238" s="188"/>
      <c r="Y238" s="190"/>
      <c r="Z238" s="186"/>
      <c r="AA238" s="190"/>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2"/>
      <c r="BD238" s="2"/>
      <c r="BE238" s="86"/>
      <c r="BF238" s="86"/>
      <c r="BG238" s="86"/>
      <c r="BH238" s="86"/>
      <c r="BI238" s="31"/>
      <c r="BJ238" s="31"/>
      <c r="BK238" s="31"/>
      <c r="BL238" s="31"/>
      <c r="BM238" s="31"/>
      <c r="BN238" s="31"/>
      <c r="BO238" s="31"/>
      <c r="BP238" s="31"/>
      <c r="BQ238" s="31"/>
      <c r="BR238" s="31"/>
      <c r="BS238" s="31"/>
      <c r="BT238" s="31"/>
      <c r="BU238" s="31"/>
      <c r="BV238" s="31"/>
      <c r="BW238" s="31"/>
      <c r="BX238" s="31"/>
      <c r="BY238" s="31"/>
      <c r="BZ238" s="31"/>
      <c r="CA238" s="31"/>
      <c r="CB238" s="31"/>
      <c r="CC238" s="31"/>
    </row>
    <row r="239" spans="1:81" ht="15" x14ac:dyDescent="0.2">
      <c r="A239" s="146">
        <f t="shared" si="256"/>
        <v>0</v>
      </c>
      <c r="B239" s="185"/>
      <c r="C239" s="186"/>
      <c r="D239" s="187"/>
      <c r="E239" s="188"/>
      <c r="F239" s="188"/>
      <c r="G239" s="152"/>
      <c r="H239" s="188"/>
      <c r="I239" s="188"/>
      <c r="J239" s="188"/>
      <c r="K239" s="189"/>
      <c r="L239" s="186"/>
      <c r="M239" s="187"/>
      <c r="N239" s="188"/>
      <c r="O239" s="188"/>
      <c r="P239" s="152"/>
      <c r="Q239" s="188"/>
      <c r="R239" s="188"/>
      <c r="S239" s="188"/>
      <c r="T239" s="189"/>
      <c r="U239" s="186"/>
      <c r="V239" s="187"/>
      <c r="W239" s="188"/>
      <c r="X239" s="188"/>
      <c r="Y239" s="190"/>
      <c r="Z239" s="186"/>
      <c r="AA239" s="190"/>
      <c r="AB239" s="31"/>
      <c r="AC239" s="31"/>
      <c r="AD239" s="31"/>
      <c r="AE239" s="31"/>
      <c r="AF239" s="31"/>
      <c r="AG239" s="31"/>
      <c r="AH239" s="31"/>
      <c r="AI239" s="31"/>
      <c r="AJ239" s="31"/>
      <c r="AK239" s="31"/>
      <c r="AL239" s="31"/>
      <c r="AM239" s="31"/>
      <c r="AN239" s="31"/>
      <c r="AO239" s="31"/>
      <c r="AP239" s="31"/>
      <c r="AQ239" s="31"/>
      <c r="AR239" s="2"/>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row>
    <row r="240" spans="1:81" ht="15" x14ac:dyDescent="0.2">
      <c r="A240" s="146">
        <f t="shared" si="256"/>
        <v>0</v>
      </c>
      <c r="B240" s="185"/>
      <c r="C240" s="186"/>
      <c r="D240" s="187"/>
      <c r="E240" s="188"/>
      <c r="F240" s="188"/>
      <c r="G240" s="152"/>
      <c r="H240" s="188"/>
      <c r="I240" s="188"/>
      <c r="J240" s="188"/>
      <c r="K240" s="189"/>
      <c r="L240" s="186"/>
      <c r="M240" s="187"/>
      <c r="N240" s="188"/>
      <c r="O240" s="188"/>
      <c r="P240" s="152"/>
      <c r="Q240" s="188"/>
      <c r="R240" s="188"/>
      <c r="S240" s="188"/>
      <c r="T240" s="189"/>
      <c r="U240" s="186"/>
      <c r="V240" s="187"/>
      <c r="W240" s="188"/>
      <c r="X240" s="188"/>
      <c r="Y240" s="190"/>
      <c r="Z240" s="186"/>
      <c r="AA240" s="190"/>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row>
    <row r="241" spans="1:81" ht="48" x14ac:dyDescent="0.2">
      <c r="A241" s="8">
        <f t="shared" si="256"/>
        <v>0</v>
      </c>
      <c r="B241" s="178"/>
      <c r="C241" s="191"/>
      <c r="D241" s="180"/>
      <c r="E241" s="181"/>
      <c r="F241" s="181"/>
      <c r="G241" s="192"/>
      <c r="H241" s="181"/>
      <c r="I241" s="181"/>
      <c r="J241" s="181"/>
      <c r="K241" s="183"/>
      <c r="L241" s="191"/>
      <c r="M241" s="180"/>
      <c r="N241" s="181"/>
      <c r="O241" s="181"/>
      <c r="P241" s="192"/>
      <c r="Q241" s="181"/>
      <c r="R241" s="181"/>
      <c r="S241" s="181"/>
      <c r="T241" s="183"/>
      <c r="U241" s="191"/>
      <c r="V241" s="180"/>
      <c r="W241" s="181"/>
      <c r="X241" s="181"/>
      <c r="Y241" s="193"/>
      <c r="Z241" s="191"/>
      <c r="AA241" s="193"/>
      <c r="AB241" s="23" t="s">
        <v>153</v>
      </c>
      <c r="AC241" s="15" t="s">
        <v>154</v>
      </c>
      <c r="AD241" s="23" t="s">
        <v>155</v>
      </c>
      <c r="AE241" s="23" t="s">
        <v>160</v>
      </c>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row>
    <row r="242" spans="1:81" ht="15" x14ac:dyDescent="0.2">
      <c r="A242" s="177" t="s">
        <v>179</v>
      </c>
      <c r="B242" s="178"/>
      <c r="C242" s="179" t="e">
        <f>AVERAGE(C237:C241)</f>
        <v>#DIV/0!</v>
      </c>
      <c r="D242" s="180"/>
      <c r="E242" s="181"/>
      <c r="F242" s="181"/>
      <c r="G242" s="182">
        <f>SUM(G237:G241)</f>
        <v>0</v>
      </c>
      <c r="H242" s="181"/>
      <c r="I242" s="181"/>
      <c r="J242" s="181"/>
      <c r="K242" s="183"/>
      <c r="L242" s="179" t="e">
        <f>AVERAGE(L237:L241)</f>
        <v>#DIV/0!</v>
      </c>
      <c r="M242" s="180"/>
      <c r="N242" s="181"/>
      <c r="O242" s="181"/>
      <c r="P242" s="182">
        <f>SUM(P237:P241)</f>
        <v>0</v>
      </c>
      <c r="Q242" s="181"/>
      <c r="R242" s="181"/>
      <c r="S242" s="181"/>
      <c r="T242" s="183"/>
      <c r="U242" s="179" t="e">
        <f>AVERAGE(U237:U241)</f>
        <v>#DIV/0!</v>
      </c>
      <c r="V242" s="180"/>
      <c r="W242" s="181"/>
      <c r="X242" s="181"/>
      <c r="Y242" s="184">
        <f>SUM(Y237:Y241)</f>
        <v>0</v>
      </c>
      <c r="Z242" s="179" t="e">
        <f>AVERAGE(Z237:Z241)</f>
        <v>#DIV/0!</v>
      </c>
      <c r="AA242" s="184">
        <f>SUM(AA237:AA241)</f>
        <v>0</v>
      </c>
      <c r="AB242" s="194">
        <f>(G242*0.33)+P242+(Y242*0.25)+AA242</f>
        <v>0</v>
      </c>
      <c r="AC242" s="195" t="e">
        <f>((AB242-AA242)/L242)+(AA237/Z237)+(AA238/Z238)+(AA239/Z239)+(AA240/Z240)+(AA241/Z241)</f>
        <v>#DIV/0!</v>
      </c>
      <c r="AD242" s="196">
        <f>G242+P242+Y242+AA242</f>
        <v>0</v>
      </c>
      <c r="AE242" s="197" t="e">
        <f>(G242/C242)+(P242/L242)+((Y242*0.33)/U242)+(AA242/Z242)</f>
        <v>#DIV/0!</v>
      </c>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row>
    <row r="243" spans="1:81" ht="15" x14ac:dyDescent="0.2">
      <c r="A243" s="146"/>
      <c r="B243" s="198"/>
      <c r="C243" s="198"/>
      <c r="D243" s="73"/>
      <c r="E243" s="31"/>
      <c r="F243" s="31"/>
      <c r="G243" s="31"/>
      <c r="H243" s="31"/>
      <c r="I243" s="31"/>
      <c r="J243" s="31"/>
      <c r="K243" s="47"/>
      <c r="L243" s="47"/>
      <c r="M243" s="31"/>
      <c r="N243" s="31"/>
      <c r="O243" s="31"/>
      <c r="P243" s="31"/>
      <c r="Q243" s="31"/>
      <c r="R243" s="31"/>
      <c r="S243" s="31"/>
      <c r="T243" s="105"/>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row>
    <row r="244" spans="1:81" ht="15" x14ac:dyDescent="0.2">
      <c r="A244" s="146" t="s">
        <v>137</v>
      </c>
      <c r="B244" s="147" t="s">
        <v>180</v>
      </c>
      <c r="C244" s="199"/>
      <c r="D244" s="73"/>
      <c r="E244" s="260"/>
      <c r="F244" s="209"/>
      <c r="G244" s="31"/>
      <c r="H244" s="31"/>
      <c r="I244" s="31"/>
      <c r="J244" s="31"/>
      <c r="K244" s="47"/>
      <c r="L244" s="47"/>
      <c r="M244" s="31"/>
      <c r="N244" s="260"/>
      <c r="O244" s="209"/>
      <c r="P244" s="31"/>
      <c r="Q244" s="31"/>
      <c r="R244" s="31"/>
      <c r="S244" s="31"/>
      <c r="T244" s="105"/>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row>
    <row r="245" spans="1:81" ht="15" x14ac:dyDescent="0.2">
      <c r="A245" s="151"/>
      <c r="B245" s="261" t="s">
        <v>139</v>
      </c>
      <c r="C245" s="262" t="s">
        <v>5</v>
      </c>
      <c r="D245" s="263"/>
      <c r="E245" s="263"/>
      <c r="F245" s="263"/>
      <c r="G245" s="263"/>
      <c r="H245" s="263"/>
      <c r="I245" s="263"/>
      <c r="J245" s="263"/>
      <c r="K245" s="264"/>
      <c r="L245" s="265" t="s">
        <v>6</v>
      </c>
      <c r="M245" s="263"/>
      <c r="N245" s="263"/>
      <c r="O245" s="263"/>
      <c r="P245" s="263"/>
      <c r="Q245" s="263"/>
      <c r="R245" s="263"/>
      <c r="S245" s="263"/>
      <c r="T245" s="264"/>
      <c r="U245" s="265" t="s">
        <v>7</v>
      </c>
      <c r="V245" s="263"/>
      <c r="W245" s="263"/>
      <c r="X245" s="263"/>
      <c r="Y245" s="264"/>
      <c r="Z245" s="265" t="s">
        <v>8</v>
      </c>
      <c r="AA245" s="266"/>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row>
    <row r="246" spans="1:81" ht="32" x14ac:dyDescent="0.2">
      <c r="A246" s="15" t="s">
        <v>141</v>
      </c>
      <c r="B246" s="214"/>
      <c r="C246" s="154" t="s">
        <v>36</v>
      </c>
      <c r="D246" s="155" t="s">
        <v>27</v>
      </c>
      <c r="E246" s="155" t="s">
        <v>28</v>
      </c>
      <c r="F246" s="155" t="s">
        <v>29</v>
      </c>
      <c r="G246" s="155" t="s">
        <v>30</v>
      </c>
      <c r="H246" s="155" t="s">
        <v>31</v>
      </c>
      <c r="I246" s="155" t="s">
        <v>32</v>
      </c>
      <c r="J246" s="156" t="s">
        <v>33</v>
      </c>
      <c r="K246" s="20" t="s">
        <v>34</v>
      </c>
      <c r="L246" s="155" t="s">
        <v>36</v>
      </c>
      <c r="M246" s="155" t="s">
        <v>27</v>
      </c>
      <c r="N246" s="155" t="s">
        <v>28</v>
      </c>
      <c r="O246" s="155" t="s">
        <v>29</v>
      </c>
      <c r="P246" s="155" t="s">
        <v>30</v>
      </c>
      <c r="Q246" s="155" t="s">
        <v>31</v>
      </c>
      <c r="R246" s="155" t="s">
        <v>32</v>
      </c>
      <c r="S246" s="155" t="s">
        <v>33</v>
      </c>
      <c r="T246" s="22" t="s">
        <v>142</v>
      </c>
      <c r="U246" s="155" t="s">
        <v>36</v>
      </c>
      <c r="V246" s="155" t="s">
        <v>37</v>
      </c>
      <c r="W246" s="155" t="s">
        <v>38</v>
      </c>
      <c r="X246" s="155" t="s">
        <v>39</v>
      </c>
      <c r="Y246" s="22" t="s">
        <v>40</v>
      </c>
      <c r="Z246" s="155" t="s">
        <v>36</v>
      </c>
      <c r="AA246" s="155" t="s">
        <v>30</v>
      </c>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row>
    <row r="247" spans="1:81" ht="15" x14ac:dyDescent="0.2">
      <c r="A247" s="86">
        <f>$A$7</f>
        <v>0</v>
      </c>
      <c r="B247" s="86">
        <f t="shared" ref="B247:B266" si="257">B215</f>
        <v>0</v>
      </c>
      <c r="C247" s="160"/>
      <c r="D247" s="161"/>
      <c r="E247" s="161"/>
      <c r="F247" s="161"/>
      <c r="G247" s="162">
        <f t="shared" ref="G247:G266" si="258">D247+E247+F247</f>
        <v>0</v>
      </c>
      <c r="H247" s="161"/>
      <c r="I247" s="161"/>
      <c r="J247" s="99"/>
      <c r="K247" s="163"/>
      <c r="L247" s="161"/>
      <c r="M247" s="161"/>
      <c r="N247" s="164"/>
      <c r="O247" s="164"/>
      <c r="P247" s="162">
        <f t="shared" ref="P247:P266" si="259">M247+N247+O247</f>
        <v>0</v>
      </c>
      <c r="Q247" s="164"/>
      <c r="R247" s="164"/>
      <c r="S247" s="99"/>
      <c r="T247" s="163"/>
      <c r="U247" s="161"/>
      <c r="V247" s="161"/>
      <c r="W247" s="161"/>
      <c r="X247" s="161"/>
      <c r="Y247" s="200"/>
      <c r="Z247" s="161"/>
      <c r="AA247" s="16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row>
    <row r="248" spans="1:81" ht="27" customHeight="1" x14ac:dyDescent="0.2">
      <c r="A248" s="86">
        <f>$A$8</f>
        <v>0</v>
      </c>
      <c r="B248" s="86">
        <f t="shared" si="257"/>
        <v>0</v>
      </c>
      <c r="C248" s="160"/>
      <c r="D248" s="161"/>
      <c r="E248" s="161"/>
      <c r="F248" s="161"/>
      <c r="G248" s="162">
        <f t="shared" si="258"/>
        <v>0</v>
      </c>
      <c r="H248" s="161"/>
      <c r="I248" s="161"/>
      <c r="J248" s="99"/>
      <c r="K248" s="163"/>
      <c r="L248" s="161"/>
      <c r="M248" s="161"/>
      <c r="N248" s="164"/>
      <c r="O248" s="164"/>
      <c r="P248" s="162">
        <f t="shared" si="259"/>
        <v>0</v>
      </c>
      <c r="Q248" s="164"/>
      <c r="R248" s="164"/>
      <c r="S248" s="99"/>
      <c r="T248" s="163"/>
      <c r="U248" s="161"/>
      <c r="V248" s="161"/>
      <c r="W248" s="161"/>
      <c r="X248" s="161"/>
      <c r="Y248" s="200"/>
      <c r="Z248" s="161"/>
      <c r="AA248" s="16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row>
    <row r="249" spans="1:81" ht="15" x14ac:dyDescent="0.2">
      <c r="A249" s="86">
        <f>$A$9</f>
        <v>0</v>
      </c>
      <c r="B249" s="86">
        <f t="shared" si="257"/>
        <v>0</v>
      </c>
      <c r="C249" s="160"/>
      <c r="D249" s="161"/>
      <c r="E249" s="161"/>
      <c r="F249" s="161"/>
      <c r="G249" s="162">
        <f t="shared" si="258"/>
        <v>0</v>
      </c>
      <c r="H249" s="161"/>
      <c r="I249" s="161"/>
      <c r="J249" s="99"/>
      <c r="K249" s="163"/>
      <c r="L249" s="161"/>
      <c r="M249" s="161"/>
      <c r="N249" s="164"/>
      <c r="O249" s="164"/>
      <c r="P249" s="162">
        <f t="shared" si="259"/>
        <v>0</v>
      </c>
      <c r="Q249" s="164"/>
      <c r="R249" s="164"/>
      <c r="S249" s="99"/>
      <c r="T249" s="163"/>
      <c r="U249" s="161"/>
      <c r="V249" s="161"/>
      <c r="W249" s="161"/>
      <c r="X249" s="161"/>
      <c r="Y249" s="200"/>
      <c r="Z249" s="161"/>
      <c r="AA249" s="16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1"/>
      <c r="BV249" s="31"/>
      <c r="BW249" s="31"/>
      <c r="BX249" s="31"/>
      <c r="BY249" s="31"/>
      <c r="BZ249" s="31"/>
      <c r="CA249" s="31"/>
      <c r="CB249" s="31"/>
      <c r="CC249" s="31"/>
    </row>
    <row r="250" spans="1:81" ht="15" x14ac:dyDescent="0.2">
      <c r="A250" s="86">
        <f>$A$10</f>
        <v>0</v>
      </c>
      <c r="B250" s="86">
        <f t="shared" si="257"/>
        <v>0</v>
      </c>
      <c r="C250" s="160"/>
      <c r="D250" s="161"/>
      <c r="E250" s="161"/>
      <c r="F250" s="161"/>
      <c r="G250" s="162">
        <f t="shared" si="258"/>
        <v>0</v>
      </c>
      <c r="H250" s="161"/>
      <c r="I250" s="161"/>
      <c r="J250" s="99"/>
      <c r="K250" s="163"/>
      <c r="L250" s="161"/>
      <c r="M250" s="161"/>
      <c r="N250" s="164"/>
      <c r="O250" s="164"/>
      <c r="P250" s="162">
        <f t="shared" si="259"/>
        <v>0</v>
      </c>
      <c r="Q250" s="164"/>
      <c r="R250" s="164"/>
      <c r="S250" s="99"/>
      <c r="T250" s="163"/>
      <c r="U250" s="161"/>
      <c r="V250" s="161"/>
      <c r="W250" s="161"/>
      <c r="X250" s="161"/>
      <c r="Y250" s="200"/>
      <c r="Z250" s="161"/>
      <c r="AA250" s="16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1"/>
      <c r="BV250" s="31"/>
      <c r="BW250" s="31"/>
      <c r="BX250" s="31"/>
      <c r="BY250" s="31"/>
      <c r="BZ250" s="31"/>
      <c r="CA250" s="31"/>
      <c r="CB250" s="31"/>
      <c r="CC250" s="31"/>
    </row>
    <row r="251" spans="1:81" ht="15" x14ac:dyDescent="0.2">
      <c r="A251" s="86">
        <f>$A$11</f>
        <v>0</v>
      </c>
      <c r="B251" s="86">
        <f t="shared" si="257"/>
        <v>0</v>
      </c>
      <c r="C251" s="160"/>
      <c r="D251" s="161"/>
      <c r="E251" s="161"/>
      <c r="F251" s="161"/>
      <c r="G251" s="162">
        <f t="shared" si="258"/>
        <v>0</v>
      </c>
      <c r="H251" s="161"/>
      <c r="I251" s="161"/>
      <c r="J251" s="99"/>
      <c r="K251" s="163"/>
      <c r="L251" s="161"/>
      <c r="M251" s="161"/>
      <c r="N251" s="164"/>
      <c r="O251" s="164"/>
      <c r="P251" s="162">
        <f t="shared" si="259"/>
        <v>0</v>
      </c>
      <c r="Q251" s="164"/>
      <c r="R251" s="164"/>
      <c r="S251" s="99"/>
      <c r="T251" s="163"/>
      <c r="U251" s="161"/>
      <c r="V251" s="161"/>
      <c r="W251" s="161"/>
      <c r="X251" s="161"/>
      <c r="Y251" s="200"/>
      <c r="Z251" s="161"/>
      <c r="AA251" s="16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1"/>
      <c r="BV251" s="31"/>
      <c r="BW251" s="31"/>
      <c r="BX251" s="31"/>
      <c r="BY251" s="31"/>
      <c r="BZ251" s="31"/>
      <c r="CA251" s="31"/>
      <c r="CB251" s="31"/>
      <c r="CC251" s="31"/>
    </row>
    <row r="252" spans="1:81" ht="15" x14ac:dyDescent="0.2">
      <c r="A252" s="86">
        <f>$A$12</f>
        <v>0</v>
      </c>
      <c r="B252" s="86">
        <f t="shared" si="257"/>
        <v>0</v>
      </c>
      <c r="C252" s="160"/>
      <c r="D252" s="161"/>
      <c r="E252" s="161"/>
      <c r="F252" s="161"/>
      <c r="G252" s="162">
        <f t="shared" si="258"/>
        <v>0</v>
      </c>
      <c r="H252" s="161"/>
      <c r="I252" s="161"/>
      <c r="J252" s="99"/>
      <c r="K252" s="163"/>
      <c r="L252" s="161"/>
      <c r="M252" s="161"/>
      <c r="N252" s="164"/>
      <c r="O252" s="164"/>
      <c r="P252" s="162">
        <f t="shared" si="259"/>
        <v>0</v>
      </c>
      <c r="Q252" s="164"/>
      <c r="R252" s="164"/>
      <c r="S252" s="99"/>
      <c r="T252" s="163"/>
      <c r="U252" s="161"/>
      <c r="V252" s="161"/>
      <c r="W252" s="161"/>
      <c r="X252" s="161"/>
      <c r="Y252" s="200"/>
      <c r="Z252" s="161"/>
      <c r="AA252" s="16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row>
    <row r="253" spans="1:81" ht="15" x14ac:dyDescent="0.2">
      <c r="A253" s="86">
        <f>$A$13</f>
        <v>0</v>
      </c>
      <c r="B253" s="86">
        <f t="shared" si="257"/>
        <v>0</v>
      </c>
      <c r="C253" s="160"/>
      <c r="D253" s="161"/>
      <c r="E253" s="161"/>
      <c r="F253" s="161"/>
      <c r="G253" s="162">
        <f t="shared" si="258"/>
        <v>0</v>
      </c>
      <c r="H253" s="161"/>
      <c r="I253" s="161"/>
      <c r="J253" s="99"/>
      <c r="K253" s="163"/>
      <c r="L253" s="161"/>
      <c r="M253" s="161"/>
      <c r="N253" s="164"/>
      <c r="O253" s="164"/>
      <c r="P253" s="162">
        <f t="shared" si="259"/>
        <v>0</v>
      </c>
      <c r="Q253" s="164"/>
      <c r="R253" s="164"/>
      <c r="S253" s="99"/>
      <c r="T253" s="163"/>
      <c r="U253" s="161"/>
      <c r="V253" s="161"/>
      <c r="W253" s="161"/>
      <c r="X253" s="161"/>
      <c r="Y253" s="200"/>
      <c r="Z253" s="161"/>
      <c r="AA253" s="16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1"/>
      <c r="BV253" s="31"/>
      <c r="BW253" s="31"/>
      <c r="BX253" s="31"/>
      <c r="BY253" s="31"/>
      <c r="BZ253" s="31"/>
      <c r="CA253" s="31"/>
      <c r="CB253" s="31"/>
      <c r="CC253" s="31"/>
    </row>
    <row r="254" spans="1:81" ht="15" x14ac:dyDescent="0.2">
      <c r="A254" s="86">
        <f>$A$14</f>
        <v>0</v>
      </c>
      <c r="B254" s="86">
        <f t="shared" si="257"/>
        <v>0</v>
      </c>
      <c r="C254" s="160"/>
      <c r="D254" s="161"/>
      <c r="E254" s="161"/>
      <c r="F254" s="161"/>
      <c r="G254" s="162">
        <f t="shared" si="258"/>
        <v>0</v>
      </c>
      <c r="H254" s="161"/>
      <c r="I254" s="161"/>
      <c r="J254" s="99"/>
      <c r="K254" s="163"/>
      <c r="L254" s="161"/>
      <c r="M254" s="161"/>
      <c r="N254" s="164"/>
      <c r="O254" s="164"/>
      <c r="P254" s="162">
        <f t="shared" si="259"/>
        <v>0</v>
      </c>
      <c r="Q254" s="164"/>
      <c r="R254" s="164"/>
      <c r="S254" s="99"/>
      <c r="T254" s="163"/>
      <c r="U254" s="161"/>
      <c r="V254" s="161"/>
      <c r="W254" s="161"/>
      <c r="X254" s="161"/>
      <c r="Y254" s="200"/>
      <c r="Z254" s="161"/>
      <c r="AA254" s="16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1"/>
      <c r="BV254" s="31"/>
      <c r="BW254" s="31"/>
      <c r="BX254" s="31"/>
      <c r="BY254" s="31"/>
      <c r="BZ254" s="31"/>
      <c r="CA254" s="31"/>
      <c r="CB254" s="31"/>
      <c r="CC254" s="31"/>
    </row>
    <row r="255" spans="1:81" ht="15" x14ac:dyDescent="0.2">
      <c r="A255" s="86">
        <f>$A$15</f>
        <v>0</v>
      </c>
      <c r="B255" s="86">
        <f t="shared" si="257"/>
        <v>0</v>
      </c>
      <c r="C255" s="160"/>
      <c r="D255" s="161"/>
      <c r="E255" s="161"/>
      <c r="F255" s="161"/>
      <c r="G255" s="162">
        <f t="shared" si="258"/>
        <v>0</v>
      </c>
      <c r="H255" s="161"/>
      <c r="I255" s="161"/>
      <c r="J255" s="99"/>
      <c r="K255" s="163"/>
      <c r="L255" s="161"/>
      <c r="M255" s="161"/>
      <c r="N255" s="164"/>
      <c r="O255" s="164"/>
      <c r="P255" s="162">
        <f t="shared" si="259"/>
        <v>0</v>
      </c>
      <c r="Q255" s="164"/>
      <c r="R255" s="164"/>
      <c r="S255" s="99"/>
      <c r="T255" s="163"/>
      <c r="U255" s="161"/>
      <c r="V255" s="161"/>
      <c r="W255" s="161"/>
      <c r="X255" s="161"/>
      <c r="Y255" s="200"/>
      <c r="Z255" s="161"/>
      <c r="AA255" s="161"/>
      <c r="AB255" s="31"/>
      <c r="AC255" s="31"/>
      <c r="AD255" s="31"/>
      <c r="AE255" s="31"/>
      <c r="AF255" s="31"/>
      <c r="AG255" s="31"/>
      <c r="AH255" s="31"/>
      <c r="AI255" s="134"/>
      <c r="AJ255" s="134"/>
      <c r="AK255" s="134"/>
      <c r="AL255" s="31"/>
      <c r="AM255" s="31"/>
      <c r="AN255" s="31"/>
      <c r="AO255" s="31"/>
      <c r="AP255" s="31"/>
      <c r="AQ255" s="134"/>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1"/>
      <c r="BV255" s="31"/>
      <c r="BW255" s="31"/>
      <c r="BX255" s="31"/>
      <c r="BY255" s="31"/>
      <c r="BZ255" s="31"/>
      <c r="CA255" s="31"/>
      <c r="CB255" s="31"/>
      <c r="CC255" s="31"/>
    </row>
    <row r="256" spans="1:81" ht="15" x14ac:dyDescent="0.2">
      <c r="A256" s="86">
        <f>$A$16</f>
        <v>0</v>
      </c>
      <c r="B256" s="86">
        <f t="shared" si="257"/>
        <v>0</v>
      </c>
      <c r="C256" s="160"/>
      <c r="D256" s="161"/>
      <c r="E256" s="161"/>
      <c r="F256" s="161"/>
      <c r="G256" s="162">
        <f t="shared" si="258"/>
        <v>0</v>
      </c>
      <c r="H256" s="161"/>
      <c r="I256" s="161"/>
      <c r="J256" s="99"/>
      <c r="K256" s="163"/>
      <c r="L256" s="161"/>
      <c r="M256" s="161"/>
      <c r="N256" s="164"/>
      <c r="O256" s="164"/>
      <c r="P256" s="162">
        <f t="shared" si="259"/>
        <v>0</v>
      </c>
      <c r="Q256" s="164"/>
      <c r="R256" s="164"/>
      <c r="S256" s="99"/>
      <c r="T256" s="163"/>
      <c r="U256" s="161"/>
      <c r="V256" s="161"/>
      <c r="W256" s="161"/>
      <c r="X256" s="161"/>
      <c r="Y256" s="200"/>
      <c r="Z256" s="161"/>
      <c r="AA256" s="161"/>
      <c r="AB256" s="31"/>
      <c r="AC256" s="31"/>
      <c r="AD256" s="31"/>
      <c r="AE256" s="31"/>
      <c r="AF256" s="31"/>
      <c r="AG256" s="31"/>
      <c r="AH256" s="31"/>
      <c r="AI256" s="31"/>
      <c r="AJ256" s="31"/>
      <c r="AK256" s="31"/>
      <c r="AL256" s="134"/>
      <c r="AM256" s="134"/>
      <c r="AN256" s="134"/>
      <c r="AO256" s="134"/>
      <c r="AP256" s="134"/>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row>
    <row r="257" spans="1:81" ht="15" x14ac:dyDescent="0.2">
      <c r="A257" s="86">
        <f>$A$17</f>
        <v>0</v>
      </c>
      <c r="B257" s="86">
        <f t="shared" si="257"/>
        <v>0</v>
      </c>
      <c r="C257" s="160"/>
      <c r="D257" s="161"/>
      <c r="E257" s="161"/>
      <c r="F257" s="161"/>
      <c r="G257" s="162">
        <f t="shared" si="258"/>
        <v>0</v>
      </c>
      <c r="H257" s="161"/>
      <c r="I257" s="161"/>
      <c r="J257" s="99"/>
      <c r="K257" s="163"/>
      <c r="L257" s="161"/>
      <c r="M257" s="161"/>
      <c r="N257" s="164"/>
      <c r="O257" s="164"/>
      <c r="P257" s="162">
        <f t="shared" si="259"/>
        <v>0</v>
      </c>
      <c r="Q257" s="164"/>
      <c r="R257" s="164"/>
      <c r="S257" s="99"/>
      <c r="T257" s="163"/>
      <c r="U257" s="161"/>
      <c r="V257" s="161"/>
      <c r="W257" s="161"/>
      <c r="X257" s="161"/>
      <c r="Y257" s="200"/>
      <c r="Z257" s="161"/>
      <c r="AA257" s="16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1"/>
      <c r="BV257" s="31"/>
      <c r="BW257" s="31"/>
      <c r="BX257" s="31"/>
      <c r="BY257" s="31"/>
      <c r="BZ257" s="31"/>
      <c r="CA257" s="31"/>
      <c r="CB257" s="31"/>
      <c r="CC257" s="31"/>
    </row>
    <row r="258" spans="1:81" ht="15" x14ac:dyDescent="0.2">
      <c r="A258" s="86">
        <f>$A$18</f>
        <v>0</v>
      </c>
      <c r="B258" s="86">
        <f t="shared" si="257"/>
        <v>0</v>
      </c>
      <c r="C258" s="160"/>
      <c r="D258" s="161"/>
      <c r="E258" s="161"/>
      <c r="F258" s="161"/>
      <c r="G258" s="162">
        <f t="shared" si="258"/>
        <v>0</v>
      </c>
      <c r="H258" s="161"/>
      <c r="I258" s="161"/>
      <c r="J258" s="99"/>
      <c r="K258" s="163"/>
      <c r="L258" s="161"/>
      <c r="M258" s="161"/>
      <c r="N258" s="164"/>
      <c r="O258" s="164"/>
      <c r="P258" s="162">
        <f t="shared" si="259"/>
        <v>0</v>
      </c>
      <c r="Q258" s="164"/>
      <c r="R258" s="164"/>
      <c r="S258" s="99"/>
      <c r="T258" s="163"/>
      <c r="U258" s="161"/>
      <c r="V258" s="161"/>
      <c r="W258" s="161"/>
      <c r="X258" s="161"/>
      <c r="Y258" s="200"/>
      <c r="Z258" s="161"/>
      <c r="AA258" s="161"/>
      <c r="AB258" s="31"/>
      <c r="AC258" s="31"/>
      <c r="AD258" s="31"/>
      <c r="AE258" s="31"/>
      <c r="AF258" s="31"/>
      <c r="AG258" s="31"/>
      <c r="AH258" s="31"/>
      <c r="AI258" s="31"/>
      <c r="AJ258" s="31"/>
      <c r="AK258" s="31"/>
      <c r="AL258" s="31"/>
      <c r="AM258" s="31"/>
      <c r="AN258" s="31"/>
      <c r="AO258" s="31"/>
      <c r="AP258" s="31"/>
      <c r="AQ258" s="31"/>
      <c r="AR258" s="31"/>
      <c r="AS258" s="134"/>
      <c r="AT258" s="134"/>
      <c r="AU258" s="134"/>
      <c r="AV258" s="134"/>
      <c r="AW258" s="134"/>
      <c r="AX258" s="134"/>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1"/>
      <c r="BV258" s="31"/>
      <c r="BW258" s="31"/>
      <c r="BX258" s="31"/>
      <c r="BY258" s="31"/>
      <c r="BZ258" s="31"/>
      <c r="CA258" s="31"/>
      <c r="CB258" s="31"/>
      <c r="CC258" s="31"/>
    </row>
    <row r="259" spans="1:81" ht="15" x14ac:dyDescent="0.2">
      <c r="A259" s="86">
        <f>$A$19</f>
        <v>0</v>
      </c>
      <c r="B259" s="86">
        <f t="shared" si="257"/>
        <v>0</v>
      </c>
      <c r="C259" s="160"/>
      <c r="D259" s="161"/>
      <c r="E259" s="161"/>
      <c r="F259" s="161"/>
      <c r="G259" s="162">
        <f t="shared" si="258"/>
        <v>0</v>
      </c>
      <c r="H259" s="161"/>
      <c r="I259" s="161"/>
      <c r="J259" s="99"/>
      <c r="K259" s="163"/>
      <c r="L259" s="161"/>
      <c r="M259" s="161"/>
      <c r="N259" s="164"/>
      <c r="O259" s="164"/>
      <c r="P259" s="162">
        <f t="shared" si="259"/>
        <v>0</v>
      </c>
      <c r="Q259" s="164"/>
      <c r="R259" s="164"/>
      <c r="S259" s="99"/>
      <c r="T259" s="163"/>
      <c r="U259" s="161"/>
      <c r="V259" s="161"/>
      <c r="W259" s="161"/>
      <c r="X259" s="161"/>
      <c r="Y259" s="200"/>
      <c r="Z259" s="161"/>
      <c r="AA259" s="161"/>
      <c r="AB259" s="31"/>
      <c r="AC259" s="31"/>
      <c r="AD259" s="31"/>
      <c r="AE259" s="31"/>
      <c r="AF259" s="31"/>
      <c r="AG259" s="31"/>
      <c r="AH259" s="31"/>
      <c r="AI259" s="31"/>
      <c r="AJ259" s="31"/>
      <c r="AK259" s="31"/>
      <c r="AL259" s="31"/>
      <c r="AM259" s="31"/>
      <c r="AN259" s="31"/>
      <c r="AO259" s="31"/>
      <c r="AP259" s="31"/>
      <c r="AQ259" s="31"/>
      <c r="AR259" s="134"/>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1"/>
      <c r="BV259" s="31"/>
      <c r="BW259" s="31"/>
      <c r="BX259" s="31"/>
      <c r="BY259" s="31"/>
      <c r="BZ259" s="31"/>
      <c r="CA259" s="31"/>
      <c r="CB259" s="31"/>
      <c r="CC259" s="31"/>
    </row>
    <row r="260" spans="1:81" ht="15" x14ac:dyDescent="0.2">
      <c r="A260" s="86">
        <f>$A$20</f>
        <v>0</v>
      </c>
      <c r="B260" s="86">
        <f t="shared" si="257"/>
        <v>0</v>
      </c>
      <c r="C260" s="160"/>
      <c r="D260" s="161"/>
      <c r="E260" s="161"/>
      <c r="F260" s="161"/>
      <c r="G260" s="162">
        <f t="shared" si="258"/>
        <v>0</v>
      </c>
      <c r="H260" s="161"/>
      <c r="I260" s="161"/>
      <c r="J260" s="99"/>
      <c r="K260" s="163"/>
      <c r="L260" s="161"/>
      <c r="M260" s="161"/>
      <c r="N260" s="164"/>
      <c r="O260" s="164"/>
      <c r="P260" s="162">
        <f t="shared" si="259"/>
        <v>0</v>
      </c>
      <c r="Q260" s="164"/>
      <c r="R260" s="164"/>
      <c r="S260" s="99"/>
      <c r="T260" s="163"/>
      <c r="U260" s="161"/>
      <c r="V260" s="161"/>
      <c r="W260" s="161"/>
      <c r="X260" s="161"/>
      <c r="Y260" s="200"/>
      <c r="Z260" s="161"/>
      <c r="AA260" s="161"/>
      <c r="AB260" s="31"/>
      <c r="AC260" s="31"/>
      <c r="AD260" s="31"/>
      <c r="AE260" s="31"/>
      <c r="AF260" s="31"/>
      <c r="AG260" s="31"/>
      <c r="AH260" s="134"/>
      <c r="AI260" s="134"/>
      <c r="AJ260" s="134"/>
      <c r="AK260" s="134"/>
      <c r="AL260" s="31"/>
      <c r="AM260" s="31"/>
      <c r="AN260" s="31"/>
      <c r="AO260" s="31"/>
      <c r="AP260" s="31"/>
      <c r="AQ260" s="2"/>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31"/>
      <c r="BS260" s="31"/>
      <c r="BT260" s="31"/>
      <c r="BU260" s="31"/>
      <c r="BV260" s="31"/>
      <c r="BW260" s="31"/>
      <c r="BX260" s="31"/>
      <c r="BY260" s="31"/>
      <c r="BZ260" s="31"/>
      <c r="CA260" s="31"/>
      <c r="CB260" s="31"/>
      <c r="CC260" s="31"/>
    </row>
    <row r="261" spans="1:81" ht="15" x14ac:dyDescent="0.2">
      <c r="A261" s="86">
        <f>$A$21</f>
        <v>0</v>
      </c>
      <c r="B261" s="86">
        <f t="shared" si="257"/>
        <v>0</v>
      </c>
      <c r="C261" s="160"/>
      <c r="D261" s="161"/>
      <c r="E261" s="161"/>
      <c r="F261" s="161"/>
      <c r="G261" s="162">
        <f t="shared" si="258"/>
        <v>0</v>
      </c>
      <c r="H261" s="161"/>
      <c r="I261" s="161"/>
      <c r="J261" s="99"/>
      <c r="K261" s="163"/>
      <c r="L261" s="161"/>
      <c r="M261" s="161"/>
      <c r="N261" s="164"/>
      <c r="O261" s="164"/>
      <c r="P261" s="162">
        <f t="shared" si="259"/>
        <v>0</v>
      </c>
      <c r="Q261" s="164"/>
      <c r="R261" s="164"/>
      <c r="S261" s="99"/>
      <c r="T261" s="163"/>
      <c r="U261" s="161"/>
      <c r="V261" s="161"/>
      <c r="W261" s="161"/>
      <c r="X261" s="161"/>
      <c r="Y261" s="200"/>
      <c r="Z261" s="161"/>
      <c r="AA261" s="161"/>
      <c r="AB261" s="31"/>
      <c r="AC261" s="31"/>
      <c r="AD261" s="134"/>
      <c r="AE261" s="134"/>
      <c r="AF261" s="134"/>
      <c r="AG261" s="134"/>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row>
    <row r="262" spans="1:81" ht="15" x14ac:dyDescent="0.2">
      <c r="A262" s="86">
        <f>$A$22</f>
        <v>0</v>
      </c>
      <c r="B262" s="86">
        <f t="shared" si="257"/>
        <v>0</v>
      </c>
      <c r="C262" s="160"/>
      <c r="D262" s="161"/>
      <c r="E262" s="161"/>
      <c r="F262" s="161"/>
      <c r="G262" s="162">
        <f t="shared" si="258"/>
        <v>0</v>
      </c>
      <c r="H262" s="161"/>
      <c r="I262" s="161"/>
      <c r="J262" s="99"/>
      <c r="K262" s="163"/>
      <c r="L262" s="161"/>
      <c r="M262" s="161"/>
      <c r="N262" s="164"/>
      <c r="O262" s="164"/>
      <c r="P262" s="162">
        <f t="shared" si="259"/>
        <v>0</v>
      </c>
      <c r="Q262" s="164"/>
      <c r="R262" s="164"/>
      <c r="S262" s="99"/>
      <c r="T262" s="163"/>
      <c r="U262" s="161"/>
      <c r="V262" s="161"/>
      <c r="W262" s="161"/>
      <c r="X262" s="161"/>
      <c r="Y262" s="200"/>
      <c r="Z262" s="161"/>
      <c r="AA262" s="161"/>
      <c r="AB262" s="134"/>
      <c r="AC262" s="134"/>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1"/>
      <c r="BV262" s="31"/>
      <c r="BW262" s="31"/>
      <c r="BX262" s="31"/>
      <c r="BY262" s="31"/>
      <c r="BZ262" s="31"/>
      <c r="CA262" s="31"/>
      <c r="CB262" s="31"/>
      <c r="CC262" s="31"/>
    </row>
    <row r="263" spans="1:81" ht="15" x14ac:dyDescent="0.2">
      <c r="A263" s="86">
        <f>$A$23</f>
        <v>0</v>
      </c>
      <c r="B263" s="86">
        <f t="shared" si="257"/>
        <v>0</v>
      </c>
      <c r="C263" s="160"/>
      <c r="D263" s="161"/>
      <c r="E263" s="161"/>
      <c r="F263" s="161"/>
      <c r="G263" s="162">
        <f t="shared" si="258"/>
        <v>0</v>
      </c>
      <c r="H263" s="161"/>
      <c r="I263" s="161"/>
      <c r="J263" s="99"/>
      <c r="K263" s="163"/>
      <c r="L263" s="161"/>
      <c r="M263" s="161"/>
      <c r="N263" s="164"/>
      <c r="O263" s="164"/>
      <c r="P263" s="162">
        <f t="shared" si="259"/>
        <v>0</v>
      </c>
      <c r="Q263" s="164"/>
      <c r="R263" s="164"/>
      <c r="S263" s="99"/>
      <c r="T263" s="163"/>
      <c r="U263" s="161"/>
      <c r="V263" s="161"/>
      <c r="W263" s="161"/>
      <c r="X263" s="161"/>
      <c r="Y263" s="200"/>
      <c r="Z263" s="161"/>
      <c r="AA263" s="161"/>
      <c r="AB263" s="31"/>
      <c r="AC263" s="31"/>
      <c r="AD263" s="31"/>
      <c r="AE263" s="31"/>
      <c r="AF263" s="31"/>
      <c r="AG263" s="31"/>
      <c r="AH263" s="31"/>
      <c r="AI263" s="31"/>
      <c r="AJ263" s="31"/>
      <c r="AK263" s="31"/>
      <c r="AL263" s="31"/>
      <c r="AM263" s="31"/>
      <c r="AN263" s="31"/>
      <c r="AO263" s="31"/>
      <c r="AP263" s="31"/>
      <c r="AQ263" s="31"/>
      <c r="AR263" s="31"/>
      <c r="AS263" s="2"/>
      <c r="AT263" s="2"/>
      <c r="AU263" s="2"/>
      <c r="AV263" s="2"/>
      <c r="AW263" s="2"/>
      <c r="AX263" s="2"/>
      <c r="AY263" s="2"/>
      <c r="AZ263" s="2"/>
      <c r="BA263" s="2"/>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row>
    <row r="264" spans="1:81" ht="15" x14ac:dyDescent="0.2">
      <c r="A264" s="86">
        <f>$A$24</f>
        <v>0</v>
      </c>
      <c r="B264" s="86">
        <f t="shared" si="257"/>
        <v>0</v>
      </c>
      <c r="C264" s="160"/>
      <c r="D264" s="161"/>
      <c r="E264" s="161"/>
      <c r="F264" s="161"/>
      <c r="G264" s="162">
        <f t="shared" si="258"/>
        <v>0</v>
      </c>
      <c r="H264" s="161"/>
      <c r="I264" s="161"/>
      <c r="J264" s="99"/>
      <c r="K264" s="163"/>
      <c r="L264" s="161"/>
      <c r="M264" s="161"/>
      <c r="N264" s="164"/>
      <c r="O264" s="164"/>
      <c r="P264" s="162">
        <f t="shared" si="259"/>
        <v>0</v>
      </c>
      <c r="Q264" s="164"/>
      <c r="R264" s="164"/>
      <c r="S264" s="99"/>
      <c r="T264" s="163"/>
      <c r="U264" s="161"/>
      <c r="V264" s="161"/>
      <c r="W264" s="161"/>
      <c r="X264" s="161"/>
      <c r="Y264" s="200"/>
      <c r="Z264" s="161"/>
      <c r="AA264" s="16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1"/>
      <c r="BV264" s="31"/>
      <c r="BW264" s="31"/>
      <c r="BX264" s="31"/>
      <c r="BY264" s="31"/>
      <c r="BZ264" s="31"/>
      <c r="CA264" s="31"/>
      <c r="CB264" s="31"/>
      <c r="CC264" s="31"/>
    </row>
    <row r="265" spans="1:81" ht="15" x14ac:dyDescent="0.2">
      <c r="A265" s="86">
        <f>$A$25</f>
        <v>0</v>
      </c>
      <c r="B265" s="86">
        <f t="shared" si="257"/>
        <v>0</v>
      </c>
      <c r="C265" s="160"/>
      <c r="D265" s="161"/>
      <c r="E265" s="161"/>
      <c r="F265" s="161"/>
      <c r="G265" s="162">
        <f t="shared" si="258"/>
        <v>0</v>
      </c>
      <c r="H265" s="161"/>
      <c r="I265" s="161"/>
      <c r="J265" s="99"/>
      <c r="K265" s="163"/>
      <c r="L265" s="161"/>
      <c r="M265" s="161"/>
      <c r="N265" s="164"/>
      <c r="O265" s="164"/>
      <c r="P265" s="162">
        <f t="shared" si="259"/>
        <v>0</v>
      </c>
      <c r="Q265" s="164"/>
      <c r="R265" s="164"/>
      <c r="S265" s="99"/>
      <c r="T265" s="163"/>
      <c r="U265" s="161"/>
      <c r="V265" s="161"/>
      <c r="W265" s="161"/>
      <c r="X265" s="161"/>
      <c r="Y265" s="200"/>
      <c r="Z265" s="161"/>
      <c r="AA265" s="161"/>
      <c r="AB265" s="31"/>
      <c r="AC265" s="31"/>
      <c r="AD265" s="31"/>
      <c r="AE265" s="31"/>
      <c r="AF265" s="31"/>
      <c r="AG265" s="31"/>
      <c r="AH265" s="134"/>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1"/>
      <c r="BV265" s="31"/>
      <c r="BW265" s="31"/>
      <c r="BX265" s="31"/>
      <c r="BY265" s="31"/>
      <c r="BZ265" s="31"/>
      <c r="CA265" s="31"/>
      <c r="CB265" s="31"/>
      <c r="CC265" s="31"/>
    </row>
    <row r="266" spans="1:81" ht="96" x14ac:dyDescent="0.2">
      <c r="A266" s="86">
        <f>$A$26</f>
        <v>0</v>
      </c>
      <c r="B266" s="86">
        <f t="shared" si="257"/>
        <v>0</v>
      </c>
      <c r="C266" s="160"/>
      <c r="D266" s="161"/>
      <c r="E266" s="161"/>
      <c r="F266" s="161"/>
      <c r="G266" s="162">
        <f t="shared" si="258"/>
        <v>0</v>
      </c>
      <c r="H266" s="161"/>
      <c r="I266" s="161"/>
      <c r="J266" s="99"/>
      <c r="K266" s="163"/>
      <c r="L266" s="161"/>
      <c r="M266" s="161"/>
      <c r="N266" s="164"/>
      <c r="O266" s="164"/>
      <c r="P266" s="162">
        <f t="shared" si="259"/>
        <v>0</v>
      </c>
      <c r="Q266" s="164"/>
      <c r="R266" s="164"/>
      <c r="S266" s="99"/>
      <c r="T266" s="163"/>
      <c r="U266" s="161"/>
      <c r="V266" s="161"/>
      <c r="W266" s="161"/>
      <c r="X266" s="161"/>
      <c r="Y266" s="200"/>
      <c r="Z266" s="161"/>
      <c r="AA266" s="161"/>
      <c r="AB266" s="23" t="s">
        <v>153</v>
      </c>
      <c r="AC266" s="15" t="s">
        <v>154</v>
      </c>
      <c r="AD266" s="23" t="s">
        <v>155</v>
      </c>
      <c r="AE266" s="23" t="s">
        <v>156</v>
      </c>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row>
    <row r="267" spans="1:81" ht="15" x14ac:dyDescent="0.2">
      <c r="A267" s="55" t="s">
        <v>181</v>
      </c>
      <c r="B267" s="55"/>
      <c r="C267" s="170" t="e">
        <f>AVERAGE(C247:C266)</f>
        <v>#DIV/0!</v>
      </c>
      <c r="D267" s="171">
        <f t="shared" ref="D267:K267" si="260">SUM(D247:D266)</f>
        <v>0</v>
      </c>
      <c r="E267" s="171">
        <f t="shared" si="260"/>
        <v>0</v>
      </c>
      <c r="F267" s="171">
        <f t="shared" si="260"/>
        <v>0</v>
      </c>
      <c r="G267" s="171">
        <f t="shared" si="260"/>
        <v>0</v>
      </c>
      <c r="H267" s="171">
        <f t="shared" si="260"/>
        <v>0</v>
      </c>
      <c r="I267" s="171">
        <f t="shared" si="260"/>
        <v>0</v>
      </c>
      <c r="J267" s="172">
        <f t="shared" si="260"/>
        <v>0</v>
      </c>
      <c r="K267" s="62">
        <f t="shared" si="260"/>
        <v>0</v>
      </c>
      <c r="L267" s="170" t="e">
        <f>AVERAGE(L247:L266)</f>
        <v>#DIV/0!</v>
      </c>
      <c r="M267" s="171">
        <f t="shared" ref="M267:T267" si="261">SUM(M247:M266)</f>
        <v>0</v>
      </c>
      <c r="N267" s="171">
        <f t="shared" si="261"/>
        <v>0</v>
      </c>
      <c r="O267" s="171">
        <f t="shared" si="261"/>
        <v>0</v>
      </c>
      <c r="P267" s="171">
        <f t="shared" si="261"/>
        <v>0</v>
      </c>
      <c r="Q267" s="171">
        <f t="shared" si="261"/>
        <v>0</v>
      </c>
      <c r="R267" s="171">
        <f t="shared" si="261"/>
        <v>0</v>
      </c>
      <c r="S267" s="172">
        <f t="shared" si="261"/>
        <v>0</v>
      </c>
      <c r="T267" s="62">
        <f t="shared" si="261"/>
        <v>0</v>
      </c>
      <c r="U267" s="170" t="e">
        <f>AVERAGE(U247:U266)</f>
        <v>#DIV/0!</v>
      </c>
      <c r="V267" s="65">
        <f t="shared" ref="V267:Y267" si="262">SUM(V247:V266)</f>
        <v>0</v>
      </c>
      <c r="W267" s="65">
        <f t="shared" si="262"/>
        <v>0</v>
      </c>
      <c r="X267" s="65">
        <f t="shared" si="262"/>
        <v>0</v>
      </c>
      <c r="Y267" s="65">
        <f t="shared" si="262"/>
        <v>0</v>
      </c>
      <c r="Z267" s="170" t="e">
        <f>AVERAGE(Z247:Z266)</f>
        <v>#DIV/0!</v>
      </c>
      <c r="AA267" s="171">
        <f>SUM(AA247:AA266)</f>
        <v>0</v>
      </c>
      <c r="AB267" s="173">
        <f>(SUMIF(B247:B266,"BIC",G247:G266)*0.66)+(SUMIF(B247:B266,"No BIC",G247:G266)*0.33)+((H267+I267)*0.33)+P267+Q267+R267+(Y267*0.25)+(AA267)</f>
        <v>0</v>
      </c>
      <c r="AC267" s="174" t="e">
        <f>((AB267-(AA267+(Y267*0.25)))/L267)+((Y247*0.25)/U247)+((Y248*0.25)/U248)+((Y249*0.25)/U249)+((Y250*0.25)/U250)+((Y251*0.25)/U251)+((Y252*0.25)/U252)+((Y253*0.25)/U253)+((Y254*0.25)/U254)+((Y255*0.25)/U255)+((Y256*0.25)/U256)+((Y257*0.25)/U257)+((Y258*0.25)/U258)+((Y259*0.25)/U259)+((Y260*0.25)/U260)+((Y261*0.25)/U261)+((Y262*0.25)/U262)+((Y263*0.25)/U263)+((Y264*0.25)/U264)+((Y265*0.25)/U265)+((Y266*0.25)/U266)+(AA247/Z247)+(AA248/Z248)+(AA249/Z249)+(AA250/Z250)+(AA251/Z251)+(AA252/Z252)+(AA253/Z253)+(AA254/Z254)+(AA255/Z255)+(AA256/Z256)+(AA257/Z257)+(AA258/Z258)+(AA259/Z259)+(AA260/Z260)+(AA261/Z261)+(AA262/Z262)+(AA263/Z263)+(AA264/Z264)+(AA265/Z265)+(AA266/Z266)</f>
        <v>#DIV/0!</v>
      </c>
      <c r="AD267" s="175">
        <f>G267+P267+Y267+AA267</f>
        <v>0</v>
      </c>
      <c r="AE267" s="176" t="e">
        <f>(G267/C267)+(P267/L267)+((Y247*0.25)/U247)+((Y248*0.25)/U248)+((Y249*0.25)/U249)+((Y250*0.25)/U250)+((Y251*0.25)/U251)+((Y252*0.25)/U252)+((Y253*0.25)/U253)+((Y254*0.25)/U254)+((Y255*0.25)/U255)+((Y256*0.25)/U256)+((Y257*0.25)/U257)+((Y258*0.25)/U258)+((Y259*0.25)/U259)+((Y260*0.25)/U260)+((Y261*0.25)/U261)+((Y262*0.25)/U262)+((Y263*0.25)/U263)+((Y264*0.25)/U264)+((Y265*0.25)/U265)+((Y266*0.25)/U266)+(AA247/Z247)+(AA248/Z248)+(AA249/Z249)+(AA250/Z250)+(AA251/Z251)+(AA252/Z252)+(AA253/Z253)+(AA254/Z254)+(AA255/Z255)+(AA256/Z256)+(AA257/Z257)+(AA258/Z258)+(AA259/Z259)+(AA260/Z260)+(AA261/Z261)+(AA262/Z262)+(AA263/Z263)+(AA264/Z264)+(AA265/Z265)+(AA266/Z266)+AE274</f>
        <v>#DIV/0!</v>
      </c>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row>
    <row r="268" spans="1:81" ht="15" x14ac:dyDescent="0.2">
      <c r="A268" s="177" t="s">
        <v>158</v>
      </c>
      <c r="B268" s="178"/>
      <c r="C268" s="179" t="s">
        <v>36</v>
      </c>
      <c r="D268" s="180"/>
      <c r="E268" s="181"/>
      <c r="F268" s="181"/>
      <c r="G268" s="182" t="s">
        <v>159</v>
      </c>
      <c r="H268" s="181"/>
      <c r="I268" s="181"/>
      <c r="J268" s="181"/>
      <c r="K268" s="183"/>
      <c r="L268" s="179" t="s">
        <v>36</v>
      </c>
      <c r="M268" s="180"/>
      <c r="N268" s="181"/>
      <c r="O268" s="181"/>
      <c r="P268" s="182" t="s">
        <v>54</v>
      </c>
      <c r="Q268" s="181"/>
      <c r="R268" s="181"/>
      <c r="S268" s="181"/>
      <c r="T268" s="183"/>
      <c r="U268" s="179" t="s">
        <v>36</v>
      </c>
      <c r="V268" s="180"/>
      <c r="W268" s="181"/>
      <c r="X268" s="181"/>
      <c r="Y268" s="184" t="s">
        <v>40</v>
      </c>
      <c r="Z268" s="179" t="s">
        <v>36</v>
      </c>
      <c r="AA268" s="184" t="s">
        <v>41</v>
      </c>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1"/>
      <c r="BV268" s="31"/>
      <c r="BW268" s="31"/>
      <c r="BX268" s="31"/>
      <c r="BY268" s="31"/>
      <c r="BZ268" s="31"/>
      <c r="CA268" s="31"/>
      <c r="CB268" s="31"/>
      <c r="CC268" s="31"/>
    </row>
    <row r="269" spans="1:81" ht="15" x14ac:dyDescent="0.2">
      <c r="A269" s="146">
        <f t="shared" ref="A269:A273" si="263">A219</f>
        <v>0</v>
      </c>
      <c r="B269" s="185"/>
      <c r="C269" s="186"/>
      <c r="D269" s="187"/>
      <c r="E269" s="188"/>
      <c r="F269" s="188"/>
      <c r="G269" s="152"/>
      <c r="H269" s="188"/>
      <c r="I269" s="188"/>
      <c r="J269" s="188"/>
      <c r="K269" s="189"/>
      <c r="L269" s="186"/>
      <c r="M269" s="187"/>
      <c r="N269" s="188"/>
      <c r="O269" s="188"/>
      <c r="P269" s="152"/>
      <c r="Q269" s="188"/>
      <c r="R269" s="188"/>
      <c r="S269" s="188"/>
      <c r="T269" s="189"/>
      <c r="U269" s="186"/>
      <c r="V269" s="187"/>
      <c r="W269" s="188"/>
      <c r="X269" s="188"/>
      <c r="Y269" s="190"/>
      <c r="Z269" s="186"/>
      <c r="AA269" s="190"/>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2"/>
      <c r="BC269" s="31"/>
      <c r="BD269" s="31"/>
      <c r="BE269" s="31"/>
      <c r="BF269" s="31"/>
      <c r="BG269" s="31"/>
      <c r="BH269" s="31"/>
      <c r="BI269" s="31"/>
      <c r="BJ269" s="31"/>
      <c r="BK269" s="31"/>
      <c r="BL269" s="31"/>
      <c r="BM269" s="31"/>
      <c r="BN269" s="31"/>
      <c r="BO269" s="31"/>
      <c r="BP269" s="31"/>
      <c r="BQ269" s="31"/>
      <c r="BR269" s="31"/>
      <c r="BS269" s="31"/>
      <c r="BT269" s="31"/>
      <c r="BU269" s="31"/>
      <c r="BV269" s="31"/>
      <c r="BW269" s="31"/>
      <c r="BX269" s="31"/>
      <c r="BY269" s="31"/>
      <c r="BZ269" s="31"/>
      <c r="CA269" s="31"/>
      <c r="CB269" s="31"/>
      <c r="CC269" s="31"/>
    </row>
    <row r="270" spans="1:81" ht="15" x14ac:dyDescent="0.2">
      <c r="A270" s="146">
        <f t="shared" si="263"/>
        <v>0</v>
      </c>
      <c r="B270" s="185"/>
      <c r="C270" s="186"/>
      <c r="D270" s="187"/>
      <c r="E270" s="188"/>
      <c r="F270" s="188"/>
      <c r="G270" s="152"/>
      <c r="H270" s="188"/>
      <c r="I270" s="188"/>
      <c r="J270" s="188"/>
      <c r="K270" s="189"/>
      <c r="L270" s="186"/>
      <c r="M270" s="187"/>
      <c r="N270" s="188"/>
      <c r="O270" s="188"/>
      <c r="P270" s="152"/>
      <c r="Q270" s="188"/>
      <c r="R270" s="188"/>
      <c r="S270" s="188"/>
      <c r="T270" s="189"/>
      <c r="U270" s="186"/>
      <c r="V270" s="187"/>
      <c r="W270" s="188"/>
      <c r="X270" s="188"/>
      <c r="Y270" s="190"/>
      <c r="Z270" s="186"/>
      <c r="AA270" s="190"/>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2"/>
      <c r="BD270" s="2"/>
      <c r="BE270" s="86"/>
      <c r="BF270" s="86"/>
      <c r="BG270" s="86"/>
      <c r="BH270" s="86"/>
      <c r="BI270" s="31"/>
      <c r="BJ270" s="31"/>
      <c r="BK270" s="31"/>
      <c r="BL270" s="31"/>
      <c r="BM270" s="31"/>
      <c r="BN270" s="31"/>
      <c r="BO270" s="31"/>
      <c r="BP270" s="31"/>
      <c r="BQ270" s="31"/>
      <c r="BR270" s="31"/>
      <c r="BS270" s="31"/>
      <c r="BT270" s="31"/>
      <c r="BU270" s="31"/>
      <c r="BV270" s="31"/>
      <c r="BW270" s="31"/>
      <c r="BX270" s="31"/>
      <c r="BY270" s="31"/>
      <c r="BZ270" s="31"/>
      <c r="CA270" s="31"/>
      <c r="CB270" s="31"/>
      <c r="CC270" s="31"/>
    </row>
    <row r="271" spans="1:81" ht="15" x14ac:dyDescent="0.2">
      <c r="A271" s="146">
        <f t="shared" si="263"/>
        <v>0</v>
      </c>
      <c r="B271" s="185"/>
      <c r="C271" s="186"/>
      <c r="D271" s="187"/>
      <c r="E271" s="188"/>
      <c r="F271" s="188"/>
      <c r="G271" s="152"/>
      <c r="H271" s="188"/>
      <c r="I271" s="188"/>
      <c r="J271" s="188"/>
      <c r="K271" s="189"/>
      <c r="L271" s="186"/>
      <c r="M271" s="187"/>
      <c r="N271" s="188"/>
      <c r="O271" s="188"/>
      <c r="P271" s="152"/>
      <c r="Q271" s="188"/>
      <c r="R271" s="188"/>
      <c r="S271" s="188"/>
      <c r="T271" s="189"/>
      <c r="U271" s="186"/>
      <c r="V271" s="187"/>
      <c r="W271" s="188"/>
      <c r="X271" s="188"/>
      <c r="Y271" s="190"/>
      <c r="Z271" s="186"/>
      <c r="AA271" s="190"/>
      <c r="AB271" s="31"/>
      <c r="AC271" s="31"/>
      <c r="AD271" s="31"/>
      <c r="AE271" s="31"/>
      <c r="AF271" s="31"/>
      <c r="AG271" s="31"/>
      <c r="AH271" s="31"/>
      <c r="AI271" s="31"/>
      <c r="AJ271" s="31"/>
      <c r="AK271" s="31"/>
      <c r="AL271" s="31"/>
      <c r="AM271" s="31"/>
      <c r="AN271" s="31"/>
      <c r="AO271" s="31"/>
      <c r="AP271" s="31"/>
      <c r="AQ271" s="31"/>
      <c r="AR271" s="2"/>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1"/>
      <c r="BV271" s="31"/>
      <c r="BW271" s="31"/>
      <c r="BX271" s="31"/>
      <c r="BY271" s="31"/>
      <c r="BZ271" s="31"/>
      <c r="CA271" s="31"/>
      <c r="CB271" s="31"/>
      <c r="CC271" s="31"/>
    </row>
    <row r="272" spans="1:81" ht="15" x14ac:dyDescent="0.2">
      <c r="A272" s="146">
        <f t="shared" si="263"/>
        <v>0</v>
      </c>
      <c r="B272" s="185"/>
      <c r="C272" s="186"/>
      <c r="D272" s="187"/>
      <c r="E272" s="188"/>
      <c r="F272" s="188"/>
      <c r="G272" s="152"/>
      <c r="H272" s="188"/>
      <c r="I272" s="188"/>
      <c r="J272" s="188"/>
      <c r="K272" s="189"/>
      <c r="L272" s="186"/>
      <c r="M272" s="187"/>
      <c r="N272" s="188"/>
      <c r="O272" s="188"/>
      <c r="P272" s="152"/>
      <c r="Q272" s="188"/>
      <c r="R272" s="188"/>
      <c r="S272" s="188"/>
      <c r="T272" s="189"/>
      <c r="U272" s="186"/>
      <c r="V272" s="187"/>
      <c r="W272" s="188"/>
      <c r="X272" s="188"/>
      <c r="Y272" s="190"/>
      <c r="Z272" s="186"/>
      <c r="AA272" s="190"/>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1"/>
      <c r="BV272" s="31"/>
      <c r="BW272" s="31"/>
      <c r="BX272" s="31"/>
      <c r="BY272" s="31"/>
      <c r="BZ272" s="31"/>
      <c r="CA272" s="31"/>
      <c r="CB272" s="31"/>
      <c r="CC272" s="31"/>
    </row>
    <row r="273" spans="1:81" ht="48" x14ac:dyDescent="0.2">
      <c r="A273" s="8">
        <f t="shared" si="263"/>
        <v>0</v>
      </c>
      <c r="B273" s="178"/>
      <c r="C273" s="191"/>
      <c r="D273" s="180"/>
      <c r="E273" s="181"/>
      <c r="F273" s="181"/>
      <c r="G273" s="192"/>
      <c r="H273" s="181"/>
      <c r="I273" s="181"/>
      <c r="J273" s="181"/>
      <c r="K273" s="183"/>
      <c r="L273" s="191"/>
      <c r="M273" s="180"/>
      <c r="N273" s="181"/>
      <c r="O273" s="181"/>
      <c r="P273" s="192"/>
      <c r="Q273" s="181"/>
      <c r="R273" s="181"/>
      <c r="S273" s="181"/>
      <c r="T273" s="183"/>
      <c r="U273" s="191"/>
      <c r="V273" s="180"/>
      <c r="W273" s="181"/>
      <c r="X273" s="181"/>
      <c r="Y273" s="193"/>
      <c r="Z273" s="191"/>
      <c r="AA273" s="193"/>
      <c r="AB273" s="23" t="s">
        <v>153</v>
      </c>
      <c r="AC273" s="15" t="s">
        <v>154</v>
      </c>
      <c r="AD273" s="23" t="s">
        <v>155</v>
      </c>
      <c r="AE273" s="23" t="s">
        <v>160</v>
      </c>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1"/>
      <c r="BV273" s="31"/>
      <c r="BW273" s="31"/>
      <c r="BX273" s="31"/>
      <c r="BY273" s="31"/>
      <c r="BZ273" s="31"/>
      <c r="CA273" s="31"/>
      <c r="CB273" s="31"/>
      <c r="CC273" s="31"/>
    </row>
    <row r="274" spans="1:81" ht="15" x14ac:dyDescent="0.2">
      <c r="A274" s="177" t="s">
        <v>182</v>
      </c>
      <c r="B274" s="178"/>
      <c r="C274" s="179" t="e">
        <f>AVERAGE(C269:C273)</f>
        <v>#DIV/0!</v>
      </c>
      <c r="D274" s="180"/>
      <c r="E274" s="181"/>
      <c r="F274" s="181"/>
      <c r="G274" s="182">
        <f>SUM(G269:G273)</f>
        <v>0</v>
      </c>
      <c r="H274" s="181"/>
      <c r="I274" s="181"/>
      <c r="J274" s="181"/>
      <c r="K274" s="183"/>
      <c r="L274" s="179" t="e">
        <f>AVERAGE(L269:L273)</f>
        <v>#DIV/0!</v>
      </c>
      <c r="M274" s="180"/>
      <c r="N274" s="181"/>
      <c r="O274" s="181"/>
      <c r="P274" s="182">
        <f>SUM(P269:P273)</f>
        <v>0</v>
      </c>
      <c r="Q274" s="181"/>
      <c r="R274" s="181"/>
      <c r="S274" s="181"/>
      <c r="T274" s="183"/>
      <c r="U274" s="179" t="e">
        <f>AVERAGE(U269:U273)</f>
        <v>#DIV/0!</v>
      </c>
      <c r="V274" s="180"/>
      <c r="W274" s="181"/>
      <c r="X274" s="181"/>
      <c r="Y274" s="184">
        <f>SUM(Y269:Y273)</f>
        <v>0</v>
      </c>
      <c r="Z274" s="179" t="e">
        <f>AVERAGE(Z269:Z273)</f>
        <v>#DIV/0!</v>
      </c>
      <c r="AA274" s="184">
        <f>SUM(AA269:AA273)</f>
        <v>0</v>
      </c>
      <c r="AB274" s="194">
        <f>(G274*0.33)+P274+(Y274*0.25)+AA274</f>
        <v>0</v>
      </c>
      <c r="AC274" s="195" t="e">
        <f>((AB274-(AA274+(Y274*0.25)))/L274)+((Y269*0.25)/U269)+((Y270*0.25)/U270)+((Y271*0.25)/U271)+((Y272*0.25)/U272)+((Y273*0.25)/U273)+(AA269/Z269)+(AA270/Z270)+(AA271/Z271)+(AA272/Z272)+(AA273/Z273)</f>
        <v>#DIV/0!</v>
      </c>
      <c r="AD274" s="196">
        <f>G274+P274+Y274+AA274</f>
        <v>0</v>
      </c>
      <c r="AE274" s="197" t="e">
        <f>(G274/C274)+(P274/L274)+((Y269*0.25)/U269)+((Y270*0.25)/U270)+((Y271*0.25)/U271)+((Y272*0.25)/U272)+((Y273*0.25)/U273)+(AA269/Z269)+(AA270/Z270)+(AA271/Z271)+(AA272/Z272)+(AA273/Z273)</f>
        <v>#DIV/0!</v>
      </c>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1"/>
      <c r="BV274" s="31"/>
      <c r="BW274" s="31"/>
      <c r="BX274" s="31"/>
      <c r="BY274" s="31"/>
      <c r="BZ274" s="31"/>
      <c r="CA274" s="31"/>
      <c r="CB274" s="31"/>
      <c r="CC274" s="31"/>
    </row>
    <row r="275" spans="1:81" ht="15" x14ac:dyDescent="0.2">
      <c r="A275" s="146"/>
      <c r="B275" s="198"/>
      <c r="C275" s="198"/>
      <c r="D275" s="73"/>
      <c r="E275" s="31"/>
      <c r="F275" s="31"/>
      <c r="G275" s="31"/>
      <c r="H275" s="31"/>
      <c r="I275" s="31"/>
      <c r="J275" s="31"/>
      <c r="K275" s="47"/>
      <c r="L275" s="47"/>
      <c r="M275" s="31"/>
      <c r="N275" s="31"/>
      <c r="O275" s="31"/>
      <c r="P275" s="31"/>
      <c r="Q275" s="31"/>
      <c r="R275" s="31"/>
      <c r="S275" s="31"/>
      <c r="T275" s="105"/>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row>
    <row r="276" spans="1:81" ht="15" x14ac:dyDescent="0.2">
      <c r="A276" s="146" t="s">
        <v>137</v>
      </c>
      <c r="B276" s="147" t="s">
        <v>183</v>
      </c>
      <c r="C276" s="199"/>
      <c r="D276" s="73"/>
      <c r="E276" s="260"/>
      <c r="F276" s="209"/>
      <c r="G276" s="31"/>
      <c r="H276" s="31"/>
      <c r="I276" s="31"/>
      <c r="J276" s="31"/>
      <c r="K276" s="47"/>
      <c r="L276" s="47"/>
      <c r="M276" s="31"/>
      <c r="N276" s="260"/>
      <c r="O276" s="209"/>
      <c r="P276" s="31"/>
      <c r="Q276" s="31"/>
      <c r="R276" s="31"/>
      <c r="S276" s="31"/>
      <c r="T276" s="105"/>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row>
    <row r="277" spans="1:81" ht="15" x14ac:dyDescent="0.2">
      <c r="A277" s="151"/>
      <c r="B277" s="261" t="s">
        <v>139</v>
      </c>
      <c r="C277" s="262" t="s">
        <v>5</v>
      </c>
      <c r="D277" s="263"/>
      <c r="E277" s="263"/>
      <c r="F277" s="263"/>
      <c r="G277" s="263"/>
      <c r="H277" s="263"/>
      <c r="I277" s="263"/>
      <c r="J277" s="263"/>
      <c r="K277" s="264"/>
      <c r="L277" s="265" t="s">
        <v>6</v>
      </c>
      <c r="M277" s="263"/>
      <c r="N277" s="263"/>
      <c r="O277" s="263"/>
      <c r="P277" s="263"/>
      <c r="Q277" s="263"/>
      <c r="R277" s="263"/>
      <c r="S277" s="263"/>
      <c r="T277" s="264"/>
      <c r="U277" s="265" t="s">
        <v>7</v>
      </c>
      <c r="V277" s="263"/>
      <c r="W277" s="263"/>
      <c r="X277" s="263"/>
      <c r="Y277" s="264"/>
      <c r="Z277" s="265" t="s">
        <v>8</v>
      </c>
      <c r="AA277" s="266"/>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1"/>
      <c r="BV277" s="31"/>
      <c r="BW277" s="31"/>
      <c r="BX277" s="31"/>
      <c r="BY277" s="31"/>
      <c r="BZ277" s="31"/>
      <c r="CA277" s="31"/>
      <c r="CB277" s="31"/>
      <c r="CC277" s="31"/>
    </row>
    <row r="278" spans="1:81" ht="32" x14ac:dyDescent="0.2">
      <c r="A278" s="15" t="s">
        <v>141</v>
      </c>
      <c r="B278" s="214"/>
      <c r="C278" s="154" t="s">
        <v>36</v>
      </c>
      <c r="D278" s="155" t="s">
        <v>27</v>
      </c>
      <c r="E278" s="155" t="s">
        <v>28</v>
      </c>
      <c r="F278" s="155" t="s">
        <v>29</v>
      </c>
      <c r="G278" s="155" t="s">
        <v>30</v>
      </c>
      <c r="H278" s="155" t="s">
        <v>31</v>
      </c>
      <c r="I278" s="155" t="s">
        <v>32</v>
      </c>
      <c r="J278" s="156" t="s">
        <v>33</v>
      </c>
      <c r="K278" s="20" t="s">
        <v>34</v>
      </c>
      <c r="L278" s="155" t="s">
        <v>36</v>
      </c>
      <c r="M278" s="155" t="s">
        <v>27</v>
      </c>
      <c r="N278" s="155" t="s">
        <v>28</v>
      </c>
      <c r="O278" s="155" t="s">
        <v>29</v>
      </c>
      <c r="P278" s="155" t="s">
        <v>30</v>
      </c>
      <c r="Q278" s="155" t="s">
        <v>31</v>
      </c>
      <c r="R278" s="155" t="s">
        <v>32</v>
      </c>
      <c r="S278" s="155" t="s">
        <v>33</v>
      </c>
      <c r="T278" s="22" t="s">
        <v>142</v>
      </c>
      <c r="U278" s="155" t="s">
        <v>36</v>
      </c>
      <c r="V278" s="155" t="s">
        <v>37</v>
      </c>
      <c r="W278" s="155" t="s">
        <v>38</v>
      </c>
      <c r="X278" s="155" t="s">
        <v>39</v>
      </c>
      <c r="Y278" s="22" t="s">
        <v>40</v>
      </c>
      <c r="Z278" s="155" t="s">
        <v>36</v>
      </c>
      <c r="AA278" s="155" t="s">
        <v>30</v>
      </c>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1"/>
      <c r="BV278" s="31"/>
      <c r="BW278" s="31"/>
      <c r="BX278" s="31"/>
      <c r="BY278" s="31"/>
      <c r="BZ278" s="31"/>
      <c r="CA278" s="31"/>
      <c r="CB278" s="31"/>
      <c r="CC278" s="31"/>
    </row>
    <row r="279" spans="1:81" ht="15" x14ac:dyDescent="0.2">
      <c r="A279" s="86">
        <f>$A$7</f>
        <v>0</v>
      </c>
      <c r="B279" s="86">
        <f t="shared" ref="B279:B298" si="264">B247</f>
        <v>0</v>
      </c>
      <c r="C279" s="160"/>
      <c r="D279" s="161"/>
      <c r="E279" s="161"/>
      <c r="F279" s="161"/>
      <c r="G279" s="162">
        <f t="shared" ref="G279:G298" si="265">D279+E279+F279</f>
        <v>0</v>
      </c>
      <c r="H279" s="161"/>
      <c r="I279" s="161"/>
      <c r="J279" s="99"/>
      <c r="K279" s="163"/>
      <c r="L279" s="161"/>
      <c r="M279" s="161"/>
      <c r="N279" s="164"/>
      <c r="O279" s="164"/>
      <c r="P279" s="162">
        <f t="shared" ref="P279:P298" si="266">M279+N279+O279</f>
        <v>0</v>
      </c>
      <c r="Q279" s="164"/>
      <c r="R279" s="164"/>
      <c r="S279" s="99"/>
      <c r="T279" s="163"/>
      <c r="U279" s="161"/>
      <c r="V279" s="161"/>
      <c r="W279" s="161"/>
      <c r="X279" s="161"/>
      <c r="Y279" s="200"/>
      <c r="Z279" s="161"/>
      <c r="AA279" s="16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1"/>
      <c r="BV279" s="31"/>
      <c r="BW279" s="31"/>
      <c r="BX279" s="31"/>
      <c r="BY279" s="31"/>
      <c r="BZ279" s="31"/>
      <c r="CA279" s="31"/>
      <c r="CB279" s="31"/>
      <c r="CC279" s="31"/>
    </row>
    <row r="280" spans="1:81" ht="27" customHeight="1" x14ac:dyDescent="0.2">
      <c r="A280" s="86">
        <f>$A$8</f>
        <v>0</v>
      </c>
      <c r="B280" s="86">
        <f t="shared" si="264"/>
        <v>0</v>
      </c>
      <c r="C280" s="160"/>
      <c r="D280" s="161"/>
      <c r="E280" s="161"/>
      <c r="F280" s="161"/>
      <c r="G280" s="162">
        <f t="shared" si="265"/>
        <v>0</v>
      </c>
      <c r="H280" s="161"/>
      <c r="I280" s="161"/>
      <c r="J280" s="99"/>
      <c r="K280" s="163"/>
      <c r="L280" s="161"/>
      <c r="M280" s="161"/>
      <c r="N280" s="164"/>
      <c r="O280" s="164"/>
      <c r="P280" s="162">
        <f t="shared" si="266"/>
        <v>0</v>
      </c>
      <c r="Q280" s="164"/>
      <c r="R280" s="164"/>
      <c r="S280" s="99"/>
      <c r="T280" s="163"/>
      <c r="U280" s="161"/>
      <c r="V280" s="161"/>
      <c r="W280" s="161"/>
      <c r="X280" s="161"/>
      <c r="Y280" s="200"/>
      <c r="Z280" s="161"/>
      <c r="AA280" s="16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row>
    <row r="281" spans="1:81" ht="15" x14ac:dyDescent="0.2">
      <c r="A281" s="86">
        <f>$A$9</f>
        <v>0</v>
      </c>
      <c r="B281" s="86">
        <f t="shared" si="264"/>
        <v>0</v>
      </c>
      <c r="C281" s="160"/>
      <c r="D281" s="161"/>
      <c r="E281" s="161"/>
      <c r="F281" s="161"/>
      <c r="G281" s="162">
        <f t="shared" si="265"/>
        <v>0</v>
      </c>
      <c r="H281" s="161"/>
      <c r="I281" s="161"/>
      <c r="J281" s="99"/>
      <c r="K281" s="163"/>
      <c r="L281" s="161"/>
      <c r="M281" s="161"/>
      <c r="N281" s="164"/>
      <c r="O281" s="164"/>
      <c r="P281" s="162">
        <f t="shared" si="266"/>
        <v>0</v>
      </c>
      <c r="Q281" s="164"/>
      <c r="R281" s="164"/>
      <c r="S281" s="99"/>
      <c r="T281" s="163"/>
      <c r="U281" s="161"/>
      <c r="V281" s="161"/>
      <c r="W281" s="161"/>
      <c r="X281" s="161"/>
      <c r="Y281" s="200"/>
      <c r="Z281" s="161"/>
      <c r="AA281" s="16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31"/>
      <c r="BS281" s="31"/>
      <c r="BT281" s="31"/>
      <c r="BU281" s="31"/>
      <c r="BV281" s="31"/>
      <c r="BW281" s="31"/>
      <c r="BX281" s="31"/>
      <c r="BY281" s="31"/>
      <c r="BZ281" s="31"/>
      <c r="CA281" s="31"/>
      <c r="CB281" s="31"/>
      <c r="CC281" s="31"/>
    </row>
    <row r="282" spans="1:81" ht="15" x14ac:dyDescent="0.2">
      <c r="A282" s="86">
        <f>$A$10</f>
        <v>0</v>
      </c>
      <c r="B282" s="86">
        <f t="shared" si="264"/>
        <v>0</v>
      </c>
      <c r="C282" s="160"/>
      <c r="D282" s="161"/>
      <c r="E282" s="161"/>
      <c r="F282" s="161"/>
      <c r="G282" s="162">
        <f t="shared" si="265"/>
        <v>0</v>
      </c>
      <c r="H282" s="161"/>
      <c r="I282" s="161"/>
      <c r="J282" s="99"/>
      <c r="K282" s="163"/>
      <c r="L282" s="161"/>
      <c r="M282" s="161"/>
      <c r="N282" s="164"/>
      <c r="O282" s="164"/>
      <c r="P282" s="162">
        <f t="shared" si="266"/>
        <v>0</v>
      </c>
      <c r="Q282" s="164"/>
      <c r="R282" s="164"/>
      <c r="S282" s="99"/>
      <c r="T282" s="163"/>
      <c r="U282" s="161"/>
      <c r="V282" s="161"/>
      <c r="W282" s="161"/>
      <c r="X282" s="161"/>
      <c r="Y282" s="200"/>
      <c r="Z282" s="161"/>
      <c r="AA282" s="16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31"/>
      <c r="BS282" s="31"/>
      <c r="BT282" s="31"/>
      <c r="BU282" s="31"/>
      <c r="BV282" s="31"/>
      <c r="BW282" s="31"/>
      <c r="BX282" s="31"/>
      <c r="BY282" s="31"/>
      <c r="BZ282" s="31"/>
      <c r="CA282" s="31"/>
      <c r="CB282" s="31"/>
      <c r="CC282" s="31"/>
    </row>
    <row r="283" spans="1:81" ht="15" x14ac:dyDescent="0.2">
      <c r="A283" s="86">
        <f>$A$11</f>
        <v>0</v>
      </c>
      <c r="B283" s="86">
        <f t="shared" si="264"/>
        <v>0</v>
      </c>
      <c r="C283" s="160"/>
      <c r="D283" s="161"/>
      <c r="E283" s="161"/>
      <c r="F283" s="161"/>
      <c r="G283" s="162">
        <f t="shared" si="265"/>
        <v>0</v>
      </c>
      <c r="H283" s="161"/>
      <c r="I283" s="161"/>
      <c r="J283" s="99"/>
      <c r="K283" s="163"/>
      <c r="L283" s="161"/>
      <c r="M283" s="161"/>
      <c r="N283" s="164"/>
      <c r="O283" s="164"/>
      <c r="P283" s="162">
        <f t="shared" si="266"/>
        <v>0</v>
      </c>
      <c r="Q283" s="164"/>
      <c r="R283" s="164"/>
      <c r="S283" s="99"/>
      <c r="T283" s="163"/>
      <c r="U283" s="161"/>
      <c r="V283" s="161"/>
      <c r="W283" s="161"/>
      <c r="X283" s="161"/>
      <c r="Y283" s="200"/>
      <c r="Z283" s="161"/>
      <c r="AA283" s="16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31"/>
      <c r="BS283" s="31"/>
      <c r="BT283" s="31"/>
      <c r="BU283" s="31"/>
      <c r="BV283" s="31"/>
      <c r="BW283" s="31"/>
      <c r="BX283" s="31"/>
      <c r="BY283" s="31"/>
      <c r="BZ283" s="31"/>
      <c r="CA283" s="31"/>
      <c r="CB283" s="31"/>
      <c r="CC283" s="31"/>
    </row>
    <row r="284" spans="1:81" ht="15" x14ac:dyDescent="0.2">
      <c r="A284" s="86">
        <f>$A$12</f>
        <v>0</v>
      </c>
      <c r="B284" s="86">
        <f t="shared" si="264"/>
        <v>0</v>
      </c>
      <c r="C284" s="160"/>
      <c r="D284" s="161"/>
      <c r="E284" s="161"/>
      <c r="F284" s="161"/>
      <c r="G284" s="162">
        <f t="shared" si="265"/>
        <v>0</v>
      </c>
      <c r="H284" s="161"/>
      <c r="I284" s="161"/>
      <c r="J284" s="99"/>
      <c r="K284" s="163"/>
      <c r="L284" s="161"/>
      <c r="M284" s="161"/>
      <c r="N284" s="164"/>
      <c r="O284" s="164"/>
      <c r="P284" s="162">
        <f t="shared" si="266"/>
        <v>0</v>
      </c>
      <c r="Q284" s="164"/>
      <c r="R284" s="164"/>
      <c r="S284" s="99"/>
      <c r="T284" s="163"/>
      <c r="U284" s="161"/>
      <c r="V284" s="161"/>
      <c r="W284" s="161"/>
      <c r="X284" s="161"/>
      <c r="Y284" s="200"/>
      <c r="Z284" s="161"/>
      <c r="AA284" s="16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31"/>
      <c r="BS284" s="31"/>
      <c r="BT284" s="31"/>
      <c r="BU284" s="31"/>
      <c r="BV284" s="31"/>
      <c r="BW284" s="31"/>
      <c r="BX284" s="31"/>
      <c r="BY284" s="31"/>
      <c r="BZ284" s="31"/>
      <c r="CA284" s="31"/>
      <c r="CB284" s="31"/>
      <c r="CC284" s="31"/>
    </row>
    <row r="285" spans="1:81" ht="15" x14ac:dyDescent="0.2">
      <c r="A285" s="86">
        <f>$A$13</f>
        <v>0</v>
      </c>
      <c r="B285" s="86">
        <f t="shared" si="264"/>
        <v>0</v>
      </c>
      <c r="C285" s="160"/>
      <c r="D285" s="161"/>
      <c r="E285" s="161"/>
      <c r="F285" s="161"/>
      <c r="G285" s="162">
        <f t="shared" si="265"/>
        <v>0</v>
      </c>
      <c r="H285" s="161"/>
      <c r="I285" s="161"/>
      <c r="J285" s="99"/>
      <c r="K285" s="163"/>
      <c r="L285" s="161"/>
      <c r="M285" s="161"/>
      <c r="N285" s="164"/>
      <c r="O285" s="164"/>
      <c r="P285" s="162">
        <f t="shared" si="266"/>
        <v>0</v>
      </c>
      <c r="Q285" s="164"/>
      <c r="R285" s="164"/>
      <c r="S285" s="99"/>
      <c r="T285" s="163"/>
      <c r="U285" s="161"/>
      <c r="V285" s="161"/>
      <c r="W285" s="161"/>
      <c r="X285" s="161"/>
      <c r="Y285" s="200"/>
      <c r="Z285" s="161"/>
      <c r="AA285" s="16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1"/>
      <c r="BV285" s="31"/>
      <c r="BW285" s="31"/>
      <c r="BX285" s="31"/>
      <c r="BY285" s="31"/>
      <c r="BZ285" s="31"/>
      <c r="CA285" s="31"/>
      <c r="CB285" s="31"/>
      <c r="CC285" s="31"/>
    </row>
    <row r="286" spans="1:81" ht="15" x14ac:dyDescent="0.2">
      <c r="A286" s="86">
        <f>$A$14</f>
        <v>0</v>
      </c>
      <c r="B286" s="86">
        <f t="shared" si="264"/>
        <v>0</v>
      </c>
      <c r="C286" s="160"/>
      <c r="D286" s="161"/>
      <c r="E286" s="161"/>
      <c r="F286" s="161"/>
      <c r="G286" s="162">
        <f t="shared" si="265"/>
        <v>0</v>
      </c>
      <c r="H286" s="161"/>
      <c r="I286" s="161"/>
      <c r="J286" s="99"/>
      <c r="K286" s="163"/>
      <c r="L286" s="161"/>
      <c r="M286" s="161"/>
      <c r="N286" s="164"/>
      <c r="O286" s="164"/>
      <c r="P286" s="162">
        <f t="shared" si="266"/>
        <v>0</v>
      </c>
      <c r="Q286" s="164"/>
      <c r="R286" s="164"/>
      <c r="S286" s="99"/>
      <c r="T286" s="163"/>
      <c r="U286" s="161"/>
      <c r="V286" s="161"/>
      <c r="W286" s="161"/>
      <c r="X286" s="161"/>
      <c r="Y286" s="200"/>
      <c r="Z286" s="161"/>
      <c r="AA286" s="16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row>
    <row r="287" spans="1:81" ht="15" x14ac:dyDescent="0.2">
      <c r="A287" s="86">
        <f>$A$15</f>
        <v>0</v>
      </c>
      <c r="B287" s="86">
        <f t="shared" si="264"/>
        <v>0</v>
      </c>
      <c r="C287" s="160"/>
      <c r="D287" s="161"/>
      <c r="E287" s="161"/>
      <c r="F287" s="161"/>
      <c r="G287" s="162">
        <f t="shared" si="265"/>
        <v>0</v>
      </c>
      <c r="H287" s="161"/>
      <c r="I287" s="161"/>
      <c r="J287" s="99"/>
      <c r="K287" s="163"/>
      <c r="L287" s="161"/>
      <c r="M287" s="161"/>
      <c r="N287" s="164"/>
      <c r="O287" s="164"/>
      <c r="P287" s="162">
        <f t="shared" si="266"/>
        <v>0</v>
      </c>
      <c r="Q287" s="164"/>
      <c r="R287" s="164"/>
      <c r="S287" s="99"/>
      <c r="T287" s="163"/>
      <c r="U287" s="161"/>
      <c r="V287" s="161"/>
      <c r="W287" s="161"/>
      <c r="X287" s="161"/>
      <c r="Y287" s="200"/>
      <c r="Z287" s="161"/>
      <c r="AA287" s="161"/>
      <c r="AB287" s="31"/>
      <c r="AC287" s="31"/>
      <c r="AD287" s="31"/>
      <c r="AE287" s="31"/>
      <c r="AF287" s="31"/>
      <c r="AG287" s="31"/>
      <c r="AH287" s="31"/>
      <c r="AI287" s="134"/>
      <c r="AJ287" s="134"/>
      <c r="AK287" s="134"/>
      <c r="AL287" s="31"/>
      <c r="AM287" s="31"/>
      <c r="AN287" s="31"/>
      <c r="AO287" s="31"/>
      <c r="AP287" s="31"/>
      <c r="AQ287" s="134"/>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row>
    <row r="288" spans="1:81" ht="15" x14ac:dyDescent="0.2">
      <c r="A288" s="86">
        <f>$A$16</f>
        <v>0</v>
      </c>
      <c r="B288" s="86">
        <f t="shared" si="264"/>
        <v>0</v>
      </c>
      <c r="C288" s="160"/>
      <c r="D288" s="161"/>
      <c r="E288" s="161"/>
      <c r="F288" s="161"/>
      <c r="G288" s="162">
        <f t="shared" si="265"/>
        <v>0</v>
      </c>
      <c r="H288" s="161"/>
      <c r="I288" s="161"/>
      <c r="J288" s="99"/>
      <c r="K288" s="163"/>
      <c r="L288" s="161"/>
      <c r="M288" s="161"/>
      <c r="N288" s="164"/>
      <c r="O288" s="164"/>
      <c r="P288" s="162">
        <f t="shared" si="266"/>
        <v>0</v>
      </c>
      <c r="Q288" s="164"/>
      <c r="R288" s="164"/>
      <c r="S288" s="99"/>
      <c r="T288" s="163"/>
      <c r="U288" s="161"/>
      <c r="V288" s="161"/>
      <c r="W288" s="161"/>
      <c r="X288" s="161"/>
      <c r="Y288" s="200"/>
      <c r="Z288" s="161"/>
      <c r="AA288" s="161"/>
      <c r="AB288" s="31"/>
      <c r="AC288" s="31"/>
      <c r="AD288" s="31"/>
      <c r="AE288" s="31"/>
      <c r="AF288" s="31"/>
      <c r="AG288" s="31"/>
      <c r="AH288" s="31"/>
      <c r="AI288" s="31"/>
      <c r="AJ288" s="31"/>
      <c r="AK288" s="31"/>
      <c r="AL288" s="134"/>
      <c r="AM288" s="134"/>
      <c r="AN288" s="134"/>
      <c r="AO288" s="134"/>
      <c r="AP288" s="134"/>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row>
    <row r="289" spans="1:81" ht="15" x14ac:dyDescent="0.2">
      <c r="A289" s="86">
        <f>$A$17</f>
        <v>0</v>
      </c>
      <c r="B289" s="86">
        <f t="shared" si="264"/>
        <v>0</v>
      </c>
      <c r="C289" s="160"/>
      <c r="D289" s="161"/>
      <c r="E289" s="161"/>
      <c r="F289" s="161"/>
      <c r="G289" s="162">
        <f t="shared" si="265"/>
        <v>0</v>
      </c>
      <c r="H289" s="161"/>
      <c r="I289" s="161"/>
      <c r="J289" s="99"/>
      <c r="K289" s="163"/>
      <c r="L289" s="161"/>
      <c r="M289" s="161"/>
      <c r="N289" s="164"/>
      <c r="O289" s="164"/>
      <c r="P289" s="162">
        <f t="shared" si="266"/>
        <v>0</v>
      </c>
      <c r="Q289" s="164"/>
      <c r="R289" s="164"/>
      <c r="S289" s="99"/>
      <c r="T289" s="163"/>
      <c r="U289" s="161"/>
      <c r="V289" s="161"/>
      <c r="W289" s="161"/>
      <c r="X289" s="161"/>
      <c r="Y289" s="200"/>
      <c r="Z289" s="161"/>
      <c r="AA289" s="16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row>
    <row r="290" spans="1:81" ht="15" x14ac:dyDescent="0.2">
      <c r="A290" s="86">
        <f>$A$18</f>
        <v>0</v>
      </c>
      <c r="B290" s="86">
        <f t="shared" si="264"/>
        <v>0</v>
      </c>
      <c r="C290" s="160"/>
      <c r="D290" s="161"/>
      <c r="E290" s="161"/>
      <c r="F290" s="161"/>
      <c r="G290" s="162">
        <f t="shared" si="265"/>
        <v>0</v>
      </c>
      <c r="H290" s="161"/>
      <c r="I290" s="161"/>
      <c r="J290" s="99"/>
      <c r="K290" s="163"/>
      <c r="L290" s="161"/>
      <c r="M290" s="161"/>
      <c r="N290" s="164"/>
      <c r="O290" s="164"/>
      <c r="P290" s="162">
        <f t="shared" si="266"/>
        <v>0</v>
      </c>
      <c r="Q290" s="164"/>
      <c r="R290" s="164"/>
      <c r="S290" s="99"/>
      <c r="T290" s="163"/>
      <c r="U290" s="161"/>
      <c r="V290" s="161"/>
      <c r="W290" s="161"/>
      <c r="X290" s="161"/>
      <c r="Y290" s="200"/>
      <c r="Z290" s="161"/>
      <c r="AA290" s="161"/>
      <c r="AB290" s="31"/>
      <c r="AC290" s="31"/>
      <c r="AD290" s="31"/>
      <c r="AE290" s="31"/>
      <c r="AF290" s="31"/>
      <c r="AG290" s="31"/>
      <c r="AH290" s="31"/>
      <c r="AI290" s="31"/>
      <c r="AJ290" s="31"/>
      <c r="AK290" s="31"/>
      <c r="AL290" s="31"/>
      <c r="AM290" s="31"/>
      <c r="AN290" s="31"/>
      <c r="AO290" s="31"/>
      <c r="AP290" s="31"/>
      <c r="AQ290" s="31"/>
      <c r="AR290" s="31"/>
      <c r="AS290" s="134"/>
      <c r="AT290" s="134"/>
      <c r="AU290" s="134"/>
      <c r="AV290" s="134"/>
      <c r="AW290" s="134"/>
      <c r="AX290" s="134"/>
      <c r="AY290" s="31"/>
      <c r="AZ290" s="31"/>
      <c r="BA290" s="31"/>
      <c r="BB290" s="31"/>
      <c r="BC290" s="31"/>
      <c r="BD290" s="31"/>
      <c r="BE290" s="31"/>
      <c r="BF290" s="31"/>
      <c r="BG290" s="31"/>
      <c r="BH290" s="31"/>
      <c r="BI290" s="31"/>
      <c r="BJ290" s="31"/>
      <c r="BK290" s="31"/>
      <c r="BL290" s="31"/>
      <c r="BM290" s="31"/>
      <c r="BN290" s="31"/>
      <c r="BO290" s="31"/>
      <c r="BP290" s="31"/>
      <c r="BQ290" s="31"/>
      <c r="BR290" s="31"/>
      <c r="BS290" s="31"/>
      <c r="BT290" s="31"/>
      <c r="BU290" s="31"/>
      <c r="BV290" s="31"/>
      <c r="BW290" s="31"/>
      <c r="BX290" s="31"/>
      <c r="BY290" s="31"/>
      <c r="BZ290" s="31"/>
      <c r="CA290" s="31"/>
      <c r="CB290" s="31"/>
      <c r="CC290" s="31"/>
    </row>
    <row r="291" spans="1:81" ht="15" x14ac:dyDescent="0.2">
      <c r="A291" s="86">
        <f>$A$19</f>
        <v>0</v>
      </c>
      <c r="B291" s="86">
        <f t="shared" si="264"/>
        <v>0</v>
      </c>
      <c r="C291" s="160"/>
      <c r="D291" s="161"/>
      <c r="E291" s="161"/>
      <c r="F291" s="161"/>
      <c r="G291" s="162">
        <f t="shared" si="265"/>
        <v>0</v>
      </c>
      <c r="H291" s="161"/>
      <c r="I291" s="161"/>
      <c r="J291" s="99"/>
      <c r="K291" s="163"/>
      <c r="L291" s="161"/>
      <c r="M291" s="161"/>
      <c r="N291" s="164"/>
      <c r="O291" s="164"/>
      <c r="P291" s="162">
        <f t="shared" si="266"/>
        <v>0</v>
      </c>
      <c r="Q291" s="164"/>
      <c r="R291" s="164"/>
      <c r="S291" s="99"/>
      <c r="T291" s="163"/>
      <c r="U291" s="161"/>
      <c r="V291" s="161"/>
      <c r="W291" s="161"/>
      <c r="X291" s="161"/>
      <c r="Y291" s="200"/>
      <c r="Z291" s="161"/>
      <c r="AA291" s="161"/>
      <c r="AB291" s="31"/>
      <c r="AC291" s="31"/>
      <c r="AD291" s="31"/>
      <c r="AE291" s="31"/>
      <c r="AF291" s="31"/>
      <c r="AG291" s="31"/>
      <c r="AH291" s="31"/>
      <c r="AI291" s="31"/>
      <c r="AJ291" s="31"/>
      <c r="AK291" s="31"/>
      <c r="AL291" s="31"/>
      <c r="AM291" s="31"/>
      <c r="AN291" s="31"/>
      <c r="AO291" s="31"/>
      <c r="AP291" s="31"/>
      <c r="AQ291" s="31"/>
      <c r="AR291" s="134"/>
      <c r="AS291" s="31"/>
      <c r="AT291" s="31"/>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c r="BQ291" s="31"/>
      <c r="BR291" s="31"/>
      <c r="BS291" s="31"/>
      <c r="BT291" s="31"/>
      <c r="BU291" s="31"/>
      <c r="BV291" s="31"/>
      <c r="BW291" s="31"/>
      <c r="BX291" s="31"/>
      <c r="BY291" s="31"/>
      <c r="BZ291" s="31"/>
      <c r="CA291" s="31"/>
      <c r="CB291" s="31"/>
      <c r="CC291" s="31"/>
    </row>
    <row r="292" spans="1:81" ht="15" x14ac:dyDescent="0.2">
      <c r="A292" s="86">
        <f>$A$20</f>
        <v>0</v>
      </c>
      <c r="B292" s="86">
        <f t="shared" si="264"/>
        <v>0</v>
      </c>
      <c r="C292" s="160"/>
      <c r="D292" s="161"/>
      <c r="E292" s="161"/>
      <c r="F292" s="161"/>
      <c r="G292" s="162">
        <f t="shared" si="265"/>
        <v>0</v>
      </c>
      <c r="H292" s="161"/>
      <c r="I292" s="161"/>
      <c r="J292" s="99"/>
      <c r="K292" s="163"/>
      <c r="L292" s="161"/>
      <c r="M292" s="161"/>
      <c r="N292" s="164"/>
      <c r="O292" s="164"/>
      <c r="P292" s="162">
        <f t="shared" si="266"/>
        <v>0</v>
      </c>
      <c r="Q292" s="164"/>
      <c r="R292" s="164"/>
      <c r="S292" s="99"/>
      <c r="T292" s="163"/>
      <c r="U292" s="161"/>
      <c r="V292" s="161"/>
      <c r="W292" s="161"/>
      <c r="X292" s="161"/>
      <c r="Y292" s="200"/>
      <c r="Z292" s="161"/>
      <c r="AA292" s="161"/>
      <c r="AB292" s="31"/>
      <c r="AC292" s="31"/>
      <c r="AD292" s="31"/>
      <c r="AE292" s="31"/>
      <c r="AF292" s="31"/>
      <c r="AG292" s="31"/>
      <c r="AH292" s="134"/>
      <c r="AI292" s="134"/>
      <c r="AJ292" s="134"/>
      <c r="AK292" s="134"/>
      <c r="AL292" s="31"/>
      <c r="AM292" s="31"/>
      <c r="AN292" s="31"/>
      <c r="AO292" s="31"/>
      <c r="AP292" s="31"/>
      <c r="AQ292" s="2"/>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c r="BQ292" s="31"/>
      <c r="BR292" s="31"/>
      <c r="BS292" s="31"/>
      <c r="BT292" s="31"/>
      <c r="BU292" s="31"/>
      <c r="BV292" s="31"/>
      <c r="BW292" s="31"/>
      <c r="BX292" s="31"/>
      <c r="BY292" s="31"/>
      <c r="BZ292" s="31"/>
      <c r="CA292" s="31"/>
      <c r="CB292" s="31"/>
      <c r="CC292" s="31"/>
    </row>
    <row r="293" spans="1:81" ht="15" x14ac:dyDescent="0.2">
      <c r="A293" s="86">
        <f>$A$21</f>
        <v>0</v>
      </c>
      <c r="B293" s="86">
        <f t="shared" si="264"/>
        <v>0</v>
      </c>
      <c r="C293" s="160"/>
      <c r="D293" s="161"/>
      <c r="E293" s="161"/>
      <c r="F293" s="161"/>
      <c r="G293" s="162">
        <f t="shared" si="265"/>
        <v>0</v>
      </c>
      <c r="H293" s="161"/>
      <c r="I293" s="161"/>
      <c r="J293" s="99"/>
      <c r="K293" s="163"/>
      <c r="L293" s="161"/>
      <c r="M293" s="161"/>
      <c r="N293" s="164"/>
      <c r="O293" s="164"/>
      <c r="P293" s="162">
        <f t="shared" si="266"/>
        <v>0</v>
      </c>
      <c r="Q293" s="164"/>
      <c r="R293" s="164"/>
      <c r="S293" s="99"/>
      <c r="T293" s="163"/>
      <c r="U293" s="161"/>
      <c r="V293" s="161"/>
      <c r="W293" s="161"/>
      <c r="X293" s="161"/>
      <c r="Y293" s="200"/>
      <c r="Z293" s="161"/>
      <c r="AA293" s="161"/>
      <c r="AB293" s="31"/>
      <c r="AC293" s="31"/>
      <c r="AD293" s="134"/>
      <c r="AE293" s="134"/>
      <c r="AF293" s="134"/>
      <c r="AG293" s="134"/>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c r="BQ293" s="31"/>
      <c r="BR293" s="31"/>
      <c r="BS293" s="31"/>
      <c r="BT293" s="31"/>
      <c r="BU293" s="31"/>
      <c r="BV293" s="31"/>
      <c r="BW293" s="31"/>
      <c r="BX293" s="31"/>
      <c r="BY293" s="31"/>
      <c r="BZ293" s="31"/>
      <c r="CA293" s="31"/>
      <c r="CB293" s="31"/>
      <c r="CC293" s="31"/>
    </row>
    <row r="294" spans="1:81" ht="15" x14ac:dyDescent="0.2">
      <c r="A294" s="86">
        <f>$A$22</f>
        <v>0</v>
      </c>
      <c r="B294" s="86">
        <f t="shared" si="264"/>
        <v>0</v>
      </c>
      <c r="C294" s="160"/>
      <c r="D294" s="161"/>
      <c r="E294" s="161"/>
      <c r="F294" s="161"/>
      <c r="G294" s="162">
        <f t="shared" si="265"/>
        <v>0</v>
      </c>
      <c r="H294" s="161"/>
      <c r="I294" s="161"/>
      <c r="J294" s="99"/>
      <c r="K294" s="163"/>
      <c r="L294" s="161"/>
      <c r="M294" s="161"/>
      <c r="N294" s="164"/>
      <c r="O294" s="164"/>
      <c r="P294" s="162">
        <f t="shared" si="266"/>
        <v>0</v>
      </c>
      <c r="Q294" s="164"/>
      <c r="R294" s="164"/>
      <c r="S294" s="99"/>
      <c r="T294" s="163"/>
      <c r="U294" s="161"/>
      <c r="V294" s="161"/>
      <c r="W294" s="161"/>
      <c r="X294" s="161"/>
      <c r="Y294" s="200"/>
      <c r="Z294" s="161"/>
      <c r="AA294" s="161"/>
      <c r="AB294" s="134"/>
      <c r="AC294" s="134"/>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c r="BQ294" s="31"/>
      <c r="BR294" s="31"/>
      <c r="BS294" s="31"/>
      <c r="BT294" s="31"/>
      <c r="BU294" s="31"/>
      <c r="BV294" s="31"/>
      <c r="BW294" s="31"/>
      <c r="BX294" s="31"/>
      <c r="BY294" s="31"/>
      <c r="BZ294" s="31"/>
      <c r="CA294" s="31"/>
      <c r="CB294" s="31"/>
      <c r="CC294" s="31"/>
    </row>
    <row r="295" spans="1:81" ht="15" x14ac:dyDescent="0.2">
      <c r="A295" s="86">
        <f>$A$23</f>
        <v>0</v>
      </c>
      <c r="B295" s="86">
        <f t="shared" si="264"/>
        <v>0</v>
      </c>
      <c r="C295" s="160"/>
      <c r="D295" s="161"/>
      <c r="E295" s="161"/>
      <c r="F295" s="161"/>
      <c r="G295" s="162">
        <f t="shared" si="265"/>
        <v>0</v>
      </c>
      <c r="H295" s="161"/>
      <c r="I295" s="161"/>
      <c r="J295" s="99"/>
      <c r="K295" s="163"/>
      <c r="L295" s="161"/>
      <c r="M295" s="161"/>
      <c r="N295" s="164"/>
      <c r="O295" s="164"/>
      <c r="P295" s="162">
        <f t="shared" si="266"/>
        <v>0</v>
      </c>
      <c r="Q295" s="164"/>
      <c r="R295" s="164"/>
      <c r="S295" s="99"/>
      <c r="T295" s="163"/>
      <c r="U295" s="161"/>
      <c r="V295" s="161"/>
      <c r="W295" s="161"/>
      <c r="X295" s="161"/>
      <c r="Y295" s="200"/>
      <c r="Z295" s="161"/>
      <c r="AA295" s="161"/>
      <c r="AB295" s="31"/>
      <c r="AC295" s="31"/>
      <c r="AD295" s="31"/>
      <c r="AE295" s="31"/>
      <c r="AF295" s="31"/>
      <c r="AG295" s="31"/>
      <c r="AH295" s="31"/>
      <c r="AI295" s="31"/>
      <c r="AJ295" s="31"/>
      <c r="AK295" s="31"/>
      <c r="AL295" s="31"/>
      <c r="AM295" s="31"/>
      <c r="AN295" s="31"/>
      <c r="AO295" s="31"/>
      <c r="AP295" s="31"/>
      <c r="AQ295" s="31"/>
      <c r="AR295" s="31"/>
      <c r="AS295" s="2"/>
      <c r="AT295" s="2"/>
      <c r="AU295" s="2"/>
      <c r="AV295" s="2"/>
      <c r="AW295" s="2"/>
      <c r="AX295" s="2"/>
      <c r="AY295" s="2"/>
      <c r="AZ295" s="2"/>
      <c r="BA295" s="2"/>
      <c r="BB295" s="31"/>
      <c r="BC295" s="31"/>
      <c r="BD295" s="31"/>
      <c r="BE295" s="31"/>
      <c r="BF295" s="31"/>
      <c r="BG295" s="31"/>
      <c r="BH295" s="31"/>
      <c r="BI295" s="31"/>
      <c r="BJ295" s="31"/>
      <c r="BK295" s="31"/>
      <c r="BL295" s="31"/>
      <c r="BM295" s="31"/>
      <c r="BN295" s="31"/>
      <c r="BO295" s="31"/>
      <c r="BP295" s="31"/>
      <c r="BQ295" s="31"/>
      <c r="BR295" s="31"/>
      <c r="BS295" s="31"/>
      <c r="BT295" s="31"/>
      <c r="BU295" s="31"/>
      <c r="BV295" s="31"/>
      <c r="BW295" s="31"/>
      <c r="BX295" s="31"/>
      <c r="BY295" s="31"/>
      <c r="BZ295" s="31"/>
      <c r="CA295" s="31"/>
      <c r="CB295" s="31"/>
      <c r="CC295" s="31"/>
    </row>
    <row r="296" spans="1:81" ht="15" x14ac:dyDescent="0.2">
      <c r="A296" s="86">
        <f>$A$24</f>
        <v>0</v>
      </c>
      <c r="B296" s="86">
        <f t="shared" si="264"/>
        <v>0</v>
      </c>
      <c r="C296" s="160"/>
      <c r="D296" s="161"/>
      <c r="E296" s="161"/>
      <c r="F296" s="161"/>
      <c r="G296" s="162">
        <f t="shared" si="265"/>
        <v>0</v>
      </c>
      <c r="H296" s="161"/>
      <c r="I296" s="161"/>
      <c r="J296" s="99"/>
      <c r="K296" s="163"/>
      <c r="L296" s="161"/>
      <c r="M296" s="161"/>
      <c r="N296" s="164"/>
      <c r="O296" s="164"/>
      <c r="P296" s="162">
        <f t="shared" si="266"/>
        <v>0</v>
      </c>
      <c r="Q296" s="164"/>
      <c r="R296" s="164"/>
      <c r="S296" s="99"/>
      <c r="T296" s="163"/>
      <c r="U296" s="161"/>
      <c r="V296" s="161"/>
      <c r="W296" s="161"/>
      <c r="X296" s="161"/>
      <c r="Y296" s="200"/>
      <c r="Z296" s="161"/>
      <c r="AA296" s="16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row>
    <row r="297" spans="1:81" ht="15" x14ac:dyDescent="0.2">
      <c r="A297" s="86">
        <f>$A$25</f>
        <v>0</v>
      </c>
      <c r="B297" s="86">
        <f t="shared" si="264"/>
        <v>0</v>
      </c>
      <c r="C297" s="160"/>
      <c r="D297" s="161"/>
      <c r="E297" s="161"/>
      <c r="F297" s="161"/>
      <c r="G297" s="162">
        <f t="shared" si="265"/>
        <v>0</v>
      </c>
      <c r="H297" s="161"/>
      <c r="I297" s="161"/>
      <c r="J297" s="99"/>
      <c r="K297" s="163"/>
      <c r="L297" s="161"/>
      <c r="M297" s="161"/>
      <c r="N297" s="164"/>
      <c r="O297" s="164"/>
      <c r="P297" s="162">
        <f t="shared" si="266"/>
        <v>0</v>
      </c>
      <c r="Q297" s="164"/>
      <c r="R297" s="164"/>
      <c r="S297" s="99"/>
      <c r="T297" s="163"/>
      <c r="U297" s="161"/>
      <c r="V297" s="161"/>
      <c r="W297" s="161"/>
      <c r="X297" s="161"/>
      <c r="Y297" s="200"/>
      <c r="Z297" s="161"/>
      <c r="AA297" s="161"/>
      <c r="AB297" s="31"/>
      <c r="AC297" s="31"/>
      <c r="AD297" s="31"/>
      <c r="AE297" s="31"/>
      <c r="AF297" s="31"/>
      <c r="AG297" s="31"/>
      <c r="AH297" s="134"/>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row>
    <row r="298" spans="1:81" ht="96" x14ac:dyDescent="0.2">
      <c r="A298" s="86">
        <f>$A$26</f>
        <v>0</v>
      </c>
      <c r="B298" s="86">
        <f t="shared" si="264"/>
        <v>0</v>
      </c>
      <c r="C298" s="160"/>
      <c r="D298" s="161"/>
      <c r="E298" s="161"/>
      <c r="F298" s="161"/>
      <c r="G298" s="162">
        <f t="shared" si="265"/>
        <v>0</v>
      </c>
      <c r="H298" s="161"/>
      <c r="I298" s="161"/>
      <c r="J298" s="99"/>
      <c r="K298" s="163"/>
      <c r="L298" s="161"/>
      <c r="M298" s="161"/>
      <c r="N298" s="164"/>
      <c r="O298" s="164"/>
      <c r="P298" s="162">
        <f t="shared" si="266"/>
        <v>0</v>
      </c>
      <c r="Q298" s="164"/>
      <c r="R298" s="164"/>
      <c r="S298" s="99"/>
      <c r="T298" s="163"/>
      <c r="U298" s="161"/>
      <c r="V298" s="161"/>
      <c r="W298" s="161"/>
      <c r="X298" s="161"/>
      <c r="Y298" s="200"/>
      <c r="Z298" s="161"/>
      <c r="AA298" s="161"/>
      <c r="AB298" s="23" t="s">
        <v>153</v>
      </c>
      <c r="AC298" s="15" t="s">
        <v>154</v>
      </c>
      <c r="AD298" s="23" t="s">
        <v>155</v>
      </c>
      <c r="AE298" s="23" t="s">
        <v>156</v>
      </c>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row>
    <row r="299" spans="1:81" ht="15" x14ac:dyDescent="0.2">
      <c r="A299" s="55" t="s">
        <v>184</v>
      </c>
      <c r="B299" s="55"/>
      <c r="C299" s="170" t="e">
        <f>AVERAGE(C279:C298)</f>
        <v>#DIV/0!</v>
      </c>
      <c r="D299" s="171">
        <f t="shared" ref="D299:K299" si="267">SUM(D279:D298)</f>
        <v>0</v>
      </c>
      <c r="E299" s="171">
        <f t="shared" si="267"/>
        <v>0</v>
      </c>
      <c r="F299" s="171">
        <f t="shared" si="267"/>
        <v>0</v>
      </c>
      <c r="G299" s="171">
        <f t="shared" si="267"/>
        <v>0</v>
      </c>
      <c r="H299" s="171">
        <f t="shared" si="267"/>
        <v>0</v>
      </c>
      <c r="I299" s="171">
        <f t="shared" si="267"/>
        <v>0</v>
      </c>
      <c r="J299" s="172">
        <f t="shared" si="267"/>
        <v>0</v>
      </c>
      <c r="K299" s="62">
        <f t="shared" si="267"/>
        <v>0</v>
      </c>
      <c r="L299" s="170" t="e">
        <f>AVERAGE(L279:L298)</f>
        <v>#DIV/0!</v>
      </c>
      <c r="M299" s="171">
        <f t="shared" ref="M299:T299" si="268">SUM(M279:M298)</f>
        <v>0</v>
      </c>
      <c r="N299" s="171">
        <f t="shared" si="268"/>
        <v>0</v>
      </c>
      <c r="O299" s="171">
        <f t="shared" si="268"/>
        <v>0</v>
      </c>
      <c r="P299" s="171">
        <f t="shared" si="268"/>
        <v>0</v>
      </c>
      <c r="Q299" s="171">
        <f t="shared" si="268"/>
        <v>0</v>
      </c>
      <c r="R299" s="171">
        <f t="shared" si="268"/>
        <v>0</v>
      </c>
      <c r="S299" s="172">
        <f t="shared" si="268"/>
        <v>0</v>
      </c>
      <c r="T299" s="62">
        <f t="shared" si="268"/>
        <v>0</v>
      </c>
      <c r="U299" s="170" t="e">
        <f>AVERAGE(U279:U298)</f>
        <v>#DIV/0!</v>
      </c>
      <c r="V299" s="65">
        <f t="shared" ref="V299:Y299" si="269">SUM(V279:V298)</f>
        <v>0</v>
      </c>
      <c r="W299" s="65">
        <f t="shared" si="269"/>
        <v>0</v>
      </c>
      <c r="X299" s="65">
        <f t="shared" si="269"/>
        <v>0</v>
      </c>
      <c r="Y299" s="65">
        <f t="shared" si="269"/>
        <v>0</v>
      </c>
      <c r="Z299" s="170" t="e">
        <f>AVERAGE(Z279:Z298)</f>
        <v>#DIV/0!</v>
      </c>
      <c r="AA299" s="171">
        <f>SUM(AA279:AA298)</f>
        <v>0</v>
      </c>
      <c r="AB299" s="173">
        <f>(SUMIF(B279:B298,"BIC",G279:G298)*0.66)+(SUMIF(B279:B298,"No BIC",G279:G298)*0.33)+((H299+I299)*0.33)+P299+Q299+R299+(Y299*0.25)+(AA299)</f>
        <v>0</v>
      </c>
      <c r="AC299" s="174" t="e">
        <f>((AB299-(AA299+(Y299*0.25)))/L299)+((Y279*0.25)/U279)+((Y280*0.25)/U280)+((Y281*0.25)/U281)+((Y282*0.25)/U282)+((Y283*0.25)/U283)+((Y284*0.25)/U284)+((Y285*0.25)/U285)+((Y286*0.25)/U286)+((Y287*0.25)/U287)+((Y288*0.25)/U288)+((Y289*0.25)/U289)+((Y290*0.25)/U290)+((Y291*0.25)/U291)+((Y292*0.25)/U292)+((Y293*0.25)/U293)+((Y294*0.25)/U294)+((Y295*0.25)/U295)+((Y296*0.25)/U296)+((Y297*0.25)/U297)+((Y298*0.25)/U298)+(AA279/Z279)+(AA280/Z280)+(AA281/Z281)+(AA282/Z282)+(AA283/Z283)+(AA284/Z284)+(AA285/Z285)+(AA286/Z286)+(AA287/Z287)+(AA288/Z288)+(AA289/Z289)+(AA290/Z290)+(AA291/Z291)+(AA292/Z292)+(AA293/Z293)+(AA294/Z294)+(AA295/Z295)+(AA296/Z296)+(AA297/Z297)+(AA298/Z298)</f>
        <v>#DIV/0!</v>
      </c>
      <c r="AD299" s="175">
        <f>G299+P299+Y299+AA299</f>
        <v>0</v>
      </c>
      <c r="AE299" s="176" t="e">
        <f>(G299/C299)+(P299/L299)+((Y279*0.25)/U279)+((Y280*0.25)/U280)+((Y281*0.25)/U281)+((Y282*0.25)/U282)+((Y283*0.25)/U283)+((Y284*0.25)/U284)+((Y285*0.25)/U285)+((Y286*0.25)/U286)+((Y287*0.25)/U287)+((Y288*0.25)/U288)+((Y289*0.25)/U289)+((Y290*0.25)/U290)+((Y291*0.25)/U291)+((Y292*0.25)/U292)+((Y293*0.25)/U293)+((Y294*0.25)/U294)+((Y295*0.25)/U295)+((Y296*0.25)/U296)+((Y297*0.25)/U297)+((Y298*0.25)/U298)+(AA279/Z279)+(AA280/Z280)+(AA281/Z281)+(AA282/Z282)+(AA283/Z283)+(AA284/Z284)+(AA285/Z285)+(AA286/Z286)+(AA287/Z287)+(AA288/Z288)+(AA289/Z289)+(AA290/Z290)+(AA291/Z291)+(AA292/Z292)+(AA293/Z293)+(AA294/Z294)+(AA295/Z295)+(AA296/Z296)+(AA297/Z297)+(AA298/Z298)+AE306</f>
        <v>#DIV/0!</v>
      </c>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row>
    <row r="300" spans="1:81" ht="15" x14ac:dyDescent="0.2">
      <c r="A300" s="177" t="s">
        <v>158</v>
      </c>
      <c r="B300" s="178"/>
      <c r="C300" s="179" t="s">
        <v>36</v>
      </c>
      <c r="D300" s="180"/>
      <c r="E300" s="181"/>
      <c r="F300" s="181"/>
      <c r="G300" s="182" t="s">
        <v>159</v>
      </c>
      <c r="H300" s="181"/>
      <c r="I300" s="181"/>
      <c r="J300" s="181"/>
      <c r="K300" s="183"/>
      <c r="L300" s="179" t="s">
        <v>36</v>
      </c>
      <c r="M300" s="180"/>
      <c r="N300" s="181"/>
      <c r="O300" s="181"/>
      <c r="P300" s="182" t="s">
        <v>54</v>
      </c>
      <c r="Q300" s="181"/>
      <c r="R300" s="181"/>
      <c r="S300" s="181"/>
      <c r="T300" s="183"/>
      <c r="U300" s="179" t="s">
        <v>36</v>
      </c>
      <c r="V300" s="180"/>
      <c r="W300" s="181"/>
      <c r="X300" s="181"/>
      <c r="Y300" s="184" t="s">
        <v>40</v>
      </c>
      <c r="Z300" s="179" t="s">
        <v>36</v>
      </c>
      <c r="AA300" s="184" t="s">
        <v>41</v>
      </c>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c r="BQ300" s="31"/>
      <c r="BR300" s="31"/>
      <c r="BS300" s="31"/>
      <c r="BT300" s="31"/>
      <c r="BU300" s="31"/>
      <c r="BV300" s="31"/>
      <c r="BW300" s="31"/>
      <c r="BX300" s="31"/>
      <c r="BY300" s="31"/>
      <c r="BZ300" s="31"/>
      <c r="CA300" s="31"/>
      <c r="CB300" s="31"/>
      <c r="CC300" s="31"/>
    </row>
    <row r="301" spans="1:81" ht="15" x14ac:dyDescent="0.2">
      <c r="A301" s="146">
        <f t="shared" ref="A301:A305" si="270">A251</f>
        <v>0</v>
      </c>
      <c r="B301" s="185"/>
      <c r="C301" s="186"/>
      <c r="D301" s="187"/>
      <c r="E301" s="188"/>
      <c r="F301" s="188"/>
      <c r="G301" s="152"/>
      <c r="H301" s="188"/>
      <c r="I301" s="188"/>
      <c r="J301" s="188"/>
      <c r="K301" s="189"/>
      <c r="L301" s="186"/>
      <c r="M301" s="187"/>
      <c r="N301" s="188"/>
      <c r="O301" s="188"/>
      <c r="P301" s="152"/>
      <c r="Q301" s="188"/>
      <c r="R301" s="188"/>
      <c r="S301" s="188"/>
      <c r="T301" s="189"/>
      <c r="U301" s="186"/>
      <c r="V301" s="187"/>
      <c r="W301" s="188"/>
      <c r="X301" s="188"/>
      <c r="Y301" s="190"/>
      <c r="Z301" s="186"/>
      <c r="AA301" s="190"/>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2"/>
      <c r="BC301" s="31"/>
      <c r="BD301" s="31"/>
      <c r="BE301" s="31"/>
      <c r="BF301" s="31"/>
      <c r="BG301" s="31"/>
      <c r="BH301" s="31"/>
      <c r="BI301" s="31"/>
      <c r="BJ301" s="31"/>
      <c r="BK301" s="31"/>
      <c r="BL301" s="31"/>
      <c r="BM301" s="31"/>
      <c r="BN301" s="31"/>
      <c r="BO301" s="31"/>
      <c r="BP301" s="31"/>
      <c r="BQ301" s="31"/>
      <c r="BR301" s="31"/>
      <c r="BS301" s="31"/>
      <c r="BT301" s="31"/>
      <c r="BU301" s="31"/>
      <c r="BV301" s="31"/>
      <c r="BW301" s="31"/>
      <c r="BX301" s="31"/>
      <c r="BY301" s="31"/>
      <c r="BZ301" s="31"/>
      <c r="CA301" s="31"/>
      <c r="CB301" s="31"/>
      <c r="CC301" s="31"/>
    </row>
    <row r="302" spans="1:81" ht="15" x14ac:dyDescent="0.2">
      <c r="A302" s="146">
        <f t="shared" si="270"/>
        <v>0</v>
      </c>
      <c r="B302" s="185"/>
      <c r="C302" s="186"/>
      <c r="D302" s="187"/>
      <c r="E302" s="188"/>
      <c r="F302" s="188"/>
      <c r="G302" s="152"/>
      <c r="H302" s="188"/>
      <c r="I302" s="188"/>
      <c r="J302" s="188"/>
      <c r="K302" s="189"/>
      <c r="L302" s="186"/>
      <c r="M302" s="187"/>
      <c r="N302" s="188"/>
      <c r="O302" s="188"/>
      <c r="P302" s="152"/>
      <c r="Q302" s="188"/>
      <c r="R302" s="188"/>
      <c r="S302" s="188"/>
      <c r="T302" s="189"/>
      <c r="U302" s="186"/>
      <c r="V302" s="187"/>
      <c r="W302" s="188"/>
      <c r="X302" s="188"/>
      <c r="Y302" s="190"/>
      <c r="Z302" s="186"/>
      <c r="AA302" s="190"/>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2"/>
      <c r="BD302" s="2"/>
      <c r="BE302" s="86"/>
      <c r="BF302" s="86"/>
      <c r="BG302" s="86"/>
      <c r="BH302" s="86"/>
      <c r="BI302" s="31"/>
      <c r="BJ302" s="31"/>
      <c r="BK302" s="31"/>
      <c r="BL302" s="31"/>
      <c r="BM302" s="31"/>
      <c r="BN302" s="31"/>
      <c r="BO302" s="31"/>
      <c r="BP302" s="31"/>
      <c r="BQ302" s="31"/>
      <c r="BR302" s="31"/>
      <c r="BS302" s="31"/>
      <c r="BT302" s="31"/>
      <c r="BU302" s="31"/>
      <c r="BV302" s="31"/>
      <c r="BW302" s="31"/>
      <c r="BX302" s="31"/>
      <c r="BY302" s="31"/>
      <c r="BZ302" s="31"/>
      <c r="CA302" s="31"/>
      <c r="CB302" s="31"/>
      <c r="CC302" s="31"/>
    </row>
    <row r="303" spans="1:81" ht="15" x14ac:dyDescent="0.2">
      <c r="A303" s="146">
        <f t="shared" si="270"/>
        <v>0</v>
      </c>
      <c r="B303" s="185"/>
      <c r="C303" s="186"/>
      <c r="D303" s="187"/>
      <c r="E303" s="188"/>
      <c r="F303" s="188"/>
      <c r="G303" s="152"/>
      <c r="H303" s="188"/>
      <c r="I303" s="188"/>
      <c r="J303" s="188"/>
      <c r="K303" s="189"/>
      <c r="L303" s="186"/>
      <c r="M303" s="187"/>
      <c r="N303" s="188"/>
      <c r="O303" s="188"/>
      <c r="P303" s="152"/>
      <c r="Q303" s="188"/>
      <c r="R303" s="188"/>
      <c r="S303" s="188"/>
      <c r="T303" s="189"/>
      <c r="U303" s="186"/>
      <c r="V303" s="187"/>
      <c r="W303" s="188"/>
      <c r="X303" s="188"/>
      <c r="Y303" s="190"/>
      <c r="Z303" s="186"/>
      <c r="AA303" s="190"/>
      <c r="AB303" s="31"/>
      <c r="AC303" s="31"/>
      <c r="AD303" s="31"/>
      <c r="AE303" s="31"/>
      <c r="AF303" s="31"/>
      <c r="AG303" s="31"/>
      <c r="AH303" s="31"/>
      <c r="AI303" s="31"/>
      <c r="AJ303" s="31"/>
      <c r="AK303" s="31"/>
      <c r="AL303" s="31"/>
      <c r="AM303" s="31"/>
      <c r="AN303" s="31"/>
      <c r="AO303" s="31"/>
      <c r="AP303" s="31"/>
      <c r="AQ303" s="31"/>
      <c r="AR303" s="2"/>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row>
    <row r="304" spans="1:81" ht="15" x14ac:dyDescent="0.2">
      <c r="A304" s="146">
        <f t="shared" si="270"/>
        <v>0</v>
      </c>
      <c r="B304" s="185"/>
      <c r="C304" s="186"/>
      <c r="D304" s="187"/>
      <c r="E304" s="188"/>
      <c r="F304" s="188"/>
      <c r="G304" s="152"/>
      <c r="H304" s="188"/>
      <c r="I304" s="188"/>
      <c r="J304" s="188"/>
      <c r="K304" s="189"/>
      <c r="L304" s="186"/>
      <c r="M304" s="187"/>
      <c r="N304" s="188"/>
      <c r="O304" s="188"/>
      <c r="P304" s="152"/>
      <c r="Q304" s="188"/>
      <c r="R304" s="188"/>
      <c r="S304" s="188"/>
      <c r="T304" s="189"/>
      <c r="U304" s="186"/>
      <c r="V304" s="187"/>
      <c r="W304" s="188"/>
      <c r="X304" s="188"/>
      <c r="Y304" s="190"/>
      <c r="Z304" s="186"/>
      <c r="AA304" s="190"/>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row>
    <row r="305" spans="1:81" ht="48" x14ac:dyDescent="0.2">
      <c r="A305" s="8">
        <f t="shared" si="270"/>
        <v>0</v>
      </c>
      <c r="B305" s="178"/>
      <c r="C305" s="191"/>
      <c r="D305" s="180"/>
      <c r="E305" s="181"/>
      <c r="F305" s="181"/>
      <c r="G305" s="192"/>
      <c r="H305" s="181"/>
      <c r="I305" s="181"/>
      <c r="J305" s="181"/>
      <c r="K305" s="183"/>
      <c r="L305" s="191"/>
      <c r="M305" s="180"/>
      <c r="N305" s="181"/>
      <c r="O305" s="181"/>
      <c r="P305" s="192"/>
      <c r="Q305" s="181"/>
      <c r="R305" s="181"/>
      <c r="S305" s="181"/>
      <c r="T305" s="183"/>
      <c r="U305" s="191"/>
      <c r="V305" s="180"/>
      <c r="W305" s="181"/>
      <c r="X305" s="181"/>
      <c r="Y305" s="193"/>
      <c r="Z305" s="191"/>
      <c r="AA305" s="193"/>
      <c r="AB305" s="23" t="s">
        <v>153</v>
      </c>
      <c r="AC305" s="15" t="s">
        <v>154</v>
      </c>
      <c r="AD305" s="23" t="s">
        <v>155</v>
      </c>
      <c r="AE305" s="23" t="s">
        <v>160</v>
      </c>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row>
    <row r="306" spans="1:81" ht="15" x14ac:dyDescent="0.2">
      <c r="A306" s="177" t="s">
        <v>185</v>
      </c>
      <c r="B306" s="178"/>
      <c r="C306" s="179" t="e">
        <f>AVERAGE(C301:C305)</f>
        <v>#DIV/0!</v>
      </c>
      <c r="D306" s="180"/>
      <c r="E306" s="181"/>
      <c r="F306" s="181"/>
      <c r="G306" s="182">
        <f>SUM(G301:G305)</f>
        <v>0</v>
      </c>
      <c r="H306" s="181"/>
      <c r="I306" s="181"/>
      <c r="J306" s="181"/>
      <c r="K306" s="183"/>
      <c r="L306" s="179" t="e">
        <f>AVERAGE(L301:L305)</f>
        <v>#DIV/0!</v>
      </c>
      <c r="M306" s="180"/>
      <c r="N306" s="181"/>
      <c r="O306" s="181"/>
      <c r="P306" s="182">
        <f>SUM(P301:P305)</f>
        <v>0</v>
      </c>
      <c r="Q306" s="181"/>
      <c r="R306" s="181"/>
      <c r="S306" s="181"/>
      <c r="T306" s="183"/>
      <c r="U306" s="179" t="e">
        <f>AVERAGE(U301:U305)</f>
        <v>#DIV/0!</v>
      </c>
      <c r="V306" s="180"/>
      <c r="W306" s="181"/>
      <c r="X306" s="181"/>
      <c r="Y306" s="184">
        <f>SUM(Y301:Y305)</f>
        <v>0</v>
      </c>
      <c r="Z306" s="179" t="e">
        <f>AVERAGE(Z301:Z305)</f>
        <v>#DIV/0!</v>
      </c>
      <c r="AA306" s="184">
        <f>SUM(AA301:AA305)</f>
        <v>0</v>
      </c>
      <c r="AB306" s="194">
        <f>(G306*0.33)+P306+(Y306*0.25)+AA306</f>
        <v>0</v>
      </c>
      <c r="AC306" s="195" t="e">
        <f>((AB306-(AA306+(Y306*0.25)))/L306)+((Y301*0.25)/U301)+((Y302*0.25)/U302)+((Y303*0.25)/U303)+((Y304*0.25)/U304)+((Y305*0.25)/U305)+(AA301/Z301)+(AA302/Z302)+(AA303/Z303)+(AA304/Z304)+(AA305/Z305)</f>
        <v>#DIV/0!</v>
      </c>
      <c r="AD306" s="196">
        <f>G306+P306+Y306+AA306</f>
        <v>0</v>
      </c>
      <c r="AE306" s="197" t="e">
        <f>(G306/C306)+(P306/L306)+((Y301*0.25)/U301)+((Y302*0.25)/U302)+((Y303*0.25)/U303)+((Y304*0.25)/U304)+((Y305*0.25)/U305)+(AA301/Z301)+(AA302/Z302)+(AA303/Z303)+(AA304/Z304)+(AA305/Z305)</f>
        <v>#DIV/0!</v>
      </c>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row>
    <row r="307" spans="1:81" ht="15" x14ac:dyDescent="0.2">
      <c r="A307" s="146"/>
      <c r="B307" s="198"/>
      <c r="C307" s="198"/>
      <c r="D307" s="73"/>
      <c r="E307" s="31"/>
      <c r="F307" s="31"/>
      <c r="G307" s="31"/>
      <c r="H307" s="31"/>
      <c r="I307" s="31"/>
      <c r="J307" s="31"/>
      <c r="K307" s="47"/>
      <c r="L307" s="47"/>
      <c r="M307" s="31"/>
      <c r="N307" s="31"/>
      <c r="O307" s="31"/>
      <c r="P307" s="31"/>
      <c r="Q307" s="31"/>
      <c r="R307" s="31"/>
      <c r="S307" s="31"/>
      <c r="T307" s="105"/>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row>
    <row r="308" spans="1:81" ht="15" x14ac:dyDescent="0.2">
      <c r="A308" s="146" t="s">
        <v>137</v>
      </c>
      <c r="B308" s="147" t="s">
        <v>186</v>
      </c>
      <c r="C308" s="199"/>
      <c r="D308" s="73"/>
      <c r="E308" s="260"/>
      <c r="F308" s="209"/>
      <c r="G308" s="31"/>
      <c r="H308" s="31"/>
      <c r="I308" s="31"/>
      <c r="J308" s="31"/>
      <c r="K308" s="47"/>
      <c r="L308" s="47"/>
      <c r="M308" s="31"/>
      <c r="N308" s="260"/>
      <c r="O308" s="209"/>
      <c r="P308" s="31"/>
      <c r="Q308" s="31"/>
      <c r="R308" s="31"/>
      <c r="S308" s="31"/>
      <c r="T308" s="105"/>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1"/>
      <c r="BV308" s="31"/>
      <c r="BW308" s="31"/>
      <c r="BX308" s="31"/>
      <c r="BY308" s="31"/>
      <c r="BZ308" s="31"/>
      <c r="CA308" s="31"/>
      <c r="CB308" s="31"/>
      <c r="CC308" s="31"/>
    </row>
    <row r="309" spans="1:81" ht="15" x14ac:dyDescent="0.2">
      <c r="A309" s="151"/>
      <c r="B309" s="261" t="s">
        <v>139</v>
      </c>
      <c r="C309" s="262" t="s">
        <v>5</v>
      </c>
      <c r="D309" s="263"/>
      <c r="E309" s="263"/>
      <c r="F309" s="263"/>
      <c r="G309" s="263"/>
      <c r="H309" s="263"/>
      <c r="I309" s="263"/>
      <c r="J309" s="263"/>
      <c r="K309" s="264"/>
      <c r="L309" s="265" t="s">
        <v>6</v>
      </c>
      <c r="M309" s="263"/>
      <c r="N309" s="263"/>
      <c r="O309" s="263"/>
      <c r="P309" s="263"/>
      <c r="Q309" s="263"/>
      <c r="R309" s="263"/>
      <c r="S309" s="263"/>
      <c r="T309" s="264"/>
      <c r="U309" s="265" t="s">
        <v>7</v>
      </c>
      <c r="V309" s="263"/>
      <c r="W309" s="263"/>
      <c r="X309" s="263"/>
      <c r="Y309" s="264"/>
      <c r="Z309" s="265" t="s">
        <v>8</v>
      </c>
      <c r="AA309" s="266"/>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1"/>
      <c r="BV309" s="31"/>
      <c r="BW309" s="31"/>
      <c r="BX309" s="31"/>
      <c r="BY309" s="31"/>
      <c r="BZ309" s="31"/>
      <c r="CA309" s="31"/>
      <c r="CB309" s="31"/>
      <c r="CC309" s="31"/>
    </row>
    <row r="310" spans="1:81" ht="32" x14ac:dyDescent="0.2">
      <c r="A310" s="15" t="s">
        <v>141</v>
      </c>
      <c r="B310" s="214"/>
      <c r="C310" s="154" t="s">
        <v>36</v>
      </c>
      <c r="D310" s="155" t="s">
        <v>27</v>
      </c>
      <c r="E310" s="155" t="s">
        <v>28</v>
      </c>
      <c r="F310" s="155" t="s">
        <v>29</v>
      </c>
      <c r="G310" s="155" t="s">
        <v>30</v>
      </c>
      <c r="H310" s="155" t="s">
        <v>31</v>
      </c>
      <c r="I310" s="155" t="s">
        <v>32</v>
      </c>
      <c r="J310" s="156" t="s">
        <v>33</v>
      </c>
      <c r="K310" s="20" t="s">
        <v>34</v>
      </c>
      <c r="L310" s="155" t="s">
        <v>36</v>
      </c>
      <c r="M310" s="155" t="s">
        <v>27</v>
      </c>
      <c r="N310" s="155" t="s">
        <v>28</v>
      </c>
      <c r="O310" s="155" t="s">
        <v>29</v>
      </c>
      <c r="P310" s="155" t="s">
        <v>30</v>
      </c>
      <c r="Q310" s="155" t="s">
        <v>31</v>
      </c>
      <c r="R310" s="155" t="s">
        <v>32</v>
      </c>
      <c r="S310" s="155" t="s">
        <v>33</v>
      </c>
      <c r="T310" s="22" t="s">
        <v>142</v>
      </c>
      <c r="U310" s="155" t="s">
        <v>36</v>
      </c>
      <c r="V310" s="155" t="s">
        <v>37</v>
      </c>
      <c r="W310" s="155" t="s">
        <v>38</v>
      </c>
      <c r="X310" s="155" t="s">
        <v>39</v>
      </c>
      <c r="Y310" s="22" t="s">
        <v>40</v>
      </c>
      <c r="Z310" s="155" t="s">
        <v>36</v>
      </c>
      <c r="AA310" s="155" t="s">
        <v>30</v>
      </c>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c r="BQ310" s="31"/>
      <c r="BR310" s="31"/>
      <c r="BS310" s="31"/>
      <c r="BT310" s="31"/>
      <c r="BU310" s="31"/>
      <c r="BV310" s="31"/>
      <c r="BW310" s="31"/>
      <c r="BX310" s="31"/>
      <c r="BY310" s="31"/>
      <c r="BZ310" s="31"/>
      <c r="CA310" s="31"/>
      <c r="CB310" s="31"/>
      <c r="CC310" s="31"/>
    </row>
    <row r="311" spans="1:81" ht="15" x14ac:dyDescent="0.2">
      <c r="A311" s="86">
        <f>$A$7</f>
        <v>0</v>
      </c>
      <c r="B311" s="86">
        <f t="shared" ref="B311:B330" si="271">B279</f>
        <v>0</v>
      </c>
      <c r="C311" s="160"/>
      <c r="D311" s="161"/>
      <c r="E311" s="161"/>
      <c r="F311" s="161"/>
      <c r="G311" s="162">
        <f t="shared" ref="G311:G330" si="272">D311+E311+F311</f>
        <v>0</v>
      </c>
      <c r="H311" s="161"/>
      <c r="I311" s="161"/>
      <c r="J311" s="99"/>
      <c r="K311" s="163"/>
      <c r="L311" s="161"/>
      <c r="M311" s="161"/>
      <c r="N311" s="164"/>
      <c r="O311" s="164"/>
      <c r="P311" s="162">
        <f t="shared" ref="P311:P330" si="273">M311+N311+O311</f>
        <v>0</v>
      </c>
      <c r="Q311" s="164"/>
      <c r="R311" s="164"/>
      <c r="S311" s="99"/>
      <c r="T311" s="163"/>
      <c r="U311" s="161"/>
      <c r="V311" s="161"/>
      <c r="W311" s="161"/>
      <c r="X311" s="161"/>
      <c r="Y311" s="200"/>
      <c r="Z311" s="161"/>
      <c r="AA311" s="16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c r="BQ311" s="31"/>
      <c r="BR311" s="31"/>
      <c r="BS311" s="31"/>
      <c r="BT311" s="31"/>
      <c r="BU311" s="31"/>
      <c r="BV311" s="31"/>
      <c r="BW311" s="31"/>
      <c r="BX311" s="31"/>
      <c r="BY311" s="31"/>
      <c r="BZ311" s="31"/>
      <c r="CA311" s="31"/>
      <c r="CB311" s="31"/>
      <c r="CC311" s="31"/>
    </row>
    <row r="312" spans="1:81" ht="27" customHeight="1" x14ac:dyDescent="0.2">
      <c r="A312" s="86">
        <f>$A$8</f>
        <v>0</v>
      </c>
      <c r="B312" s="86">
        <f t="shared" si="271"/>
        <v>0</v>
      </c>
      <c r="C312" s="160"/>
      <c r="D312" s="161"/>
      <c r="E312" s="161"/>
      <c r="F312" s="161"/>
      <c r="G312" s="162">
        <f t="shared" si="272"/>
        <v>0</v>
      </c>
      <c r="H312" s="161"/>
      <c r="I312" s="161"/>
      <c r="J312" s="99"/>
      <c r="K312" s="163"/>
      <c r="L312" s="161"/>
      <c r="M312" s="161"/>
      <c r="N312" s="164"/>
      <c r="O312" s="164"/>
      <c r="P312" s="162">
        <f t="shared" si="273"/>
        <v>0</v>
      </c>
      <c r="Q312" s="164"/>
      <c r="R312" s="164"/>
      <c r="S312" s="99"/>
      <c r="T312" s="163"/>
      <c r="U312" s="161"/>
      <c r="V312" s="161"/>
      <c r="W312" s="161"/>
      <c r="X312" s="161"/>
      <c r="Y312" s="200"/>
      <c r="Z312" s="161"/>
      <c r="AA312" s="16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c r="BQ312" s="31"/>
      <c r="BR312" s="31"/>
      <c r="BS312" s="31"/>
      <c r="BT312" s="31"/>
      <c r="BU312" s="31"/>
      <c r="BV312" s="31"/>
      <c r="BW312" s="31"/>
      <c r="BX312" s="31"/>
      <c r="BY312" s="31"/>
      <c r="BZ312" s="31"/>
      <c r="CA312" s="31"/>
      <c r="CB312" s="31"/>
      <c r="CC312" s="31"/>
    </row>
    <row r="313" spans="1:81" ht="15" x14ac:dyDescent="0.2">
      <c r="A313" s="86">
        <f>$A$9</f>
        <v>0</v>
      </c>
      <c r="B313" s="86">
        <f t="shared" si="271"/>
        <v>0</v>
      </c>
      <c r="C313" s="160"/>
      <c r="D313" s="161"/>
      <c r="E313" s="161"/>
      <c r="F313" s="161"/>
      <c r="G313" s="162">
        <f t="shared" si="272"/>
        <v>0</v>
      </c>
      <c r="H313" s="161"/>
      <c r="I313" s="161"/>
      <c r="J313" s="99"/>
      <c r="K313" s="163"/>
      <c r="L313" s="161"/>
      <c r="M313" s="161"/>
      <c r="N313" s="164"/>
      <c r="O313" s="164"/>
      <c r="P313" s="162">
        <f t="shared" si="273"/>
        <v>0</v>
      </c>
      <c r="Q313" s="164"/>
      <c r="R313" s="164"/>
      <c r="S313" s="99"/>
      <c r="T313" s="163"/>
      <c r="U313" s="161"/>
      <c r="V313" s="161"/>
      <c r="W313" s="161"/>
      <c r="X313" s="161"/>
      <c r="Y313" s="200"/>
      <c r="Z313" s="161"/>
      <c r="AA313" s="16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c r="BQ313" s="31"/>
      <c r="BR313" s="31"/>
      <c r="BS313" s="31"/>
      <c r="BT313" s="31"/>
      <c r="BU313" s="31"/>
      <c r="BV313" s="31"/>
      <c r="BW313" s="31"/>
      <c r="BX313" s="31"/>
      <c r="BY313" s="31"/>
      <c r="BZ313" s="31"/>
      <c r="CA313" s="31"/>
      <c r="CB313" s="31"/>
      <c r="CC313" s="31"/>
    </row>
    <row r="314" spans="1:81" ht="15" x14ac:dyDescent="0.2">
      <c r="A314" s="86">
        <f>$A$10</f>
        <v>0</v>
      </c>
      <c r="B314" s="86">
        <f t="shared" si="271"/>
        <v>0</v>
      </c>
      <c r="C314" s="160"/>
      <c r="D314" s="161"/>
      <c r="E314" s="161"/>
      <c r="F314" s="161"/>
      <c r="G314" s="162">
        <f t="shared" si="272"/>
        <v>0</v>
      </c>
      <c r="H314" s="161"/>
      <c r="I314" s="161"/>
      <c r="J314" s="99"/>
      <c r="K314" s="163"/>
      <c r="L314" s="161"/>
      <c r="M314" s="161"/>
      <c r="N314" s="164"/>
      <c r="O314" s="164"/>
      <c r="P314" s="162">
        <f t="shared" si="273"/>
        <v>0</v>
      </c>
      <c r="Q314" s="164"/>
      <c r="R314" s="164"/>
      <c r="S314" s="99"/>
      <c r="T314" s="163"/>
      <c r="U314" s="161"/>
      <c r="V314" s="161"/>
      <c r="W314" s="161"/>
      <c r="X314" s="161"/>
      <c r="Y314" s="200"/>
      <c r="Z314" s="161"/>
      <c r="AA314" s="16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row>
    <row r="315" spans="1:81" ht="15" x14ac:dyDescent="0.2">
      <c r="A315" s="86">
        <f>$A$11</f>
        <v>0</v>
      </c>
      <c r="B315" s="86">
        <f t="shared" si="271"/>
        <v>0</v>
      </c>
      <c r="C315" s="160"/>
      <c r="D315" s="161"/>
      <c r="E315" s="161"/>
      <c r="F315" s="161"/>
      <c r="G315" s="162">
        <f t="shared" si="272"/>
        <v>0</v>
      </c>
      <c r="H315" s="161"/>
      <c r="I315" s="161"/>
      <c r="J315" s="99"/>
      <c r="K315" s="163"/>
      <c r="L315" s="161"/>
      <c r="M315" s="161"/>
      <c r="N315" s="164"/>
      <c r="O315" s="164"/>
      <c r="P315" s="162">
        <f t="shared" si="273"/>
        <v>0</v>
      </c>
      <c r="Q315" s="164"/>
      <c r="R315" s="164"/>
      <c r="S315" s="99"/>
      <c r="T315" s="163"/>
      <c r="U315" s="161"/>
      <c r="V315" s="161"/>
      <c r="W315" s="161"/>
      <c r="X315" s="161"/>
      <c r="Y315" s="200"/>
      <c r="Z315" s="161"/>
      <c r="AA315" s="16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row>
    <row r="316" spans="1:81" ht="15" x14ac:dyDescent="0.2">
      <c r="A316" s="86">
        <f>$A$12</f>
        <v>0</v>
      </c>
      <c r="B316" s="86">
        <f t="shared" si="271"/>
        <v>0</v>
      </c>
      <c r="C316" s="160"/>
      <c r="D316" s="161"/>
      <c r="E316" s="161"/>
      <c r="F316" s="161"/>
      <c r="G316" s="162">
        <f t="shared" si="272"/>
        <v>0</v>
      </c>
      <c r="H316" s="161"/>
      <c r="I316" s="161"/>
      <c r="J316" s="99"/>
      <c r="K316" s="163"/>
      <c r="L316" s="161"/>
      <c r="M316" s="161"/>
      <c r="N316" s="164"/>
      <c r="O316" s="164"/>
      <c r="P316" s="162">
        <f t="shared" si="273"/>
        <v>0</v>
      </c>
      <c r="Q316" s="164"/>
      <c r="R316" s="164"/>
      <c r="S316" s="99"/>
      <c r="T316" s="163"/>
      <c r="U316" s="161"/>
      <c r="V316" s="161"/>
      <c r="W316" s="161"/>
      <c r="X316" s="161"/>
      <c r="Y316" s="200"/>
      <c r="Z316" s="161"/>
      <c r="AA316" s="16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row>
    <row r="317" spans="1:81" ht="15" x14ac:dyDescent="0.2">
      <c r="A317" s="86">
        <f>$A$13</f>
        <v>0</v>
      </c>
      <c r="B317" s="86">
        <f t="shared" si="271"/>
        <v>0</v>
      </c>
      <c r="C317" s="160"/>
      <c r="D317" s="161"/>
      <c r="E317" s="161"/>
      <c r="F317" s="161"/>
      <c r="G317" s="162">
        <f t="shared" si="272"/>
        <v>0</v>
      </c>
      <c r="H317" s="161"/>
      <c r="I317" s="161"/>
      <c r="J317" s="99"/>
      <c r="K317" s="163"/>
      <c r="L317" s="161"/>
      <c r="M317" s="161"/>
      <c r="N317" s="164"/>
      <c r="O317" s="164"/>
      <c r="P317" s="162">
        <f t="shared" si="273"/>
        <v>0</v>
      </c>
      <c r="Q317" s="164"/>
      <c r="R317" s="164"/>
      <c r="S317" s="99"/>
      <c r="T317" s="163"/>
      <c r="U317" s="161"/>
      <c r="V317" s="161"/>
      <c r="W317" s="161"/>
      <c r="X317" s="161"/>
      <c r="Y317" s="200"/>
      <c r="Z317" s="161"/>
      <c r="AA317" s="16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row>
    <row r="318" spans="1:81" ht="15" x14ac:dyDescent="0.2">
      <c r="A318" s="86">
        <f>$A$14</f>
        <v>0</v>
      </c>
      <c r="B318" s="86">
        <f t="shared" si="271"/>
        <v>0</v>
      </c>
      <c r="C318" s="160"/>
      <c r="D318" s="161"/>
      <c r="E318" s="161"/>
      <c r="F318" s="161"/>
      <c r="G318" s="162">
        <f t="shared" si="272"/>
        <v>0</v>
      </c>
      <c r="H318" s="161"/>
      <c r="I318" s="161"/>
      <c r="J318" s="99"/>
      <c r="K318" s="163"/>
      <c r="L318" s="161"/>
      <c r="M318" s="161"/>
      <c r="N318" s="164"/>
      <c r="O318" s="164"/>
      <c r="P318" s="162">
        <f t="shared" si="273"/>
        <v>0</v>
      </c>
      <c r="Q318" s="164"/>
      <c r="R318" s="164"/>
      <c r="S318" s="99"/>
      <c r="T318" s="163"/>
      <c r="U318" s="161"/>
      <c r="V318" s="161"/>
      <c r="W318" s="161"/>
      <c r="X318" s="161"/>
      <c r="Y318" s="200"/>
      <c r="Z318" s="161"/>
      <c r="AA318" s="16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row>
    <row r="319" spans="1:81" ht="15" x14ac:dyDescent="0.2">
      <c r="A319" s="86">
        <f>$A$15</f>
        <v>0</v>
      </c>
      <c r="B319" s="86">
        <f t="shared" si="271"/>
        <v>0</v>
      </c>
      <c r="C319" s="160"/>
      <c r="D319" s="161"/>
      <c r="E319" s="161"/>
      <c r="F319" s="161"/>
      <c r="G319" s="162">
        <f t="shared" si="272"/>
        <v>0</v>
      </c>
      <c r="H319" s="161"/>
      <c r="I319" s="161"/>
      <c r="J319" s="99"/>
      <c r="K319" s="163"/>
      <c r="L319" s="161"/>
      <c r="M319" s="161"/>
      <c r="N319" s="164"/>
      <c r="O319" s="164"/>
      <c r="P319" s="162">
        <f t="shared" si="273"/>
        <v>0</v>
      </c>
      <c r="Q319" s="164"/>
      <c r="R319" s="164"/>
      <c r="S319" s="99"/>
      <c r="T319" s="163"/>
      <c r="U319" s="161"/>
      <c r="V319" s="161"/>
      <c r="W319" s="161"/>
      <c r="X319" s="161"/>
      <c r="Y319" s="200"/>
      <c r="Z319" s="161"/>
      <c r="AA319" s="161"/>
      <c r="AB319" s="31"/>
      <c r="AC319" s="31"/>
      <c r="AD319" s="31"/>
      <c r="AE319" s="31"/>
      <c r="AF319" s="31"/>
      <c r="AG319" s="31"/>
      <c r="AH319" s="31"/>
      <c r="AI319" s="134"/>
      <c r="AJ319" s="134"/>
      <c r="AK319" s="134"/>
      <c r="AL319" s="31"/>
      <c r="AM319" s="31"/>
      <c r="AN319" s="31"/>
      <c r="AO319" s="31"/>
      <c r="AP319" s="31"/>
      <c r="AQ319" s="134"/>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row>
    <row r="320" spans="1:81" ht="15" x14ac:dyDescent="0.2">
      <c r="A320" s="86">
        <f>$A$16</f>
        <v>0</v>
      </c>
      <c r="B320" s="86">
        <f t="shared" si="271"/>
        <v>0</v>
      </c>
      <c r="C320" s="160"/>
      <c r="D320" s="161"/>
      <c r="E320" s="161"/>
      <c r="F320" s="161"/>
      <c r="G320" s="162">
        <f t="shared" si="272"/>
        <v>0</v>
      </c>
      <c r="H320" s="161"/>
      <c r="I320" s="161"/>
      <c r="J320" s="99"/>
      <c r="K320" s="163"/>
      <c r="L320" s="161"/>
      <c r="M320" s="161"/>
      <c r="N320" s="164"/>
      <c r="O320" s="164"/>
      <c r="P320" s="162">
        <f t="shared" si="273"/>
        <v>0</v>
      </c>
      <c r="Q320" s="164"/>
      <c r="R320" s="164"/>
      <c r="S320" s="99"/>
      <c r="T320" s="163"/>
      <c r="U320" s="161"/>
      <c r="V320" s="161"/>
      <c r="W320" s="161"/>
      <c r="X320" s="161"/>
      <c r="Y320" s="200"/>
      <c r="Z320" s="161"/>
      <c r="AA320" s="161"/>
      <c r="AB320" s="31"/>
      <c r="AC320" s="31"/>
      <c r="AD320" s="31"/>
      <c r="AE320" s="31"/>
      <c r="AF320" s="31"/>
      <c r="AG320" s="31"/>
      <c r="AH320" s="31"/>
      <c r="AI320" s="31"/>
      <c r="AJ320" s="31"/>
      <c r="AK320" s="31"/>
      <c r="AL320" s="134"/>
      <c r="AM320" s="134"/>
      <c r="AN320" s="134"/>
      <c r="AO320" s="134"/>
      <c r="AP320" s="134"/>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row>
    <row r="321" spans="1:81" ht="15" x14ac:dyDescent="0.2">
      <c r="A321" s="86">
        <f>$A$17</f>
        <v>0</v>
      </c>
      <c r="B321" s="86">
        <f t="shared" si="271"/>
        <v>0</v>
      </c>
      <c r="C321" s="160"/>
      <c r="D321" s="161"/>
      <c r="E321" s="161"/>
      <c r="F321" s="161"/>
      <c r="G321" s="162">
        <f t="shared" si="272"/>
        <v>0</v>
      </c>
      <c r="H321" s="161"/>
      <c r="I321" s="161"/>
      <c r="J321" s="99"/>
      <c r="K321" s="163"/>
      <c r="L321" s="161"/>
      <c r="M321" s="161"/>
      <c r="N321" s="164"/>
      <c r="O321" s="164"/>
      <c r="P321" s="162">
        <f t="shared" si="273"/>
        <v>0</v>
      </c>
      <c r="Q321" s="164"/>
      <c r="R321" s="164"/>
      <c r="S321" s="99"/>
      <c r="T321" s="163"/>
      <c r="U321" s="161"/>
      <c r="V321" s="161"/>
      <c r="W321" s="161"/>
      <c r="X321" s="161"/>
      <c r="Y321" s="200"/>
      <c r="Z321" s="161"/>
      <c r="AA321" s="16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row>
    <row r="322" spans="1:81" ht="15" x14ac:dyDescent="0.2">
      <c r="A322" s="86">
        <f>$A$18</f>
        <v>0</v>
      </c>
      <c r="B322" s="86">
        <f t="shared" si="271"/>
        <v>0</v>
      </c>
      <c r="C322" s="160"/>
      <c r="D322" s="161"/>
      <c r="E322" s="161"/>
      <c r="F322" s="161"/>
      <c r="G322" s="162">
        <f t="shared" si="272"/>
        <v>0</v>
      </c>
      <c r="H322" s="161"/>
      <c r="I322" s="161"/>
      <c r="J322" s="99"/>
      <c r="K322" s="163"/>
      <c r="L322" s="161"/>
      <c r="M322" s="161"/>
      <c r="N322" s="164"/>
      <c r="O322" s="164"/>
      <c r="P322" s="162">
        <f t="shared" si="273"/>
        <v>0</v>
      </c>
      <c r="Q322" s="164"/>
      <c r="R322" s="164"/>
      <c r="S322" s="99"/>
      <c r="T322" s="163"/>
      <c r="U322" s="161"/>
      <c r="V322" s="161"/>
      <c r="W322" s="161"/>
      <c r="X322" s="161"/>
      <c r="Y322" s="200"/>
      <c r="Z322" s="161"/>
      <c r="AA322" s="161"/>
      <c r="AB322" s="31"/>
      <c r="AC322" s="31"/>
      <c r="AD322" s="31"/>
      <c r="AE322" s="31"/>
      <c r="AF322" s="31"/>
      <c r="AG322" s="31"/>
      <c r="AH322" s="31"/>
      <c r="AI322" s="31"/>
      <c r="AJ322" s="31"/>
      <c r="AK322" s="31"/>
      <c r="AL322" s="31"/>
      <c r="AM322" s="31"/>
      <c r="AN322" s="31"/>
      <c r="AO322" s="31"/>
      <c r="AP322" s="31"/>
      <c r="AQ322" s="31"/>
      <c r="AR322" s="31"/>
      <c r="AS322" s="134"/>
      <c r="AT322" s="134"/>
      <c r="AU322" s="134"/>
      <c r="AV322" s="134"/>
      <c r="AW322" s="134"/>
      <c r="AX322" s="134"/>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row>
    <row r="323" spans="1:81" ht="15" x14ac:dyDescent="0.2">
      <c r="A323" s="86">
        <f>$A$19</f>
        <v>0</v>
      </c>
      <c r="B323" s="86">
        <f t="shared" si="271"/>
        <v>0</v>
      </c>
      <c r="C323" s="160"/>
      <c r="D323" s="161"/>
      <c r="E323" s="161"/>
      <c r="F323" s="161"/>
      <c r="G323" s="162">
        <f t="shared" si="272"/>
        <v>0</v>
      </c>
      <c r="H323" s="161"/>
      <c r="I323" s="161"/>
      <c r="J323" s="99"/>
      <c r="K323" s="163"/>
      <c r="L323" s="161"/>
      <c r="M323" s="161"/>
      <c r="N323" s="164"/>
      <c r="O323" s="164"/>
      <c r="P323" s="162">
        <f t="shared" si="273"/>
        <v>0</v>
      </c>
      <c r="Q323" s="164"/>
      <c r="R323" s="164"/>
      <c r="S323" s="99"/>
      <c r="T323" s="163"/>
      <c r="U323" s="161"/>
      <c r="V323" s="161"/>
      <c r="W323" s="161"/>
      <c r="X323" s="161"/>
      <c r="Y323" s="200"/>
      <c r="Z323" s="161"/>
      <c r="AA323" s="161"/>
      <c r="AB323" s="31"/>
      <c r="AC323" s="31"/>
      <c r="AD323" s="31"/>
      <c r="AE323" s="31"/>
      <c r="AF323" s="31"/>
      <c r="AG323" s="31"/>
      <c r="AH323" s="31"/>
      <c r="AI323" s="31"/>
      <c r="AJ323" s="31"/>
      <c r="AK323" s="31"/>
      <c r="AL323" s="31"/>
      <c r="AM323" s="31"/>
      <c r="AN323" s="31"/>
      <c r="AO323" s="31"/>
      <c r="AP323" s="31"/>
      <c r="AQ323" s="31"/>
      <c r="AR323" s="134"/>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row>
    <row r="324" spans="1:81" ht="15" x14ac:dyDescent="0.2">
      <c r="A324" s="86">
        <f>$A$20</f>
        <v>0</v>
      </c>
      <c r="B324" s="86">
        <f t="shared" si="271"/>
        <v>0</v>
      </c>
      <c r="C324" s="160"/>
      <c r="D324" s="161"/>
      <c r="E324" s="161"/>
      <c r="F324" s="161"/>
      <c r="G324" s="162">
        <f t="shared" si="272"/>
        <v>0</v>
      </c>
      <c r="H324" s="161"/>
      <c r="I324" s="161"/>
      <c r="J324" s="99"/>
      <c r="K324" s="163"/>
      <c r="L324" s="161"/>
      <c r="M324" s="161"/>
      <c r="N324" s="164"/>
      <c r="O324" s="164"/>
      <c r="P324" s="162">
        <f t="shared" si="273"/>
        <v>0</v>
      </c>
      <c r="Q324" s="164"/>
      <c r="R324" s="164"/>
      <c r="S324" s="99"/>
      <c r="T324" s="163"/>
      <c r="U324" s="161"/>
      <c r="V324" s="161"/>
      <c r="W324" s="161"/>
      <c r="X324" s="161"/>
      <c r="Y324" s="200"/>
      <c r="Z324" s="161"/>
      <c r="AA324" s="161"/>
      <c r="AB324" s="31"/>
      <c r="AC324" s="31"/>
      <c r="AD324" s="31"/>
      <c r="AE324" s="31"/>
      <c r="AF324" s="31"/>
      <c r="AG324" s="31"/>
      <c r="AH324" s="134"/>
      <c r="AI324" s="134"/>
      <c r="AJ324" s="134"/>
      <c r="AK324" s="134"/>
      <c r="AL324" s="31"/>
      <c r="AM324" s="31"/>
      <c r="AN324" s="31"/>
      <c r="AO324" s="31"/>
      <c r="AP324" s="31"/>
      <c r="AQ324" s="2"/>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row>
    <row r="325" spans="1:81" ht="15" x14ac:dyDescent="0.2">
      <c r="A325" s="86">
        <f>$A$21</f>
        <v>0</v>
      </c>
      <c r="B325" s="86">
        <f t="shared" si="271"/>
        <v>0</v>
      </c>
      <c r="C325" s="160"/>
      <c r="D325" s="161"/>
      <c r="E325" s="161"/>
      <c r="F325" s="161"/>
      <c r="G325" s="162">
        <f t="shared" si="272"/>
        <v>0</v>
      </c>
      <c r="H325" s="161"/>
      <c r="I325" s="161"/>
      <c r="J325" s="99"/>
      <c r="K325" s="163"/>
      <c r="L325" s="161"/>
      <c r="M325" s="161"/>
      <c r="N325" s="164"/>
      <c r="O325" s="164"/>
      <c r="P325" s="162">
        <f t="shared" si="273"/>
        <v>0</v>
      </c>
      <c r="Q325" s="164"/>
      <c r="R325" s="164"/>
      <c r="S325" s="99"/>
      <c r="T325" s="163"/>
      <c r="U325" s="161"/>
      <c r="V325" s="161"/>
      <c r="W325" s="161"/>
      <c r="X325" s="161"/>
      <c r="Y325" s="200"/>
      <c r="Z325" s="161"/>
      <c r="AA325" s="161"/>
      <c r="AB325" s="31"/>
      <c r="AC325" s="31"/>
      <c r="AD325" s="134"/>
      <c r="AE325" s="134"/>
      <c r="AF325" s="134"/>
      <c r="AG325" s="134"/>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row>
    <row r="326" spans="1:81" ht="15" x14ac:dyDescent="0.2">
      <c r="A326" s="86">
        <f>$A$22</f>
        <v>0</v>
      </c>
      <c r="B326" s="86">
        <f t="shared" si="271"/>
        <v>0</v>
      </c>
      <c r="C326" s="160"/>
      <c r="D326" s="161"/>
      <c r="E326" s="161"/>
      <c r="F326" s="161"/>
      <c r="G326" s="162">
        <f t="shared" si="272"/>
        <v>0</v>
      </c>
      <c r="H326" s="161"/>
      <c r="I326" s="161"/>
      <c r="J326" s="99"/>
      <c r="K326" s="163"/>
      <c r="L326" s="161"/>
      <c r="M326" s="161"/>
      <c r="N326" s="164"/>
      <c r="O326" s="164"/>
      <c r="P326" s="162">
        <f t="shared" si="273"/>
        <v>0</v>
      </c>
      <c r="Q326" s="164"/>
      <c r="R326" s="164"/>
      <c r="S326" s="99"/>
      <c r="T326" s="163"/>
      <c r="U326" s="161"/>
      <c r="V326" s="161"/>
      <c r="W326" s="161"/>
      <c r="X326" s="161"/>
      <c r="Y326" s="200"/>
      <c r="Z326" s="161"/>
      <c r="AA326" s="161"/>
      <c r="AB326" s="134"/>
      <c r="AC326" s="134"/>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row>
    <row r="327" spans="1:81" ht="15" x14ac:dyDescent="0.2">
      <c r="A327" s="86">
        <f>$A$23</f>
        <v>0</v>
      </c>
      <c r="B327" s="86">
        <f t="shared" si="271"/>
        <v>0</v>
      </c>
      <c r="C327" s="160"/>
      <c r="D327" s="161"/>
      <c r="E327" s="161"/>
      <c r="F327" s="161"/>
      <c r="G327" s="162">
        <f t="shared" si="272"/>
        <v>0</v>
      </c>
      <c r="H327" s="161"/>
      <c r="I327" s="161"/>
      <c r="J327" s="99"/>
      <c r="K327" s="163"/>
      <c r="L327" s="161"/>
      <c r="M327" s="161"/>
      <c r="N327" s="164"/>
      <c r="O327" s="164"/>
      <c r="P327" s="162">
        <f t="shared" si="273"/>
        <v>0</v>
      </c>
      <c r="Q327" s="164"/>
      <c r="R327" s="164"/>
      <c r="S327" s="99"/>
      <c r="T327" s="163"/>
      <c r="U327" s="161"/>
      <c r="V327" s="161"/>
      <c r="W327" s="161"/>
      <c r="X327" s="161"/>
      <c r="Y327" s="200"/>
      <c r="Z327" s="161"/>
      <c r="AA327" s="161"/>
      <c r="AB327" s="31"/>
      <c r="AC327" s="31"/>
      <c r="AD327" s="31"/>
      <c r="AE327" s="31"/>
      <c r="AF327" s="31"/>
      <c r="AG327" s="31"/>
      <c r="AH327" s="31"/>
      <c r="AI327" s="31"/>
      <c r="AJ327" s="31"/>
      <c r="AK327" s="31"/>
      <c r="AL327" s="31"/>
      <c r="AM327" s="31"/>
      <c r="AN327" s="31"/>
      <c r="AO327" s="31"/>
      <c r="AP327" s="31"/>
      <c r="AQ327" s="31"/>
      <c r="AR327" s="31"/>
      <c r="AS327" s="2"/>
      <c r="AT327" s="2"/>
      <c r="AU327" s="2"/>
      <c r="AV327" s="2"/>
      <c r="AW327" s="2"/>
      <c r="AX327" s="2"/>
      <c r="AY327" s="2"/>
      <c r="AZ327" s="2"/>
      <c r="BA327" s="2"/>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row>
    <row r="328" spans="1:81" ht="15" x14ac:dyDescent="0.2">
      <c r="A328" s="86">
        <f>$A$24</f>
        <v>0</v>
      </c>
      <c r="B328" s="86">
        <f t="shared" si="271"/>
        <v>0</v>
      </c>
      <c r="C328" s="160"/>
      <c r="D328" s="161"/>
      <c r="E328" s="161"/>
      <c r="F328" s="161"/>
      <c r="G328" s="162">
        <f t="shared" si="272"/>
        <v>0</v>
      </c>
      <c r="H328" s="161"/>
      <c r="I328" s="161"/>
      <c r="J328" s="99"/>
      <c r="K328" s="163"/>
      <c r="L328" s="161"/>
      <c r="M328" s="161"/>
      <c r="N328" s="164"/>
      <c r="O328" s="164"/>
      <c r="P328" s="162">
        <f t="shared" si="273"/>
        <v>0</v>
      </c>
      <c r="Q328" s="164"/>
      <c r="R328" s="164"/>
      <c r="S328" s="99"/>
      <c r="T328" s="163"/>
      <c r="U328" s="161"/>
      <c r="V328" s="161"/>
      <c r="W328" s="161"/>
      <c r="X328" s="161"/>
      <c r="Y328" s="200"/>
      <c r="Z328" s="161"/>
      <c r="AA328" s="16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row>
    <row r="329" spans="1:81" ht="15" x14ac:dyDescent="0.2">
      <c r="A329" s="86">
        <f>$A$25</f>
        <v>0</v>
      </c>
      <c r="B329" s="86">
        <f t="shared" si="271"/>
        <v>0</v>
      </c>
      <c r="C329" s="160"/>
      <c r="D329" s="161"/>
      <c r="E329" s="161"/>
      <c r="F329" s="161"/>
      <c r="G329" s="162">
        <f t="shared" si="272"/>
        <v>0</v>
      </c>
      <c r="H329" s="161"/>
      <c r="I329" s="161"/>
      <c r="J329" s="99"/>
      <c r="K329" s="163"/>
      <c r="L329" s="161"/>
      <c r="M329" s="161"/>
      <c r="N329" s="164"/>
      <c r="O329" s="164"/>
      <c r="P329" s="162">
        <f t="shared" si="273"/>
        <v>0</v>
      </c>
      <c r="Q329" s="164"/>
      <c r="R329" s="164"/>
      <c r="S329" s="99"/>
      <c r="T329" s="163"/>
      <c r="U329" s="161"/>
      <c r="V329" s="161"/>
      <c r="W329" s="161"/>
      <c r="X329" s="161"/>
      <c r="Y329" s="200"/>
      <c r="Z329" s="161"/>
      <c r="AA329" s="161"/>
      <c r="AB329" s="31"/>
      <c r="AC329" s="31"/>
      <c r="AD329" s="31"/>
      <c r="AE329" s="31"/>
      <c r="AF329" s="31"/>
      <c r="AG329" s="31"/>
      <c r="AH329" s="134"/>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row>
    <row r="330" spans="1:81" ht="96" x14ac:dyDescent="0.2">
      <c r="A330" s="86">
        <f>$A$26</f>
        <v>0</v>
      </c>
      <c r="B330" s="86">
        <f t="shared" si="271"/>
        <v>0</v>
      </c>
      <c r="C330" s="160"/>
      <c r="D330" s="161"/>
      <c r="E330" s="161"/>
      <c r="F330" s="161"/>
      <c r="G330" s="162">
        <f t="shared" si="272"/>
        <v>0</v>
      </c>
      <c r="H330" s="161"/>
      <c r="I330" s="161"/>
      <c r="J330" s="99"/>
      <c r="K330" s="163"/>
      <c r="L330" s="161"/>
      <c r="M330" s="161"/>
      <c r="N330" s="164"/>
      <c r="O330" s="164"/>
      <c r="P330" s="162">
        <f t="shared" si="273"/>
        <v>0</v>
      </c>
      <c r="Q330" s="164"/>
      <c r="R330" s="164"/>
      <c r="S330" s="99"/>
      <c r="T330" s="163"/>
      <c r="U330" s="161"/>
      <c r="V330" s="161"/>
      <c r="W330" s="161"/>
      <c r="X330" s="161"/>
      <c r="Y330" s="200"/>
      <c r="Z330" s="161"/>
      <c r="AA330" s="161"/>
      <c r="AB330" s="23" t="s">
        <v>153</v>
      </c>
      <c r="AC330" s="15" t="s">
        <v>154</v>
      </c>
      <c r="AD330" s="23" t="s">
        <v>155</v>
      </c>
      <c r="AE330" s="23" t="s">
        <v>156</v>
      </c>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row>
    <row r="331" spans="1:81" ht="15" x14ac:dyDescent="0.2">
      <c r="A331" s="55" t="s">
        <v>187</v>
      </c>
      <c r="B331" s="55"/>
      <c r="C331" s="170" t="e">
        <f>AVERAGE(C311:C330)</f>
        <v>#DIV/0!</v>
      </c>
      <c r="D331" s="171">
        <f t="shared" ref="D331:K331" si="274">SUM(D311:D330)</f>
        <v>0</v>
      </c>
      <c r="E331" s="171">
        <f t="shared" si="274"/>
        <v>0</v>
      </c>
      <c r="F331" s="171">
        <f t="shared" si="274"/>
        <v>0</v>
      </c>
      <c r="G331" s="171">
        <f t="shared" si="274"/>
        <v>0</v>
      </c>
      <c r="H331" s="171">
        <f t="shared" si="274"/>
        <v>0</v>
      </c>
      <c r="I331" s="171">
        <f t="shared" si="274"/>
        <v>0</v>
      </c>
      <c r="J331" s="172">
        <f t="shared" si="274"/>
        <v>0</v>
      </c>
      <c r="K331" s="62">
        <f t="shared" si="274"/>
        <v>0</v>
      </c>
      <c r="L331" s="170" t="e">
        <f>AVERAGE(L311:L330)</f>
        <v>#DIV/0!</v>
      </c>
      <c r="M331" s="171">
        <f t="shared" ref="M331:T331" si="275">SUM(M311:M330)</f>
        <v>0</v>
      </c>
      <c r="N331" s="171">
        <f t="shared" si="275"/>
        <v>0</v>
      </c>
      <c r="O331" s="171">
        <f t="shared" si="275"/>
        <v>0</v>
      </c>
      <c r="P331" s="171">
        <f t="shared" si="275"/>
        <v>0</v>
      </c>
      <c r="Q331" s="171">
        <f t="shared" si="275"/>
        <v>0</v>
      </c>
      <c r="R331" s="171">
        <f t="shared" si="275"/>
        <v>0</v>
      </c>
      <c r="S331" s="172">
        <f t="shared" si="275"/>
        <v>0</v>
      </c>
      <c r="T331" s="62">
        <f t="shared" si="275"/>
        <v>0</v>
      </c>
      <c r="U331" s="170" t="e">
        <f>AVERAGE(U311:U330)</f>
        <v>#DIV/0!</v>
      </c>
      <c r="V331" s="65">
        <f t="shared" ref="V331:Y331" si="276">SUM(V311:V330)</f>
        <v>0</v>
      </c>
      <c r="W331" s="65">
        <f t="shared" si="276"/>
        <v>0</v>
      </c>
      <c r="X331" s="65">
        <f t="shared" si="276"/>
        <v>0</v>
      </c>
      <c r="Y331" s="65">
        <f t="shared" si="276"/>
        <v>0</v>
      </c>
      <c r="Z331" s="170" t="e">
        <f>AVERAGE(Z311:Z330)</f>
        <v>#DIV/0!</v>
      </c>
      <c r="AA331" s="171">
        <f>SUM(AA311:AA330)</f>
        <v>0</v>
      </c>
      <c r="AB331" s="173">
        <f>(SUMIF(B311:B330,"BIC",G311:G330)*0.66)+(SUMIF(B311:B330,"No BIC",G311:G330)*0.33)+((H331+I331)*0.33)+P331+Q331+R331+(Y331*0.25)+(AA331)</f>
        <v>0</v>
      </c>
      <c r="AC331" s="174" t="e">
        <f>((AB331-(AA331+(Y331*0.25)))/L331)+((Y311*0.25)/U311)+((Y312*0.25)/U312)+((Y313*0.25)/U313)+((Y314*0.25)/U314)+((Y315*0.25)/U315)+((Y316*0.25)/U316)+((Y317*0.25)/U317)+((Y318*0.25)/U318)+((Y319*0.25)/U319)+((Y320*0.25)/U320)+((Y321*0.25)/U321)+((Y322*0.25)/U322)+((Y323*0.25)/U323)+((Y324*0.25)/U324)+((Y325*0.25)/U325)+((Y326*0.25)/U326)+((Y327*0.25)/U327)+((Y328*0.25)/U328)+((Y329*0.25)/U329)+((Y330*0.25)/U330)+(AA311/Z311)+(AA312/Z312)+(AA313/Z313)+(AA314/Z314)+(AA315/Z315)+(AA316/Z316)+(AA317/Z317)+(AA318/Z318)+(AA319/Z319)+(AA320/Z320)+(AA321/Z321)+(AA322/Z322)+(AA323/Z323)+(AA324/Z324)+(AA325/Z325)+(AA326/Z326)+(AA327/Z327)+(AA328/Z328)+(AA329/Z329)+(AA330/Z330)</f>
        <v>#DIV/0!</v>
      </c>
      <c r="AD331" s="175">
        <f>G331+P331+Y331+AA331</f>
        <v>0</v>
      </c>
      <c r="AE331" s="176" t="e">
        <f>(G331/C331)+(P331/L331)+((Y311*0.25)/U311)+((Y312*0.25)/U312)+((Y313*0.25)/U313)+((Y314*0.25)/U314)+((Y315*0.25)/U315)+((Y316*0.25)/U316)+((Y317*0.25)/U317)+((Y318*0.25)/U318)+((Y319*0.25)/U319)+((Y320*0.25)/U320)+((Y321*0.25)/U321)+((Y322*0.25)/U322)+((Y323*0.25)/U323)+((Y324*0.25)/U324)+((Y325*0.25)/U325)+((Y326*0.25)/U326)+((Y327*0.25)/U327)+((Y328*0.25)/U328)+((Y329*0.25)/U329)+((Y330*0.25)/U330)+(AA311/Z311)+(AA312/Z312)+(AA313/Z313)+(AA314/Z314)+(AA315/Z315)+(AA316/Z316)+(AA317/Z317)+(AA318/Z318)+(AA319/Z319)+(AA320/Z320)+(AA321/Z321)+(AA322/Z322)+(AA323/Z323)+(AA324/Z324)+(AA325/Z325)+(AA326/Z326)+(AA327/Z327)+(AA328/Z328)+(AA329/Z329)+(AA330/Z330)+AE338</f>
        <v>#DIV/0!</v>
      </c>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row>
    <row r="332" spans="1:81" ht="15" x14ac:dyDescent="0.2">
      <c r="A332" s="177" t="s">
        <v>158</v>
      </c>
      <c r="B332" s="178"/>
      <c r="C332" s="179" t="s">
        <v>36</v>
      </c>
      <c r="D332" s="180"/>
      <c r="E332" s="181"/>
      <c r="F332" s="181"/>
      <c r="G332" s="182" t="s">
        <v>159</v>
      </c>
      <c r="H332" s="181"/>
      <c r="I332" s="181"/>
      <c r="J332" s="181"/>
      <c r="K332" s="183"/>
      <c r="L332" s="179" t="s">
        <v>36</v>
      </c>
      <c r="M332" s="180"/>
      <c r="N332" s="181"/>
      <c r="O332" s="181"/>
      <c r="P332" s="182" t="s">
        <v>54</v>
      </c>
      <c r="Q332" s="181"/>
      <c r="R332" s="181"/>
      <c r="S332" s="181"/>
      <c r="T332" s="183"/>
      <c r="U332" s="179" t="s">
        <v>36</v>
      </c>
      <c r="V332" s="180"/>
      <c r="W332" s="181"/>
      <c r="X332" s="181"/>
      <c r="Y332" s="184" t="s">
        <v>40</v>
      </c>
      <c r="Z332" s="179" t="s">
        <v>36</v>
      </c>
      <c r="AA332" s="184" t="s">
        <v>41</v>
      </c>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row>
    <row r="333" spans="1:81" ht="15" x14ac:dyDescent="0.2">
      <c r="A333" s="146">
        <f t="shared" ref="A333:A337" si="277">A283</f>
        <v>0</v>
      </c>
      <c r="B333" s="185"/>
      <c r="C333" s="186"/>
      <c r="D333" s="187"/>
      <c r="E333" s="188"/>
      <c r="F333" s="188"/>
      <c r="G333" s="152"/>
      <c r="H333" s="188"/>
      <c r="I333" s="188"/>
      <c r="J333" s="188"/>
      <c r="K333" s="189"/>
      <c r="L333" s="186"/>
      <c r="M333" s="187"/>
      <c r="N333" s="188"/>
      <c r="O333" s="188"/>
      <c r="P333" s="152"/>
      <c r="Q333" s="188"/>
      <c r="R333" s="188"/>
      <c r="S333" s="188"/>
      <c r="T333" s="189"/>
      <c r="U333" s="186"/>
      <c r="V333" s="187"/>
      <c r="W333" s="188"/>
      <c r="X333" s="188"/>
      <c r="Y333" s="190"/>
      <c r="Z333" s="186"/>
      <c r="AA333" s="190"/>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2"/>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row>
    <row r="334" spans="1:81" ht="15" x14ac:dyDescent="0.2">
      <c r="A334" s="146">
        <f t="shared" si="277"/>
        <v>0</v>
      </c>
      <c r="B334" s="185"/>
      <c r="C334" s="186"/>
      <c r="D334" s="187"/>
      <c r="E334" s="188"/>
      <c r="F334" s="188"/>
      <c r="G334" s="152"/>
      <c r="H334" s="188"/>
      <c r="I334" s="188"/>
      <c r="J334" s="188"/>
      <c r="K334" s="189"/>
      <c r="L334" s="186"/>
      <c r="M334" s="187"/>
      <c r="N334" s="188"/>
      <c r="O334" s="188"/>
      <c r="P334" s="152"/>
      <c r="Q334" s="188"/>
      <c r="R334" s="188"/>
      <c r="S334" s="188"/>
      <c r="T334" s="189"/>
      <c r="U334" s="186"/>
      <c r="V334" s="187"/>
      <c r="W334" s="188"/>
      <c r="X334" s="188"/>
      <c r="Y334" s="190"/>
      <c r="Z334" s="186"/>
      <c r="AA334" s="190"/>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2"/>
      <c r="BD334" s="2"/>
      <c r="BE334" s="86"/>
      <c r="BF334" s="86"/>
      <c r="BG334" s="86"/>
      <c r="BH334" s="86"/>
      <c r="BI334" s="31"/>
      <c r="BJ334" s="31"/>
      <c r="BK334" s="31"/>
      <c r="BL334" s="31"/>
      <c r="BM334" s="31"/>
      <c r="BN334" s="31"/>
      <c r="BO334" s="31"/>
      <c r="BP334" s="31"/>
      <c r="BQ334" s="31"/>
      <c r="BR334" s="31"/>
      <c r="BS334" s="31"/>
      <c r="BT334" s="31"/>
      <c r="BU334" s="31"/>
      <c r="BV334" s="31"/>
      <c r="BW334" s="31"/>
      <c r="BX334" s="31"/>
      <c r="BY334" s="31"/>
      <c r="BZ334" s="31"/>
      <c r="CA334" s="31"/>
      <c r="CB334" s="31"/>
      <c r="CC334" s="31"/>
    </row>
    <row r="335" spans="1:81" ht="15" x14ac:dyDescent="0.2">
      <c r="A335" s="146">
        <f t="shared" si="277"/>
        <v>0</v>
      </c>
      <c r="B335" s="185"/>
      <c r="C335" s="186"/>
      <c r="D335" s="187"/>
      <c r="E335" s="188"/>
      <c r="F335" s="188"/>
      <c r="G335" s="152"/>
      <c r="H335" s="188"/>
      <c r="I335" s="188"/>
      <c r="J335" s="188"/>
      <c r="K335" s="189"/>
      <c r="L335" s="186"/>
      <c r="M335" s="187"/>
      <c r="N335" s="188"/>
      <c r="O335" s="188"/>
      <c r="P335" s="152"/>
      <c r="Q335" s="188"/>
      <c r="R335" s="188"/>
      <c r="S335" s="188"/>
      <c r="T335" s="189"/>
      <c r="U335" s="186"/>
      <c r="V335" s="187"/>
      <c r="W335" s="188"/>
      <c r="X335" s="188"/>
      <c r="Y335" s="190"/>
      <c r="Z335" s="186"/>
      <c r="AA335" s="190"/>
      <c r="AB335" s="31"/>
      <c r="AC335" s="31"/>
      <c r="AD335" s="31"/>
      <c r="AE335" s="31"/>
      <c r="AF335" s="31"/>
      <c r="AG335" s="31"/>
      <c r="AH335" s="31"/>
      <c r="AI335" s="31"/>
      <c r="AJ335" s="31"/>
      <c r="AK335" s="31"/>
      <c r="AL335" s="31"/>
      <c r="AM335" s="31"/>
      <c r="AN335" s="31"/>
      <c r="AO335" s="31"/>
      <c r="AP335" s="31"/>
      <c r="AQ335" s="31"/>
      <c r="AR335" s="2"/>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row>
    <row r="336" spans="1:81" ht="15" x14ac:dyDescent="0.2">
      <c r="A336" s="146">
        <f t="shared" si="277"/>
        <v>0</v>
      </c>
      <c r="B336" s="185"/>
      <c r="C336" s="186"/>
      <c r="D336" s="187"/>
      <c r="E336" s="188"/>
      <c r="F336" s="188"/>
      <c r="G336" s="152"/>
      <c r="H336" s="188"/>
      <c r="I336" s="188"/>
      <c r="J336" s="188"/>
      <c r="K336" s="189"/>
      <c r="L336" s="186"/>
      <c r="M336" s="187"/>
      <c r="N336" s="188"/>
      <c r="O336" s="188"/>
      <c r="P336" s="152"/>
      <c r="Q336" s="188"/>
      <c r="R336" s="188"/>
      <c r="S336" s="188"/>
      <c r="T336" s="189"/>
      <c r="U336" s="186"/>
      <c r="V336" s="187"/>
      <c r="W336" s="188"/>
      <c r="X336" s="188"/>
      <c r="Y336" s="190"/>
      <c r="Z336" s="186"/>
      <c r="AA336" s="190"/>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row>
    <row r="337" spans="1:81" ht="48" x14ac:dyDescent="0.2">
      <c r="A337" s="8">
        <f t="shared" si="277"/>
        <v>0</v>
      </c>
      <c r="B337" s="178"/>
      <c r="C337" s="191"/>
      <c r="D337" s="180"/>
      <c r="E337" s="181"/>
      <c r="F337" s="181"/>
      <c r="G337" s="192"/>
      <c r="H337" s="181"/>
      <c r="I337" s="181"/>
      <c r="J337" s="181"/>
      <c r="K337" s="183"/>
      <c r="L337" s="191"/>
      <c r="M337" s="180"/>
      <c r="N337" s="181"/>
      <c r="O337" s="181"/>
      <c r="P337" s="192"/>
      <c r="Q337" s="181"/>
      <c r="R337" s="181"/>
      <c r="S337" s="181"/>
      <c r="T337" s="183"/>
      <c r="U337" s="191"/>
      <c r="V337" s="180"/>
      <c r="W337" s="181"/>
      <c r="X337" s="181"/>
      <c r="Y337" s="193"/>
      <c r="Z337" s="191"/>
      <c r="AA337" s="193"/>
      <c r="AB337" s="23" t="s">
        <v>153</v>
      </c>
      <c r="AC337" s="15" t="s">
        <v>154</v>
      </c>
      <c r="AD337" s="23" t="s">
        <v>155</v>
      </c>
      <c r="AE337" s="23" t="s">
        <v>160</v>
      </c>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1"/>
      <c r="BV337" s="31"/>
      <c r="BW337" s="31"/>
      <c r="BX337" s="31"/>
      <c r="BY337" s="31"/>
      <c r="BZ337" s="31"/>
      <c r="CA337" s="31"/>
      <c r="CB337" s="31"/>
      <c r="CC337" s="31"/>
    </row>
    <row r="338" spans="1:81" ht="15" x14ac:dyDescent="0.2">
      <c r="A338" s="177" t="s">
        <v>188</v>
      </c>
      <c r="B338" s="178"/>
      <c r="C338" s="179" t="e">
        <f>AVERAGE(C333:C337)</f>
        <v>#DIV/0!</v>
      </c>
      <c r="D338" s="180"/>
      <c r="E338" s="181"/>
      <c r="F338" s="181"/>
      <c r="G338" s="182">
        <f>SUM(G333:G337)</f>
        <v>0</v>
      </c>
      <c r="H338" s="181"/>
      <c r="I338" s="181"/>
      <c r="J338" s="181"/>
      <c r="K338" s="183"/>
      <c r="L338" s="179" t="e">
        <f>AVERAGE(L333:L337)</f>
        <v>#DIV/0!</v>
      </c>
      <c r="M338" s="180"/>
      <c r="N338" s="181"/>
      <c r="O338" s="181"/>
      <c r="P338" s="182">
        <f>SUM(P333:P337)</f>
        <v>0</v>
      </c>
      <c r="Q338" s="181"/>
      <c r="R338" s="181"/>
      <c r="S338" s="181"/>
      <c r="T338" s="183"/>
      <c r="U338" s="179" t="e">
        <f>AVERAGE(U333:U337)</f>
        <v>#DIV/0!</v>
      </c>
      <c r="V338" s="180"/>
      <c r="W338" s="181"/>
      <c r="X338" s="181"/>
      <c r="Y338" s="184">
        <f>SUM(Y333:Y337)</f>
        <v>0</v>
      </c>
      <c r="Z338" s="179" t="e">
        <f>AVERAGE(Z333:Z337)</f>
        <v>#DIV/0!</v>
      </c>
      <c r="AA338" s="184">
        <f>SUM(AA333:AA337)</f>
        <v>0</v>
      </c>
      <c r="AB338" s="194">
        <f>(G338*0.33)+P338+(Y338*0.25)+AA338</f>
        <v>0</v>
      </c>
      <c r="AC338" s="195" t="e">
        <f>((AB338-(AA338+(Y338*0.25)))/L338)+((Y333*0.25)/U333)+((Y334*0.25)/U334)+((Y335*0.25)/U335)+((Y336*0.25)/U336)+((Y337*0.25)/U337)+(AA333/Z333)+(AA334/Z334)+(AA335/Z335)+(AA336/Z336)+(AA337/Z337)</f>
        <v>#DIV/0!</v>
      </c>
      <c r="AD338" s="196">
        <f>G338+P338+Y338+AA338</f>
        <v>0</v>
      </c>
      <c r="AE338" s="197" t="e">
        <f>(G338/C338)+(P338/L338)+((Y333*0.25)/U333)+((Y334*0.25)/U334)+((Y335*0.25)/U335)+((Y336*0.25)/U336)+((Y337*0.25)/U337)+(AA333/Z333)+(AA334/Z334)+(AA335/Z335)+(AA336/Z336)+(AA337/Z337)</f>
        <v>#DIV/0!</v>
      </c>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c r="BQ338" s="31"/>
      <c r="BR338" s="31"/>
      <c r="BS338" s="31"/>
      <c r="BT338" s="31"/>
      <c r="BU338" s="31"/>
      <c r="BV338" s="31"/>
      <c r="BW338" s="31"/>
      <c r="BX338" s="31"/>
      <c r="BY338" s="31"/>
      <c r="BZ338" s="31"/>
      <c r="CA338" s="31"/>
      <c r="CB338" s="31"/>
      <c r="CC338" s="31"/>
    </row>
    <row r="339" spans="1:81" ht="15" x14ac:dyDescent="0.2">
      <c r="A339" s="146"/>
      <c r="B339" s="198"/>
      <c r="C339" s="198"/>
      <c r="D339" s="73"/>
      <c r="E339" s="31"/>
      <c r="F339" s="31"/>
      <c r="G339" s="31"/>
      <c r="H339" s="31"/>
      <c r="I339" s="31"/>
      <c r="J339" s="31"/>
      <c r="K339" s="47"/>
      <c r="L339" s="47"/>
      <c r="M339" s="31"/>
      <c r="N339" s="31"/>
      <c r="O339" s="31"/>
      <c r="P339" s="31"/>
      <c r="Q339" s="31"/>
      <c r="R339" s="31"/>
      <c r="S339" s="31"/>
      <c r="T339" s="105"/>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c r="BQ339" s="31"/>
      <c r="BR339" s="31"/>
      <c r="BS339" s="31"/>
      <c r="BT339" s="31"/>
      <c r="BU339" s="31"/>
      <c r="BV339" s="31"/>
      <c r="BW339" s="31"/>
      <c r="BX339" s="31"/>
      <c r="BY339" s="31"/>
      <c r="BZ339" s="31"/>
      <c r="CA339" s="31"/>
      <c r="CB339" s="31"/>
      <c r="CC339" s="31"/>
    </row>
    <row r="340" spans="1:81" ht="15" x14ac:dyDescent="0.2">
      <c r="A340" s="146" t="s">
        <v>137</v>
      </c>
      <c r="B340" s="147" t="s">
        <v>189</v>
      </c>
      <c r="C340" s="199"/>
      <c r="D340" s="73"/>
      <c r="E340" s="260"/>
      <c r="F340" s="209"/>
      <c r="G340" s="31"/>
      <c r="H340" s="31"/>
      <c r="I340" s="31"/>
      <c r="J340" s="31"/>
      <c r="K340" s="47"/>
      <c r="L340" s="47"/>
      <c r="M340" s="31"/>
      <c r="N340" s="260"/>
      <c r="O340" s="209"/>
      <c r="P340" s="31"/>
      <c r="Q340" s="31"/>
      <c r="R340" s="31"/>
      <c r="S340" s="31"/>
      <c r="T340" s="105"/>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1"/>
      <c r="BV340" s="31"/>
      <c r="BW340" s="31"/>
      <c r="BX340" s="31"/>
      <c r="BY340" s="31"/>
      <c r="BZ340" s="31"/>
      <c r="CA340" s="31"/>
      <c r="CB340" s="31"/>
      <c r="CC340" s="31"/>
    </row>
    <row r="341" spans="1:81" ht="15" x14ac:dyDescent="0.2">
      <c r="A341" s="151"/>
      <c r="B341" s="261" t="s">
        <v>139</v>
      </c>
      <c r="C341" s="262" t="s">
        <v>5</v>
      </c>
      <c r="D341" s="263"/>
      <c r="E341" s="263"/>
      <c r="F341" s="263"/>
      <c r="G341" s="263"/>
      <c r="H341" s="263"/>
      <c r="I341" s="263"/>
      <c r="J341" s="263"/>
      <c r="K341" s="264"/>
      <c r="L341" s="265" t="s">
        <v>6</v>
      </c>
      <c r="M341" s="263"/>
      <c r="N341" s="263"/>
      <c r="O341" s="263"/>
      <c r="P341" s="263"/>
      <c r="Q341" s="263"/>
      <c r="R341" s="263"/>
      <c r="S341" s="263"/>
      <c r="T341" s="264"/>
      <c r="U341" s="265" t="s">
        <v>7</v>
      </c>
      <c r="V341" s="263"/>
      <c r="W341" s="263"/>
      <c r="X341" s="263"/>
      <c r="Y341" s="264"/>
      <c r="Z341" s="265" t="s">
        <v>8</v>
      </c>
      <c r="AA341" s="266"/>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1"/>
      <c r="BV341" s="31"/>
      <c r="BW341" s="31"/>
      <c r="BX341" s="31"/>
      <c r="BY341" s="31"/>
      <c r="BZ341" s="31"/>
      <c r="CA341" s="31"/>
      <c r="CB341" s="31"/>
      <c r="CC341" s="31"/>
    </row>
    <row r="342" spans="1:81" ht="32" x14ac:dyDescent="0.2">
      <c r="A342" s="15" t="s">
        <v>141</v>
      </c>
      <c r="B342" s="214"/>
      <c r="C342" s="154" t="s">
        <v>36</v>
      </c>
      <c r="D342" s="155" t="s">
        <v>27</v>
      </c>
      <c r="E342" s="155" t="s">
        <v>28</v>
      </c>
      <c r="F342" s="155" t="s">
        <v>29</v>
      </c>
      <c r="G342" s="155" t="s">
        <v>30</v>
      </c>
      <c r="H342" s="155" t="s">
        <v>31</v>
      </c>
      <c r="I342" s="155" t="s">
        <v>32</v>
      </c>
      <c r="J342" s="156" t="s">
        <v>33</v>
      </c>
      <c r="K342" s="20" t="s">
        <v>34</v>
      </c>
      <c r="L342" s="155" t="s">
        <v>36</v>
      </c>
      <c r="M342" s="155" t="s">
        <v>27</v>
      </c>
      <c r="N342" s="155" t="s">
        <v>28</v>
      </c>
      <c r="O342" s="155" t="s">
        <v>29</v>
      </c>
      <c r="P342" s="155" t="s">
        <v>30</v>
      </c>
      <c r="Q342" s="155" t="s">
        <v>31</v>
      </c>
      <c r="R342" s="155" t="s">
        <v>32</v>
      </c>
      <c r="S342" s="155" t="s">
        <v>33</v>
      </c>
      <c r="T342" s="22" t="s">
        <v>142</v>
      </c>
      <c r="U342" s="155" t="s">
        <v>36</v>
      </c>
      <c r="V342" s="155" t="s">
        <v>37</v>
      </c>
      <c r="W342" s="155" t="s">
        <v>38</v>
      </c>
      <c r="X342" s="155" t="s">
        <v>39</v>
      </c>
      <c r="Y342" s="22" t="s">
        <v>40</v>
      </c>
      <c r="Z342" s="155" t="s">
        <v>36</v>
      </c>
      <c r="AA342" s="155" t="s">
        <v>30</v>
      </c>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c r="BQ342" s="31"/>
      <c r="BR342" s="31"/>
      <c r="BS342" s="31"/>
      <c r="BT342" s="31"/>
      <c r="BU342" s="31"/>
      <c r="BV342" s="31"/>
      <c r="BW342" s="31"/>
      <c r="BX342" s="31"/>
      <c r="BY342" s="31"/>
      <c r="BZ342" s="31"/>
      <c r="CA342" s="31"/>
      <c r="CB342" s="31"/>
      <c r="CC342" s="31"/>
    </row>
    <row r="343" spans="1:81" ht="15" x14ac:dyDescent="0.2">
      <c r="A343" s="86">
        <f>$A$7</f>
        <v>0</v>
      </c>
      <c r="B343" s="86">
        <f t="shared" ref="B343:B362" si="278">B311</f>
        <v>0</v>
      </c>
      <c r="C343" s="160"/>
      <c r="D343" s="161"/>
      <c r="E343" s="161"/>
      <c r="F343" s="161"/>
      <c r="G343" s="162">
        <f t="shared" ref="G343:G362" si="279">D343+E343+F343</f>
        <v>0</v>
      </c>
      <c r="H343" s="161"/>
      <c r="I343" s="161"/>
      <c r="J343" s="99"/>
      <c r="K343" s="163"/>
      <c r="L343" s="161"/>
      <c r="M343" s="161"/>
      <c r="N343" s="164"/>
      <c r="O343" s="164"/>
      <c r="P343" s="162">
        <f t="shared" ref="P343:P362" si="280">M343+N343+O343</f>
        <v>0</v>
      </c>
      <c r="Q343" s="164"/>
      <c r="R343" s="164"/>
      <c r="S343" s="99"/>
      <c r="T343" s="163"/>
      <c r="U343" s="161"/>
      <c r="V343" s="161"/>
      <c r="W343" s="161"/>
      <c r="X343" s="161"/>
      <c r="Y343" s="200"/>
      <c r="Z343" s="161"/>
      <c r="AA343" s="16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c r="BQ343" s="31"/>
      <c r="BR343" s="31"/>
      <c r="BS343" s="31"/>
      <c r="BT343" s="31"/>
      <c r="BU343" s="31"/>
      <c r="BV343" s="31"/>
      <c r="BW343" s="31"/>
      <c r="BX343" s="31"/>
      <c r="BY343" s="31"/>
      <c r="BZ343" s="31"/>
      <c r="CA343" s="31"/>
      <c r="CB343" s="31"/>
      <c r="CC343" s="31"/>
    </row>
    <row r="344" spans="1:81" ht="27" customHeight="1" x14ac:dyDescent="0.2">
      <c r="A344" s="86">
        <f>$A$8</f>
        <v>0</v>
      </c>
      <c r="B344" s="86">
        <f t="shared" si="278"/>
        <v>0</v>
      </c>
      <c r="C344" s="160"/>
      <c r="D344" s="161"/>
      <c r="E344" s="161"/>
      <c r="F344" s="161"/>
      <c r="G344" s="162">
        <f t="shared" si="279"/>
        <v>0</v>
      </c>
      <c r="H344" s="161"/>
      <c r="I344" s="161"/>
      <c r="J344" s="99"/>
      <c r="K344" s="163"/>
      <c r="L344" s="161"/>
      <c r="M344" s="161"/>
      <c r="N344" s="164"/>
      <c r="O344" s="164"/>
      <c r="P344" s="162">
        <f t="shared" si="280"/>
        <v>0</v>
      </c>
      <c r="Q344" s="164"/>
      <c r="R344" s="164"/>
      <c r="S344" s="99"/>
      <c r="T344" s="163"/>
      <c r="U344" s="161"/>
      <c r="V344" s="161"/>
      <c r="W344" s="161"/>
      <c r="X344" s="161"/>
      <c r="Y344" s="200"/>
      <c r="Z344" s="161"/>
      <c r="AA344" s="16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A344" s="31"/>
      <c r="BB344" s="31"/>
      <c r="BC344" s="31"/>
      <c r="BD344" s="31"/>
      <c r="BE344" s="31"/>
      <c r="BF344" s="31"/>
      <c r="BG344" s="31"/>
      <c r="BH344" s="31"/>
      <c r="BI344" s="31"/>
      <c r="BJ344" s="31"/>
      <c r="BK344" s="31"/>
      <c r="BL344" s="31"/>
      <c r="BM344" s="31"/>
      <c r="BN344" s="31"/>
      <c r="BO344" s="31"/>
      <c r="BP344" s="31"/>
      <c r="BQ344" s="31"/>
      <c r="BR344" s="31"/>
      <c r="BS344" s="31"/>
      <c r="BT344" s="31"/>
      <c r="BU344" s="31"/>
      <c r="BV344" s="31"/>
      <c r="BW344" s="31"/>
      <c r="BX344" s="31"/>
      <c r="BY344" s="31"/>
      <c r="BZ344" s="31"/>
      <c r="CA344" s="31"/>
      <c r="CB344" s="31"/>
      <c r="CC344" s="31"/>
    </row>
    <row r="345" spans="1:81" ht="15" x14ac:dyDescent="0.2">
      <c r="A345" s="86">
        <f>$A$9</f>
        <v>0</v>
      </c>
      <c r="B345" s="86">
        <f t="shared" si="278"/>
        <v>0</v>
      </c>
      <c r="C345" s="160"/>
      <c r="D345" s="161"/>
      <c r="E345" s="161"/>
      <c r="F345" s="161"/>
      <c r="G345" s="162">
        <f t="shared" si="279"/>
        <v>0</v>
      </c>
      <c r="H345" s="161"/>
      <c r="I345" s="161"/>
      <c r="J345" s="99"/>
      <c r="K345" s="163"/>
      <c r="L345" s="161"/>
      <c r="M345" s="161"/>
      <c r="N345" s="164"/>
      <c r="O345" s="164"/>
      <c r="P345" s="162">
        <f t="shared" si="280"/>
        <v>0</v>
      </c>
      <c r="Q345" s="164"/>
      <c r="R345" s="164"/>
      <c r="S345" s="99"/>
      <c r="T345" s="163"/>
      <c r="U345" s="161"/>
      <c r="V345" s="161"/>
      <c r="W345" s="161"/>
      <c r="X345" s="161"/>
      <c r="Y345" s="200"/>
      <c r="Z345" s="161"/>
      <c r="AA345" s="16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A345" s="31"/>
      <c r="BB345" s="31"/>
      <c r="BC345" s="31"/>
      <c r="BD345" s="31"/>
      <c r="BE345" s="31"/>
      <c r="BF345" s="31"/>
      <c r="BG345" s="31"/>
      <c r="BH345" s="31"/>
      <c r="BI345" s="31"/>
      <c r="BJ345" s="31"/>
      <c r="BK345" s="31"/>
      <c r="BL345" s="31"/>
      <c r="BM345" s="31"/>
      <c r="BN345" s="31"/>
      <c r="BO345" s="31"/>
      <c r="BP345" s="31"/>
      <c r="BQ345" s="31"/>
      <c r="BR345" s="31"/>
      <c r="BS345" s="31"/>
      <c r="BT345" s="31"/>
      <c r="BU345" s="31"/>
      <c r="BV345" s="31"/>
      <c r="BW345" s="31"/>
      <c r="BX345" s="31"/>
      <c r="BY345" s="31"/>
      <c r="BZ345" s="31"/>
      <c r="CA345" s="31"/>
      <c r="CB345" s="31"/>
      <c r="CC345" s="31"/>
    </row>
    <row r="346" spans="1:81" ht="15" x14ac:dyDescent="0.2">
      <c r="A346" s="86">
        <f>$A$10</f>
        <v>0</v>
      </c>
      <c r="B346" s="86">
        <f t="shared" si="278"/>
        <v>0</v>
      </c>
      <c r="C346" s="160"/>
      <c r="D346" s="161"/>
      <c r="E346" s="161"/>
      <c r="F346" s="161"/>
      <c r="G346" s="162">
        <f t="shared" si="279"/>
        <v>0</v>
      </c>
      <c r="H346" s="161"/>
      <c r="I346" s="161"/>
      <c r="J346" s="99"/>
      <c r="K346" s="163"/>
      <c r="L346" s="161"/>
      <c r="M346" s="161"/>
      <c r="N346" s="164"/>
      <c r="O346" s="164"/>
      <c r="P346" s="162">
        <f t="shared" si="280"/>
        <v>0</v>
      </c>
      <c r="Q346" s="164"/>
      <c r="R346" s="164"/>
      <c r="S346" s="99"/>
      <c r="T346" s="163"/>
      <c r="U346" s="161"/>
      <c r="V346" s="161"/>
      <c r="W346" s="161"/>
      <c r="X346" s="161"/>
      <c r="Y346" s="200"/>
      <c r="Z346" s="161"/>
      <c r="AA346" s="16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row>
    <row r="347" spans="1:81" ht="15" x14ac:dyDescent="0.2">
      <c r="A347" s="86">
        <f>$A$11</f>
        <v>0</v>
      </c>
      <c r="B347" s="86">
        <f t="shared" si="278"/>
        <v>0</v>
      </c>
      <c r="C347" s="160"/>
      <c r="D347" s="161"/>
      <c r="E347" s="161"/>
      <c r="F347" s="161"/>
      <c r="G347" s="162">
        <f t="shared" si="279"/>
        <v>0</v>
      </c>
      <c r="H347" s="161"/>
      <c r="I347" s="161"/>
      <c r="J347" s="99"/>
      <c r="K347" s="163"/>
      <c r="L347" s="161"/>
      <c r="M347" s="161"/>
      <c r="N347" s="164"/>
      <c r="O347" s="164"/>
      <c r="P347" s="162">
        <f t="shared" si="280"/>
        <v>0</v>
      </c>
      <c r="Q347" s="164"/>
      <c r="R347" s="164"/>
      <c r="S347" s="99"/>
      <c r="T347" s="163"/>
      <c r="U347" s="161"/>
      <c r="V347" s="161"/>
      <c r="W347" s="161"/>
      <c r="X347" s="161"/>
      <c r="Y347" s="200"/>
      <c r="Z347" s="161"/>
      <c r="AA347" s="16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A347" s="31"/>
      <c r="BB347" s="31"/>
      <c r="BC347" s="31"/>
      <c r="BD347" s="31"/>
      <c r="BE347" s="31"/>
      <c r="BF347" s="31"/>
      <c r="BG347" s="31"/>
      <c r="BH347" s="31"/>
      <c r="BI347" s="31"/>
      <c r="BJ347" s="31"/>
      <c r="BK347" s="31"/>
      <c r="BL347" s="31"/>
      <c r="BM347" s="31"/>
      <c r="BN347" s="31"/>
      <c r="BO347" s="31"/>
      <c r="BP347" s="31"/>
      <c r="BQ347" s="31"/>
      <c r="BR347" s="31"/>
      <c r="BS347" s="31"/>
      <c r="BT347" s="31"/>
      <c r="BU347" s="31"/>
      <c r="BV347" s="31"/>
      <c r="BW347" s="31"/>
      <c r="BX347" s="31"/>
      <c r="BY347" s="31"/>
      <c r="BZ347" s="31"/>
      <c r="CA347" s="31"/>
      <c r="CB347" s="31"/>
      <c r="CC347" s="31"/>
    </row>
    <row r="348" spans="1:81" ht="15" x14ac:dyDescent="0.2">
      <c r="A348" s="86">
        <f>$A$12</f>
        <v>0</v>
      </c>
      <c r="B348" s="86">
        <f t="shared" si="278"/>
        <v>0</v>
      </c>
      <c r="C348" s="160"/>
      <c r="D348" s="161"/>
      <c r="E348" s="161"/>
      <c r="F348" s="161"/>
      <c r="G348" s="162">
        <f t="shared" si="279"/>
        <v>0</v>
      </c>
      <c r="H348" s="161"/>
      <c r="I348" s="161"/>
      <c r="J348" s="99"/>
      <c r="K348" s="163"/>
      <c r="L348" s="161"/>
      <c r="M348" s="161"/>
      <c r="N348" s="164"/>
      <c r="O348" s="164"/>
      <c r="P348" s="162">
        <f t="shared" si="280"/>
        <v>0</v>
      </c>
      <c r="Q348" s="164"/>
      <c r="R348" s="164"/>
      <c r="S348" s="99"/>
      <c r="T348" s="163"/>
      <c r="U348" s="161"/>
      <c r="V348" s="161"/>
      <c r="W348" s="161"/>
      <c r="X348" s="161"/>
      <c r="Y348" s="200"/>
      <c r="Z348" s="161"/>
      <c r="AA348" s="16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A348" s="31"/>
      <c r="BB348" s="31"/>
      <c r="BC348" s="31"/>
      <c r="BD348" s="31"/>
      <c r="BE348" s="31"/>
      <c r="BF348" s="31"/>
      <c r="BG348" s="31"/>
      <c r="BH348" s="31"/>
      <c r="BI348" s="31"/>
      <c r="BJ348" s="31"/>
      <c r="BK348" s="31"/>
      <c r="BL348" s="31"/>
      <c r="BM348" s="31"/>
      <c r="BN348" s="31"/>
      <c r="BO348" s="31"/>
      <c r="BP348" s="31"/>
      <c r="BQ348" s="31"/>
      <c r="BR348" s="31"/>
      <c r="BS348" s="31"/>
      <c r="BT348" s="31"/>
      <c r="BU348" s="31"/>
      <c r="BV348" s="31"/>
      <c r="BW348" s="31"/>
      <c r="BX348" s="31"/>
      <c r="BY348" s="31"/>
      <c r="BZ348" s="31"/>
      <c r="CA348" s="31"/>
      <c r="CB348" s="31"/>
      <c r="CC348" s="31"/>
    </row>
    <row r="349" spans="1:81" ht="15" x14ac:dyDescent="0.2">
      <c r="A349" s="86">
        <f>$A$13</f>
        <v>0</v>
      </c>
      <c r="B349" s="86">
        <f t="shared" si="278"/>
        <v>0</v>
      </c>
      <c r="C349" s="160"/>
      <c r="D349" s="161"/>
      <c r="E349" s="161"/>
      <c r="F349" s="161"/>
      <c r="G349" s="162">
        <f t="shared" si="279"/>
        <v>0</v>
      </c>
      <c r="H349" s="161"/>
      <c r="I349" s="161"/>
      <c r="J349" s="99"/>
      <c r="K349" s="163"/>
      <c r="L349" s="161"/>
      <c r="M349" s="161"/>
      <c r="N349" s="164"/>
      <c r="O349" s="164"/>
      <c r="P349" s="162">
        <f t="shared" si="280"/>
        <v>0</v>
      </c>
      <c r="Q349" s="164"/>
      <c r="R349" s="164"/>
      <c r="S349" s="99"/>
      <c r="T349" s="163"/>
      <c r="U349" s="161"/>
      <c r="V349" s="161"/>
      <c r="W349" s="161"/>
      <c r="X349" s="161"/>
      <c r="Y349" s="200"/>
      <c r="Z349" s="161"/>
      <c r="AA349" s="16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A349" s="31"/>
      <c r="BB349" s="31"/>
      <c r="BC349" s="31"/>
      <c r="BD349" s="31"/>
      <c r="BE349" s="31"/>
      <c r="BF349" s="31"/>
      <c r="BG349" s="31"/>
      <c r="BH349" s="31"/>
      <c r="BI349" s="31"/>
      <c r="BJ349" s="31"/>
      <c r="BK349" s="31"/>
      <c r="BL349" s="31"/>
      <c r="BM349" s="31"/>
      <c r="BN349" s="31"/>
      <c r="BO349" s="31"/>
      <c r="BP349" s="31"/>
      <c r="BQ349" s="31"/>
      <c r="BR349" s="31"/>
      <c r="BS349" s="31"/>
      <c r="BT349" s="31"/>
      <c r="BU349" s="31"/>
      <c r="BV349" s="31"/>
      <c r="BW349" s="31"/>
      <c r="BX349" s="31"/>
      <c r="BY349" s="31"/>
      <c r="BZ349" s="31"/>
      <c r="CA349" s="31"/>
      <c r="CB349" s="31"/>
      <c r="CC349" s="31"/>
    </row>
    <row r="350" spans="1:81" ht="15" x14ac:dyDescent="0.2">
      <c r="A350" s="86">
        <f>$A$14</f>
        <v>0</v>
      </c>
      <c r="B350" s="86">
        <f t="shared" si="278"/>
        <v>0</v>
      </c>
      <c r="C350" s="160"/>
      <c r="D350" s="161"/>
      <c r="E350" s="161"/>
      <c r="F350" s="161"/>
      <c r="G350" s="162">
        <f t="shared" si="279"/>
        <v>0</v>
      </c>
      <c r="H350" s="161"/>
      <c r="I350" s="161"/>
      <c r="J350" s="99"/>
      <c r="K350" s="163"/>
      <c r="L350" s="161"/>
      <c r="M350" s="161"/>
      <c r="N350" s="164"/>
      <c r="O350" s="164"/>
      <c r="P350" s="162">
        <f t="shared" si="280"/>
        <v>0</v>
      </c>
      <c r="Q350" s="164"/>
      <c r="R350" s="164"/>
      <c r="S350" s="99"/>
      <c r="T350" s="163"/>
      <c r="U350" s="161"/>
      <c r="V350" s="161"/>
      <c r="W350" s="161"/>
      <c r="X350" s="161"/>
      <c r="Y350" s="200"/>
      <c r="Z350" s="161"/>
      <c r="AA350" s="16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c r="BQ350" s="31"/>
      <c r="BR350" s="31"/>
      <c r="BS350" s="31"/>
      <c r="BT350" s="31"/>
      <c r="BU350" s="31"/>
      <c r="BV350" s="31"/>
      <c r="BW350" s="31"/>
      <c r="BX350" s="31"/>
      <c r="BY350" s="31"/>
      <c r="BZ350" s="31"/>
      <c r="CA350" s="31"/>
      <c r="CB350" s="31"/>
      <c r="CC350" s="31"/>
    </row>
    <row r="351" spans="1:81" ht="15" x14ac:dyDescent="0.2">
      <c r="A351" s="86">
        <f>$A$15</f>
        <v>0</v>
      </c>
      <c r="B351" s="86">
        <f t="shared" si="278"/>
        <v>0</v>
      </c>
      <c r="C351" s="160"/>
      <c r="D351" s="161"/>
      <c r="E351" s="161"/>
      <c r="F351" s="161"/>
      <c r="G351" s="162">
        <f t="shared" si="279"/>
        <v>0</v>
      </c>
      <c r="H351" s="161"/>
      <c r="I351" s="161"/>
      <c r="J351" s="99"/>
      <c r="K351" s="163"/>
      <c r="L351" s="161"/>
      <c r="M351" s="161"/>
      <c r="N351" s="164"/>
      <c r="O351" s="164"/>
      <c r="P351" s="162">
        <f t="shared" si="280"/>
        <v>0</v>
      </c>
      <c r="Q351" s="164"/>
      <c r="R351" s="164"/>
      <c r="S351" s="99"/>
      <c r="T351" s="163"/>
      <c r="U351" s="161"/>
      <c r="V351" s="161"/>
      <c r="W351" s="161"/>
      <c r="X351" s="161"/>
      <c r="Y351" s="200"/>
      <c r="Z351" s="161"/>
      <c r="AA351" s="161"/>
      <c r="AB351" s="31"/>
      <c r="AC351" s="31"/>
      <c r="AD351" s="31"/>
      <c r="AE351" s="31"/>
      <c r="AF351" s="31"/>
      <c r="AG351" s="31"/>
      <c r="AH351" s="31"/>
      <c r="AI351" s="134"/>
      <c r="AJ351" s="134"/>
      <c r="AK351" s="134"/>
      <c r="AL351" s="31"/>
      <c r="AM351" s="31"/>
      <c r="AN351" s="31"/>
      <c r="AO351" s="31"/>
      <c r="AP351" s="31"/>
      <c r="AQ351" s="134"/>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row>
    <row r="352" spans="1:81" ht="15" x14ac:dyDescent="0.2">
      <c r="A352" s="86">
        <f>$A$16</f>
        <v>0</v>
      </c>
      <c r="B352" s="86">
        <f t="shared" si="278"/>
        <v>0</v>
      </c>
      <c r="C352" s="160"/>
      <c r="D352" s="161"/>
      <c r="E352" s="161"/>
      <c r="F352" s="161"/>
      <c r="G352" s="162">
        <f t="shared" si="279"/>
        <v>0</v>
      </c>
      <c r="H352" s="161"/>
      <c r="I352" s="161"/>
      <c r="J352" s="99"/>
      <c r="K352" s="163"/>
      <c r="L352" s="161"/>
      <c r="M352" s="161"/>
      <c r="N352" s="164"/>
      <c r="O352" s="164"/>
      <c r="P352" s="162">
        <f t="shared" si="280"/>
        <v>0</v>
      </c>
      <c r="Q352" s="164"/>
      <c r="R352" s="164"/>
      <c r="S352" s="99"/>
      <c r="T352" s="163"/>
      <c r="U352" s="161"/>
      <c r="V352" s="161"/>
      <c r="W352" s="161"/>
      <c r="X352" s="161"/>
      <c r="Y352" s="200"/>
      <c r="Z352" s="161"/>
      <c r="AA352" s="161"/>
      <c r="AB352" s="31"/>
      <c r="AC352" s="31"/>
      <c r="AD352" s="31"/>
      <c r="AE352" s="31"/>
      <c r="AF352" s="31"/>
      <c r="AG352" s="31"/>
      <c r="AH352" s="31"/>
      <c r="AI352" s="31"/>
      <c r="AJ352" s="31"/>
      <c r="AK352" s="31"/>
      <c r="AL352" s="134"/>
      <c r="AM352" s="134"/>
      <c r="AN352" s="134"/>
      <c r="AO352" s="134"/>
      <c r="AP352" s="134"/>
      <c r="AQ352" s="31"/>
      <c r="AR352" s="31"/>
      <c r="AS352" s="31"/>
      <c r="AT352" s="31"/>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c r="BQ352" s="31"/>
      <c r="BR352" s="31"/>
      <c r="BS352" s="31"/>
      <c r="BT352" s="31"/>
      <c r="BU352" s="31"/>
      <c r="BV352" s="31"/>
      <c r="BW352" s="31"/>
      <c r="BX352" s="31"/>
      <c r="BY352" s="31"/>
      <c r="BZ352" s="31"/>
      <c r="CA352" s="31"/>
      <c r="CB352" s="31"/>
      <c r="CC352" s="31"/>
    </row>
    <row r="353" spans="1:81" ht="15" x14ac:dyDescent="0.2">
      <c r="A353" s="86">
        <f>$A$17</f>
        <v>0</v>
      </c>
      <c r="B353" s="86">
        <f t="shared" si="278"/>
        <v>0</v>
      </c>
      <c r="C353" s="160"/>
      <c r="D353" s="161"/>
      <c r="E353" s="161"/>
      <c r="F353" s="161"/>
      <c r="G353" s="162">
        <f t="shared" si="279"/>
        <v>0</v>
      </c>
      <c r="H353" s="161"/>
      <c r="I353" s="161"/>
      <c r="J353" s="99"/>
      <c r="K353" s="163"/>
      <c r="L353" s="161"/>
      <c r="M353" s="161"/>
      <c r="N353" s="164"/>
      <c r="O353" s="164"/>
      <c r="P353" s="162">
        <f t="shared" si="280"/>
        <v>0</v>
      </c>
      <c r="Q353" s="164"/>
      <c r="R353" s="164"/>
      <c r="S353" s="99"/>
      <c r="T353" s="163"/>
      <c r="U353" s="161"/>
      <c r="V353" s="161"/>
      <c r="W353" s="161"/>
      <c r="X353" s="161"/>
      <c r="Y353" s="200"/>
      <c r="Z353" s="161"/>
      <c r="AA353" s="16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c r="BQ353" s="31"/>
      <c r="BR353" s="31"/>
      <c r="BS353" s="31"/>
      <c r="BT353" s="31"/>
      <c r="BU353" s="31"/>
      <c r="BV353" s="31"/>
      <c r="BW353" s="31"/>
      <c r="BX353" s="31"/>
      <c r="BY353" s="31"/>
      <c r="BZ353" s="31"/>
      <c r="CA353" s="31"/>
      <c r="CB353" s="31"/>
      <c r="CC353" s="31"/>
    </row>
    <row r="354" spans="1:81" ht="15" x14ac:dyDescent="0.2">
      <c r="A354" s="86">
        <f>$A$18</f>
        <v>0</v>
      </c>
      <c r="B354" s="86">
        <f t="shared" si="278"/>
        <v>0</v>
      </c>
      <c r="C354" s="160"/>
      <c r="D354" s="161"/>
      <c r="E354" s="161"/>
      <c r="F354" s="161"/>
      <c r="G354" s="162">
        <f t="shared" si="279"/>
        <v>0</v>
      </c>
      <c r="H354" s="161"/>
      <c r="I354" s="161"/>
      <c r="J354" s="99"/>
      <c r="K354" s="163"/>
      <c r="L354" s="161"/>
      <c r="M354" s="161"/>
      <c r="N354" s="164"/>
      <c r="O354" s="164"/>
      <c r="P354" s="162">
        <f t="shared" si="280"/>
        <v>0</v>
      </c>
      <c r="Q354" s="164"/>
      <c r="R354" s="164"/>
      <c r="S354" s="99"/>
      <c r="T354" s="163"/>
      <c r="U354" s="161"/>
      <c r="V354" s="161"/>
      <c r="W354" s="161"/>
      <c r="X354" s="161"/>
      <c r="Y354" s="200"/>
      <c r="Z354" s="161"/>
      <c r="AA354" s="161"/>
      <c r="AB354" s="31"/>
      <c r="AC354" s="31"/>
      <c r="AD354" s="31"/>
      <c r="AE354" s="31"/>
      <c r="AF354" s="31"/>
      <c r="AG354" s="31"/>
      <c r="AH354" s="31"/>
      <c r="AI354" s="31"/>
      <c r="AJ354" s="31"/>
      <c r="AK354" s="31"/>
      <c r="AL354" s="31"/>
      <c r="AM354" s="31"/>
      <c r="AN354" s="31"/>
      <c r="AO354" s="31"/>
      <c r="AP354" s="31"/>
      <c r="AQ354" s="31"/>
      <c r="AR354" s="31"/>
      <c r="AS354" s="134"/>
      <c r="AT354" s="134"/>
      <c r="AU354" s="134"/>
      <c r="AV354" s="134"/>
      <c r="AW354" s="134"/>
      <c r="AX354" s="134"/>
      <c r="AY354" s="31"/>
      <c r="AZ354" s="31"/>
      <c r="BA354" s="31"/>
      <c r="BB354" s="31"/>
      <c r="BC354" s="31"/>
      <c r="BD354" s="31"/>
      <c r="BE354" s="31"/>
      <c r="BF354" s="31"/>
      <c r="BG354" s="31"/>
      <c r="BH354" s="31"/>
      <c r="BI354" s="31"/>
      <c r="BJ354" s="31"/>
      <c r="BK354" s="31"/>
      <c r="BL354" s="31"/>
      <c r="BM354" s="31"/>
      <c r="BN354" s="31"/>
      <c r="BO354" s="31"/>
      <c r="BP354" s="31"/>
      <c r="BQ354" s="31"/>
      <c r="BR354" s="31"/>
      <c r="BS354" s="31"/>
      <c r="BT354" s="31"/>
      <c r="BU354" s="31"/>
      <c r="BV354" s="31"/>
      <c r="BW354" s="31"/>
      <c r="BX354" s="31"/>
      <c r="BY354" s="31"/>
      <c r="BZ354" s="31"/>
      <c r="CA354" s="31"/>
      <c r="CB354" s="31"/>
      <c r="CC354" s="31"/>
    </row>
    <row r="355" spans="1:81" ht="15" x14ac:dyDescent="0.2">
      <c r="A355" s="86">
        <f>$A$19</f>
        <v>0</v>
      </c>
      <c r="B355" s="86">
        <f t="shared" si="278"/>
        <v>0</v>
      </c>
      <c r="C355" s="160"/>
      <c r="D355" s="161"/>
      <c r="E355" s="161"/>
      <c r="F355" s="161"/>
      <c r="G355" s="162">
        <f t="shared" si="279"/>
        <v>0</v>
      </c>
      <c r="H355" s="161"/>
      <c r="I355" s="161"/>
      <c r="J355" s="99"/>
      <c r="K355" s="163"/>
      <c r="L355" s="161"/>
      <c r="M355" s="161"/>
      <c r="N355" s="164"/>
      <c r="O355" s="164"/>
      <c r="P355" s="162">
        <f t="shared" si="280"/>
        <v>0</v>
      </c>
      <c r="Q355" s="164"/>
      <c r="R355" s="164"/>
      <c r="S355" s="99"/>
      <c r="T355" s="163"/>
      <c r="U355" s="161"/>
      <c r="V355" s="161"/>
      <c r="W355" s="161"/>
      <c r="X355" s="161"/>
      <c r="Y355" s="200"/>
      <c r="Z355" s="161"/>
      <c r="AA355" s="161"/>
      <c r="AB355" s="31"/>
      <c r="AC355" s="31"/>
      <c r="AD355" s="31"/>
      <c r="AE355" s="31"/>
      <c r="AF355" s="31"/>
      <c r="AG355" s="31"/>
      <c r="AH355" s="31"/>
      <c r="AI355" s="31"/>
      <c r="AJ355" s="31"/>
      <c r="AK355" s="31"/>
      <c r="AL355" s="31"/>
      <c r="AM355" s="31"/>
      <c r="AN355" s="31"/>
      <c r="AO355" s="31"/>
      <c r="AP355" s="31"/>
      <c r="AQ355" s="31"/>
      <c r="AR355" s="134"/>
      <c r="AS355" s="31"/>
      <c r="AT355" s="31"/>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c r="BQ355" s="31"/>
      <c r="BR355" s="31"/>
      <c r="BS355" s="31"/>
      <c r="BT355" s="31"/>
      <c r="BU355" s="31"/>
      <c r="BV355" s="31"/>
      <c r="BW355" s="31"/>
      <c r="BX355" s="31"/>
      <c r="BY355" s="31"/>
      <c r="BZ355" s="31"/>
      <c r="CA355" s="31"/>
      <c r="CB355" s="31"/>
      <c r="CC355" s="31"/>
    </row>
    <row r="356" spans="1:81" ht="15" x14ac:dyDescent="0.2">
      <c r="A356" s="86">
        <f>$A$20</f>
        <v>0</v>
      </c>
      <c r="B356" s="86">
        <f t="shared" si="278"/>
        <v>0</v>
      </c>
      <c r="C356" s="160"/>
      <c r="D356" s="161"/>
      <c r="E356" s="161"/>
      <c r="F356" s="161"/>
      <c r="G356" s="162">
        <f t="shared" si="279"/>
        <v>0</v>
      </c>
      <c r="H356" s="161"/>
      <c r="I356" s="161"/>
      <c r="J356" s="99"/>
      <c r="K356" s="163"/>
      <c r="L356" s="161"/>
      <c r="M356" s="161"/>
      <c r="N356" s="164"/>
      <c r="O356" s="164"/>
      <c r="P356" s="162">
        <f t="shared" si="280"/>
        <v>0</v>
      </c>
      <c r="Q356" s="164"/>
      <c r="R356" s="164"/>
      <c r="S356" s="99"/>
      <c r="T356" s="163"/>
      <c r="U356" s="161"/>
      <c r="V356" s="161"/>
      <c r="W356" s="161"/>
      <c r="X356" s="161"/>
      <c r="Y356" s="200"/>
      <c r="Z356" s="161"/>
      <c r="AA356" s="161"/>
      <c r="AB356" s="31"/>
      <c r="AC356" s="31"/>
      <c r="AD356" s="31"/>
      <c r="AE356" s="31"/>
      <c r="AF356" s="31"/>
      <c r="AG356" s="31"/>
      <c r="AH356" s="134"/>
      <c r="AI356" s="134"/>
      <c r="AJ356" s="134"/>
      <c r="AK356" s="134"/>
      <c r="AL356" s="31"/>
      <c r="AM356" s="31"/>
      <c r="AN356" s="31"/>
      <c r="AO356" s="31"/>
      <c r="AP356" s="31"/>
      <c r="AQ356" s="2"/>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row>
    <row r="357" spans="1:81" ht="15" x14ac:dyDescent="0.2">
      <c r="A357" s="86">
        <f>$A$21</f>
        <v>0</v>
      </c>
      <c r="B357" s="86">
        <f t="shared" si="278"/>
        <v>0</v>
      </c>
      <c r="C357" s="160"/>
      <c r="D357" s="161"/>
      <c r="E357" s="161"/>
      <c r="F357" s="161"/>
      <c r="G357" s="162">
        <f t="shared" si="279"/>
        <v>0</v>
      </c>
      <c r="H357" s="161"/>
      <c r="I357" s="161"/>
      <c r="J357" s="99"/>
      <c r="K357" s="163"/>
      <c r="L357" s="161"/>
      <c r="M357" s="161"/>
      <c r="N357" s="164"/>
      <c r="O357" s="164"/>
      <c r="P357" s="162">
        <f t="shared" si="280"/>
        <v>0</v>
      </c>
      <c r="Q357" s="164"/>
      <c r="R357" s="164"/>
      <c r="S357" s="99"/>
      <c r="T357" s="163"/>
      <c r="U357" s="161"/>
      <c r="V357" s="161"/>
      <c r="W357" s="161"/>
      <c r="X357" s="161"/>
      <c r="Y357" s="200"/>
      <c r="Z357" s="161"/>
      <c r="AA357" s="161"/>
      <c r="AB357" s="31"/>
      <c r="AC357" s="31"/>
      <c r="AD357" s="134"/>
      <c r="AE357" s="134"/>
      <c r="AF357" s="134"/>
      <c r="AG357" s="134"/>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row>
    <row r="358" spans="1:81" ht="15" x14ac:dyDescent="0.2">
      <c r="A358" s="86">
        <f>$A$22</f>
        <v>0</v>
      </c>
      <c r="B358" s="86">
        <f t="shared" si="278"/>
        <v>0</v>
      </c>
      <c r="C358" s="160"/>
      <c r="D358" s="161"/>
      <c r="E358" s="161"/>
      <c r="F358" s="161"/>
      <c r="G358" s="162">
        <f t="shared" si="279"/>
        <v>0</v>
      </c>
      <c r="H358" s="161"/>
      <c r="I358" s="161"/>
      <c r="J358" s="99"/>
      <c r="K358" s="163"/>
      <c r="L358" s="161"/>
      <c r="M358" s="161"/>
      <c r="N358" s="164"/>
      <c r="O358" s="164"/>
      <c r="P358" s="162">
        <f t="shared" si="280"/>
        <v>0</v>
      </c>
      <c r="Q358" s="164"/>
      <c r="R358" s="164"/>
      <c r="S358" s="99"/>
      <c r="T358" s="163"/>
      <c r="U358" s="161"/>
      <c r="V358" s="161"/>
      <c r="W358" s="161"/>
      <c r="X358" s="161"/>
      <c r="Y358" s="200"/>
      <c r="Z358" s="161"/>
      <c r="AA358" s="161"/>
      <c r="AB358" s="134"/>
      <c r="AC358" s="134"/>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c r="BQ358" s="31"/>
      <c r="BR358" s="31"/>
      <c r="BS358" s="31"/>
      <c r="BT358" s="31"/>
      <c r="BU358" s="31"/>
      <c r="BV358" s="31"/>
      <c r="BW358" s="31"/>
      <c r="BX358" s="31"/>
      <c r="BY358" s="31"/>
      <c r="BZ358" s="31"/>
      <c r="CA358" s="31"/>
      <c r="CB358" s="31"/>
      <c r="CC358" s="31"/>
    </row>
    <row r="359" spans="1:81" ht="15" x14ac:dyDescent="0.2">
      <c r="A359" s="86">
        <f>$A$23</f>
        <v>0</v>
      </c>
      <c r="B359" s="86">
        <f t="shared" si="278"/>
        <v>0</v>
      </c>
      <c r="C359" s="160"/>
      <c r="D359" s="161"/>
      <c r="E359" s="161"/>
      <c r="F359" s="161"/>
      <c r="G359" s="162">
        <f t="shared" si="279"/>
        <v>0</v>
      </c>
      <c r="H359" s="161"/>
      <c r="I359" s="161"/>
      <c r="J359" s="99"/>
      <c r="K359" s="163"/>
      <c r="L359" s="161"/>
      <c r="M359" s="161"/>
      <c r="N359" s="164"/>
      <c r="O359" s="164"/>
      <c r="P359" s="162">
        <f t="shared" si="280"/>
        <v>0</v>
      </c>
      <c r="Q359" s="164"/>
      <c r="R359" s="164"/>
      <c r="S359" s="99"/>
      <c r="T359" s="163"/>
      <c r="U359" s="161"/>
      <c r="V359" s="161"/>
      <c r="W359" s="161"/>
      <c r="X359" s="161"/>
      <c r="Y359" s="200"/>
      <c r="Z359" s="161"/>
      <c r="AA359" s="161"/>
      <c r="AB359" s="31"/>
      <c r="AC359" s="31"/>
      <c r="AD359" s="31"/>
      <c r="AE359" s="31"/>
      <c r="AF359" s="31"/>
      <c r="AG359" s="31"/>
      <c r="AH359" s="31"/>
      <c r="AI359" s="31"/>
      <c r="AJ359" s="31"/>
      <c r="AK359" s="31"/>
      <c r="AL359" s="31"/>
      <c r="AM359" s="31"/>
      <c r="AN359" s="31"/>
      <c r="AO359" s="31"/>
      <c r="AP359" s="31"/>
      <c r="AQ359" s="31"/>
      <c r="AR359" s="31"/>
      <c r="AS359" s="2"/>
      <c r="AT359" s="2"/>
      <c r="AU359" s="2"/>
      <c r="AV359" s="2"/>
      <c r="AW359" s="2"/>
      <c r="AX359" s="2"/>
      <c r="AY359" s="2"/>
      <c r="AZ359" s="2"/>
      <c r="BA359" s="2"/>
      <c r="BB359" s="31"/>
      <c r="BC359" s="31"/>
      <c r="BD359" s="31"/>
      <c r="BE359" s="31"/>
      <c r="BF359" s="31"/>
      <c r="BG359" s="31"/>
      <c r="BH359" s="31"/>
      <c r="BI359" s="31"/>
      <c r="BJ359" s="31"/>
      <c r="BK359" s="31"/>
      <c r="BL359" s="31"/>
      <c r="BM359" s="31"/>
      <c r="BN359" s="31"/>
      <c r="BO359" s="31"/>
      <c r="BP359" s="31"/>
      <c r="BQ359" s="31"/>
      <c r="BR359" s="31"/>
      <c r="BS359" s="31"/>
      <c r="BT359" s="31"/>
      <c r="BU359" s="31"/>
      <c r="BV359" s="31"/>
      <c r="BW359" s="31"/>
      <c r="BX359" s="31"/>
      <c r="BY359" s="31"/>
      <c r="BZ359" s="31"/>
      <c r="CA359" s="31"/>
      <c r="CB359" s="31"/>
      <c r="CC359" s="31"/>
    </row>
    <row r="360" spans="1:81" ht="15" x14ac:dyDescent="0.2">
      <c r="A360" s="86">
        <f>$A$24</f>
        <v>0</v>
      </c>
      <c r="B360" s="86">
        <f t="shared" si="278"/>
        <v>0</v>
      </c>
      <c r="C360" s="160"/>
      <c r="D360" s="161"/>
      <c r="E360" s="161"/>
      <c r="F360" s="161"/>
      <c r="G360" s="162">
        <f t="shared" si="279"/>
        <v>0</v>
      </c>
      <c r="H360" s="161"/>
      <c r="I360" s="161"/>
      <c r="J360" s="99"/>
      <c r="K360" s="163"/>
      <c r="L360" s="161"/>
      <c r="M360" s="161"/>
      <c r="N360" s="164"/>
      <c r="O360" s="164"/>
      <c r="P360" s="162">
        <f t="shared" si="280"/>
        <v>0</v>
      </c>
      <c r="Q360" s="164"/>
      <c r="R360" s="164"/>
      <c r="S360" s="99"/>
      <c r="T360" s="163"/>
      <c r="U360" s="161"/>
      <c r="V360" s="161"/>
      <c r="W360" s="161"/>
      <c r="X360" s="161"/>
      <c r="Y360" s="200"/>
      <c r="Z360" s="161"/>
      <c r="AA360" s="16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c r="BQ360" s="31"/>
      <c r="BR360" s="31"/>
      <c r="BS360" s="31"/>
      <c r="BT360" s="31"/>
      <c r="BU360" s="31"/>
      <c r="BV360" s="31"/>
      <c r="BW360" s="31"/>
      <c r="BX360" s="31"/>
      <c r="BY360" s="31"/>
      <c r="BZ360" s="31"/>
      <c r="CA360" s="31"/>
      <c r="CB360" s="31"/>
      <c r="CC360" s="31"/>
    </row>
    <row r="361" spans="1:81" ht="15" x14ac:dyDescent="0.2">
      <c r="A361" s="86">
        <f>$A$25</f>
        <v>0</v>
      </c>
      <c r="B361" s="86">
        <f t="shared" si="278"/>
        <v>0</v>
      </c>
      <c r="C361" s="160"/>
      <c r="D361" s="161"/>
      <c r="E361" s="161"/>
      <c r="F361" s="161"/>
      <c r="G361" s="162">
        <f t="shared" si="279"/>
        <v>0</v>
      </c>
      <c r="H361" s="161"/>
      <c r="I361" s="161"/>
      <c r="J361" s="99"/>
      <c r="K361" s="163"/>
      <c r="L361" s="161"/>
      <c r="M361" s="161"/>
      <c r="N361" s="164"/>
      <c r="O361" s="164"/>
      <c r="P361" s="162">
        <f t="shared" si="280"/>
        <v>0</v>
      </c>
      <c r="Q361" s="164"/>
      <c r="R361" s="164"/>
      <c r="S361" s="99"/>
      <c r="T361" s="163"/>
      <c r="U361" s="161"/>
      <c r="V361" s="161"/>
      <c r="W361" s="161"/>
      <c r="X361" s="161"/>
      <c r="Y361" s="200"/>
      <c r="Z361" s="161"/>
      <c r="AA361" s="161"/>
      <c r="AB361" s="31"/>
      <c r="AC361" s="31"/>
      <c r="AD361" s="31"/>
      <c r="AE361" s="31"/>
      <c r="AF361" s="31"/>
      <c r="AG361" s="31"/>
      <c r="AH361" s="134"/>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c r="BQ361" s="31"/>
      <c r="BR361" s="31"/>
      <c r="BS361" s="31"/>
      <c r="BT361" s="31"/>
      <c r="BU361" s="31"/>
      <c r="BV361" s="31"/>
      <c r="BW361" s="31"/>
      <c r="BX361" s="31"/>
      <c r="BY361" s="31"/>
      <c r="BZ361" s="31"/>
      <c r="CA361" s="31"/>
      <c r="CB361" s="31"/>
      <c r="CC361" s="31"/>
    </row>
    <row r="362" spans="1:81" ht="96" x14ac:dyDescent="0.2">
      <c r="A362" s="86">
        <f>$A$26</f>
        <v>0</v>
      </c>
      <c r="B362" s="86">
        <f t="shared" si="278"/>
        <v>0</v>
      </c>
      <c r="C362" s="160"/>
      <c r="D362" s="161"/>
      <c r="E362" s="161"/>
      <c r="F362" s="161"/>
      <c r="G362" s="162">
        <f t="shared" si="279"/>
        <v>0</v>
      </c>
      <c r="H362" s="161"/>
      <c r="I362" s="161"/>
      <c r="J362" s="99"/>
      <c r="K362" s="163"/>
      <c r="L362" s="161"/>
      <c r="M362" s="161"/>
      <c r="N362" s="164"/>
      <c r="O362" s="164"/>
      <c r="P362" s="162">
        <f t="shared" si="280"/>
        <v>0</v>
      </c>
      <c r="Q362" s="164"/>
      <c r="R362" s="164"/>
      <c r="S362" s="99"/>
      <c r="T362" s="163"/>
      <c r="U362" s="161"/>
      <c r="V362" s="161"/>
      <c r="W362" s="161"/>
      <c r="X362" s="161"/>
      <c r="Y362" s="200"/>
      <c r="Z362" s="161"/>
      <c r="AA362" s="161"/>
      <c r="AB362" s="23" t="s">
        <v>153</v>
      </c>
      <c r="AC362" s="15" t="s">
        <v>154</v>
      </c>
      <c r="AD362" s="23" t="s">
        <v>155</v>
      </c>
      <c r="AE362" s="23" t="s">
        <v>156</v>
      </c>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c r="BK362" s="31"/>
      <c r="BL362" s="31"/>
      <c r="BM362" s="31"/>
      <c r="BN362" s="31"/>
      <c r="BO362" s="31"/>
      <c r="BP362" s="31"/>
      <c r="BQ362" s="31"/>
      <c r="BR362" s="31"/>
      <c r="BS362" s="31"/>
      <c r="BT362" s="31"/>
      <c r="BU362" s="31"/>
      <c r="BV362" s="31"/>
      <c r="BW362" s="31"/>
      <c r="BX362" s="31"/>
      <c r="BY362" s="31"/>
      <c r="BZ362" s="31"/>
      <c r="CA362" s="31"/>
      <c r="CB362" s="31"/>
      <c r="CC362" s="31"/>
    </row>
    <row r="363" spans="1:81" ht="15" x14ac:dyDescent="0.2">
      <c r="A363" s="55" t="s">
        <v>190</v>
      </c>
      <c r="B363" s="55"/>
      <c r="C363" s="170" t="e">
        <f>AVERAGE(C343:C362)</f>
        <v>#DIV/0!</v>
      </c>
      <c r="D363" s="171">
        <f t="shared" ref="D363:K363" si="281">SUM(D343:D362)</f>
        <v>0</v>
      </c>
      <c r="E363" s="171">
        <f t="shared" si="281"/>
        <v>0</v>
      </c>
      <c r="F363" s="171">
        <f t="shared" si="281"/>
        <v>0</v>
      </c>
      <c r="G363" s="171">
        <f t="shared" si="281"/>
        <v>0</v>
      </c>
      <c r="H363" s="171">
        <f t="shared" si="281"/>
        <v>0</v>
      </c>
      <c r="I363" s="171">
        <f t="shared" si="281"/>
        <v>0</v>
      </c>
      <c r="J363" s="172">
        <f t="shared" si="281"/>
        <v>0</v>
      </c>
      <c r="K363" s="62">
        <f t="shared" si="281"/>
        <v>0</v>
      </c>
      <c r="L363" s="170" t="e">
        <f>AVERAGE(L343:L362)</f>
        <v>#DIV/0!</v>
      </c>
      <c r="M363" s="171">
        <f t="shared" ref="M363:T363" si="282">SUM(M343:M362)</f>
        <v>0</v>
      </c>
      <c r="N363" s="171">
        <f t="shared" si="282"/>
        <v>0</v>
      </c>
      <c r="O363" s="171">
        <f t="shared" si="282"/>
        <v>0</v>
      </c>
      <c r="P363" s="171">
        <f t="shared" si="282"/>
        <v>0</v>
      </c>
      <c r="Q363" s="171">
        <f t="shared" si="282"/>
        <v>0</v>
      </c>
      <c r="R363" s="171">
        <f t="shared" si="282"/>
        <v>0</v>
      </c>
      <c r="S363" s="172">
        <f t="shared" si="282"/>
        <v>0</v>
      </c>
      <c r="T363" s="62">
        <f t="shared" si="282"/>
        <v>0</v>
      </c>
      <c r="U363" s="170" t="e">
        <f>AVERAGE(U343:U362)</f>
        <v>#DIV/0!</v>
      </c>
      <c r="V363" s="65">
        <f t="shared" ref="V363:Y363" si="283">SUM(V343:V362)</f>
        <v>0</v>
      </c>
      <c r="W363" s="65">
        <f t="shared" si="283"/>
        <v>0</v>
      </c>
      <c r="X363" s="65">
        <f t="shared" si="283"/>
        <v>0</v>
      </c>
      <c r="Y363" s="65">
        <f t="shared" si="283"/>
        <v>0</v>
      </c>
      <c r="Z363" s="170" t="e">
        <f>AVERAGE(Z343:Z362)</f>
        <v>#DIV/0!</v>
      </c>
      <c r="AA363" s="171">
        <f>SUM(AA343:AA362)</f>
        <v>0</v>
      </c>
      <c r="AB363" s="173">
        <f>(SUMIF(B343:B362,"BIC",G343:G362)*0.66)+(SUMIF(B343:B362,"No BIC",G343:G362)*0.33)+((H363+I363)*0.33)+P363+Q363+R363+(Y363*0.25)+(AA363)</f>
        <v>0</v>
      </c>
      <c r="AC363" s="174" t="e">
        <f>((AB363-(AA363+(Y363*0.25)))/L363)+((Y343*0.25)/U343)+((Y344*0.25)/U344)+((Y345*0.25)/U345)+((Y346*0.25)/U346)+((Y347*0.25)/U347)+((Y348*0.25)/U348)+((Y349*0.25)/U349)+((Y350*0.25)/U350)+((Y351*0.25)/U351)+((Y352*0.25)/U352)+((Y353*0.25)/U353)+((Y354*0.25)/U354)+((Y355*0.25)/U355)+((Y356*0.25)/U356)+((Y357*0.25)/U357)+((Y358*0.25)/U358)+((Y359*0.25)/U359)+((Y360*0.25)/U360)+((Y361*0.25)/U361)+((Y362*0.25)/U362)+(AA343/Z343)+(AA344/Z344)+(AA345/Z345)+(AA346/Z346)+(AA347/Z347)+(AA348/Z348)+(AA349/Z349)+(AA350/Z350)+(AA351/Z351)+(AA352/Z352)+(AA353/Z353)+(AA354/Z354)+(AA355/Z355)+(AA356/Z356)+(AA357/Z357)+(AA358/Z358)+(AA359/Z359)+(AA360/Z360)+(AA361/Z361)+(AA362/Z362)</f>
        <v>#DIV/0!</v>
      </c>
      <c r="AD363" s="175">
        <f>G363+P363+Y363+AA363</f>
        <v>0</v>
      </c>
      <c r="AE363" s="176" t="e">
        <f>(G363/C363)+(P363/L363)+((Y343*0.25)/U343)+((Y344*0.25)/U344)+((Y345*0.25)/U345)+((Y346*0.25)/U346)+((Y347*0.25)/U347)+((Y348*0.25)/U348)+((Y349*0.25)/U349)+((Y350*0.25)/U350)+((Y351*0.25)/U351)+((Y352*0.25)/U352)+((Y353*0.25)/U353)+((Y354*0.25)/U354)+((Y355*0.25)/U355)+((Y356*0.25)/U356)+((Y357*0.25)/U357)+((Y358*0.25)/U358)+((Y359*0.25)/U359)+((Y360*0.25)/U360)+((Y361*0.25)/U361)+((Y362*0.25)/U362)+(AA343/Z343)+(AA344/Z344)+(AA345/Z345)+(AA346/Z346)+(AA347/Z347)+(AA348/Z348)+(AA349/Z349)+(AA350/Z350)+(AA351/Z351)+(AA352/Z352)+(AA353/Z353)+(AA354/Z354)+(AA355/Z355)+(AA356/Z356)+(AA357/Z357)+(AA358/Z358)+(AA359/Z359)+(AA360/Z360)+(AA361/Z361)+(AA362/Z362)+AE370</f>
        <v>#DIV/0!</v>
      </c>
      <c r="AF363" s="31"/>
      <c r="AG363" s="31"/>
      <c r="AH363" s="31"/>
      <c r="AI363" s="31"/>
      <c r="AJ363" s="31"/>
      <c r="AK363" s="31"/>
      <c r="AL363" s="31"/>
      <c r="AM363" s="31"/>
      <c r="AN363" s="31"/>
      <c r="AO363" s="31"/>
      <c r="AP363" s="31"/>
      <c r="AQ363" s="31"/>
      <c r="AR363" s="31"/>
      <c r="AS363" s="31"/>
      <c r="AT363" s="31"/>
      <c r="AU363" s="31"/>
      <c r="AV363" s="31"/>
      <c r="AW363" s="31"/>
      <c r="AX363" s="31"/>
      <c r="AY363" s="31"/>
      <c r="AZ363" s="31"/>
      <c r="BA363" s="31"/>
      <c r="BB363" s="31"/>
      <c r="BC363" s="31"/>
      <c r="BD363" s="31"/>
      <c r="BE363" s="31"/>
      <c r="BF363" s="31"/>
      <c r="BG363" s="31"/>
      <c r="BH363" s="31"/>
      <c r="BI363" s="31"/>
      <c r="BJ363" s="31"/>
      <c r="BK363" s="31"/>
      <c r="BL363" s="31"/>
      <c r="BM363" s="31"/>
      <c r="BN363" s="31"/>
      <c r="BO363" s="31"/>
      <c r="BP363" s="31"/>
      <c r="BQ363" s="31"/>
      <c r="BR363" s="31"/>
      <c r="BS363" s="31"/>
      <c r="BT363" s="31"/>
      <c r="BU363" s="31"/>
      <c r="BV363" s="31"/>
      <c r="BW363" s="31"/>
      <c r="BX363" s="31"/>
      <c r="BY363" s="31"/>
      <c r="BZ363" s="31"/>
      <c r="CA363" s="31"/>
      <c r="CB363" s="31"/>
      <c r="CC363" s="31"/>
    </row>
    <row r="364" spans="1:81" ht="15" x14ac:dyDescent="0.2">
      <c r="A364" s="177" t="s">
        <v>158</v>
      </c>
      <c r="B364" s="178"/>
      <c r="C364" s="179" t="s">
        <v>36</v>
      </c>
      <c r="D364" s="180"/>
      <c r="E364" s="181"/>
      <c r="F364" s="181"/>
      <c r="G364" s="182" t="s">
        <v>159</v>
      </c>
      <c r="H364" s="181"/>
      <c r="I364" s="181"/>
      <c r="J364" s="181"/>
      <c r="K364" s="183"/>
      <c r="L364" s="179" t="s">
        <v>36</v>
      </c>
      <c r="M364" s="180"/>
      <c r="N364" s="181"/>
      <c r="O364" s="181"/>
      <c r="P364" s="182" t="s">
        <v>54</v>
      </c>
      <c r="Q364" s="181"/>
      <c r="R364" s="181"/>
      <c r="S364" s="181"/>
      <c r="T364" s="183"/>
      <c r="U364" s="179" t="s">
        <v>36</v>
      </c>
      <c r="V364" s="180"/>
      <c r="W364" s="181"/>
      <c r="X364" s="181"/>
      <c r="Y364" s="184" t="s">
        <v>40</v>
      </c>
      <c r="Z364" s="179" t="s">
        <v>36</v>
      </c>
      <c r="AA364" s="184" t="s">
        <v>41</v>
      </c>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c r="BQ364" s="31"/>
      <c r="BR364" s="31"/>
      <c r="BS364" s="31"/>
      <c r="BT364" s="31"/>
      <c r="BU364" s="31"/>
      <c r="BV364" s="31"/>
      <c r="BW364" s="31"/>
      <c r="BX364" s="31"/>
      <c r="BY364" s="31"/>
      <c r="BZ364" s="31"/>
      <c r="CA364" s="31"/>
      <c r="CB364" s="31"/>
      <c r="CC364" s="31"/>
    </row>
    <row r="365" spans="1:81" ht="15" x14ac:dyDescent="0.2">
      <c r="A365" s="146">
        <f t="shared" ref="A365:A369" si="284">A315</f>
        <v>0</v>
      </c>
      <c r="B365" s="185"/>
      <c r="C365" s="186"/>
      <c r="D365" s="187"/>
      <c r="E365" s="188"/>
      <c r="F365" s="188"/>
      <c r="G365" s="152"/>
      <c r="H365" s="188"/>
      <c r="I365" s="188"/>
      <c r="J365" s="188"/>
      <c r="K365" s="189"/>
      <c r="L365" s="186"/>
      <c r="M365" s="187"/>
      <c r="N365" s="188"/>
      <c r="O365" s="188"/>
      <c r="P365" s="152"/>
      <c r="Q365" s="188"/>
      <c r="R365" s="188"/>
      <c r="S365" s="188"/>
      <c r="T365" s="189"/>
      <c r="U365" s="186"/>
      <c r="V365" s="187"/>
      <c r="W365" s="188"/>
      <c r="X365" s="188"/>
      <c r="Y365" s="190"/>
      <c r="Z365" s="186"/>
      <c r="AA365" s="190"/>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2"/>
      <c r="BC365" s="31"/>
      <c r="BD365" s="31"/>
      <c r="BE365" s="31"/>
      <c r="BF365" s="31"/>
      <c r="BG365" s="31"/>
      <c r="BH365" s="31"/>
      <c r="BI365" s="31"/>
      <c r="BJ365" s="31"/>
      <c r="BK365" s="31"/>
      <c r="BL365" s="31"/>
      <c r="BM365" s="31"/>
      <c r="BN365" s="31"/>
      <c r="BO365" s="31"/>
      <c r="BP365" s="31"/>
      <c r="BQ365" s="31"/>
      <c r="BR365" s="31"/>
      <c r="BS365" s="31"/>
      <c r="BT365" s="31"/>
      <c r="BU365" s="31"/>
      <c r="BV365" s="31"/>
      <c r="BW365" s="31"/>
      <c r="BX365" s="31"/>
      <c r="BY365" s="31"/>
      <c r="BZ365" s="31"/>
      <c r="CA365" s="31"/>
      <c r="CB365" s="31"/>
      <c r="CC365" s="31"/>
    </row>
    <row r="366" spans="1:81" ht="15" x14ac:dyDescent="0.2">
      <c r="A366" s="146">
        <f t="shared" si="284"/>
        <v>0</v>
      </c>
      <c r="B366" s="185"/>
      <c r="C366" s="186"/>
      <c r="D366" s="187"/>
      <c r="E366" s="188"/>
      <c r="F366" s="188"/>
      <c r="G366" s="152"/>
      <c r="H366" s="188"/>
      <c r="I366" s="188"/>
      <c r="J366" s="188"/>
      <c r="K366" s="189"/>
      <c r="L366" s="186"/>
      <c r="M366" s="187"/>
      <c r="N366" s="188"/>
      <c r="O366" s="188"/>
      <c r="P366" s="152"/>
      <c r="Q366" s="188"/>
      <c r="R366" s="188"/>
      <c r="S366" s="188"/>
      <c r="T366" s="189"/>
      <c r="U366" s="186"/>
      <c r="V366" s="187"/>
      <c r="W366" s="188"/>
      <c r="X366" s="188"/>
      <c r="Y366" s="190"/>
      <c r="Z366" s="186"/>
      <c r="AA366" s="190"/>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2"/>
      <c r="BD366" s="2"/>
      <c r="BE366" s="86"/>
      <c r="BF366" s="86"/>
      <c r="BG366" s="86"/>
      <c r="BH366" s="86"/>
      <c r="BI366" s="31"/>
      <c r="BJ366" s="31"/>
      <c r="BK366" s="31"/>
      <c r="BL366" s="31"/>
      <c r="BM366" s="31"/>
      <c r="BN366" s="31"/>
      <c r="BO366" s="31"/>
      <c r="BP366" s="31"/>
      <c r="BQ366" s="31"/>
      <c r="BR366" s="31"/>
      <c r="BS366" s="31"/>
      <c r="BT366" s="31"/>
      <c r="BU366" s="31"/>
      <c r="BV366" s="31"/>
      <c r="BW366" s="31"/>
      <c r="BX366" s="31"/>
      <c r="BY366" s="31"/>
      <c r="BZ366" s="31"/>
      <c r="CA366" s="31"/>
      <c r="CB366" s="31"/>
      <c r="CC366" s="31"/>
    </row>
    <row r="367" spans="1:81" ht="15" x14ac:dyDescent="0.2">
      <c r="A367" s="146">
        <f t="shared" si="284"/>
        <v>0</v>
      </c>
      <c r="B367" s="185"/>
      <c r="C367" s="186"/>
      <c r="D367" s="187"/>
      <c r="E367" s="188"/>
      <c r="F367" s="188"/>
      <c r="G367" s="152"/>
      <c r="H367" s="188"/>
      <c r="I367" s="188"/>
      <c r="J367" s="188"/>
      <c r="K367" s="189"/>
      <c r="L367" s="186"/>
      <c r="M367" s="187"/>
      <c r="N367" s="188"/>
      <c r="O367" s="188"/>
      <c r="P367" s="152"/>
      <c r="Q367" s="188"/>
      <c r="R367" s="188"/>
      <c r="S367" s="188"/>
      <c r="T367" s="189"/>
      <c r="U367" s="186"/>
      <c r="V367" s="187"/>
      <c r="W367" s="188"/>
      <c r="X367" s="188"/>
      <c r="Y367" s="190"/>
      <c r="Z367" s="186"/>
      <c r="AA367" s="190"/>
      <c r="AB367" s="31"/>
      <c r="AC367" s="31"/>
      <c r="AD367" s="31"/>
      <c r="AE367" s="31"/>
      <c r="AF367" s="31"/>
      <c r="AG367" s="31"/>
      <c r="AH367" s="31"/>
      <c r="AI367" s="31"/>
      <c r="AJ367" s="31"/>
      <c r="AK367" s="31"/>
      <c r="AL367" s="31"/>
      <c r="AM367" s="31"/>
      <c r="AN367" s="31"/>
      <c r="AO367" s="31"/>
      <c r="AP367" s="31"/>
      <c r="AQ367" s="31"/>
      <c r="AR367" s="2"/>
      <c r="AS367" s="31"/>
      <c r="AT367" s="31"/>
      <c r="AU367" s="31"/>
      <c r="AV367" s="31"/>
      <c r="AW367" s="31"/>
      <c r="AX367" s="31"/>
      <c r="AY367" s="31"/>
      <c r="AZ367" s="31"/>
      <c r="BA367" s="31"/>
      <c r="BB367" s="31"/>
      <c r="BC367" s="31"/>
      <c r="BD367" s="31"/>
      <c r="BE367" s="31"/>
      <c r="BF367" s="31"/>
      <c r="BG367" s="31"/>
      <c r="BH367" s="31"/>
      <c r="BI367" s="31"/>
      <c r="BJ367" s="31"/>
      <c r="BK367" s="31"/>
      <c r="BL367" s="31"/>
      <c r="BM367" s="31"/>
      <c r="BN367" s="31"/>
      <c r="BO367" s="31"/>
      <c r="BP367" s="31"/>
      <c r="BQ367" s="31"/>
      <c r="BR367" s="31"/>
      <c r="BS367" s="31"/>
      <c r="BT367" s="31"/>
      <c r="BU367" s="31"/>
      <c r="BV367" s="31"/>
      <c r="BW367" s="31"/>
      <c r="BX367" s="31"/>
      <c r="BY367" s="31"/>
      <c r="BZ367" s="31"/>
      <c r="CA367" s="31"/>
      <c r="CB367" s="31"/>
      <c r="CC367" s="31"/>
    </row>
    <row r="368" spans="1:81" ht="15" x14ac:dyDescent="0.2">
      <c r="A368" s="146">
        <f t="shared" si="284"/>
        <v>0</v>
      </c>
      <c r="B368" s="185"/>
      <c r="C368" s="186"/>
      <c r="D368" s="187"/>
      <c r="E368" s="188"/>
      <c r="F368" s="188"/>
      <c r="G368" s="152"/>
      <c r="H368" s="188"/>
      <c r="I368" s="188"/>
      <c r="J368" s="188"/>
      <c r="K368" s="189"/>
      <c r="L368" s="186"/>
      <c r="M368" s="187"/>
      <c r="N368" s="188"/>
      <c r="O368" s="188"/>
      <c r="P368" s="152"/>
      <c r="Q368" s="188"/>
      <c r="R368" s="188"/>
      <c r="S368" s="188"/>
      <c r="T368" s="189"/>
      <c r="U368" s="186"/>
      <c r="V368" s="187"/>
      <c r="W368" s="188"/>
      <c r="X368" s="188"/>
      <c r="Y368" s="190"/>
      <c r="Z368" s="186"/>
      <c r="AA368" s="190"/>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c r="BF368" s="31"/>
      <c r="BG368" s="31"/>
      <c r="BH368" s="31"/>
      <c r="BI368" s="31"/>
      <c r="BJ368" s="31"/>
      <c r="BK368" s="31"/>
      <c r="BL368" s="31"/>
      <c r="BM368" s="31"/>
      <c r="BN368" s="31"/>
      <c r="BO368" s="31"/>
      <c r="BP368" s="31"/>
      <c r="BQ368" s="31"/>
      <c r="BR368" s="31"/>
      <c r="BS368" s="31"/>
      <c r="BT368" s="31"/>
      <c r="BU368" s="31"/>
      <c r="BV368" s="31"/>
      <c r="BW368" s="31"/>
      <c r="BX368" s="31"/>
      <c r="BY368" s="31"/>
      <c r="BZ368" s="31"/>
      <c r="CA368" s="31"/>
      <c r="CB368" s="31"/>
      <c r="CC368" s="31"/>
    </row>
    <row r="369" spans="1:81" ht="48" x14ac:dyDescent="0.2">
      <c r="A369" s="8">
        <f t="shared" si="284"/>
        <v>0</v>
      </c>
      <c r="B369" s="178"/>
      <c r="C369" s="191"/>
      <c r="D369" s="180"/>
      <c r="E369" s="181"/>
      <c r="F369" s="181"/>
      <c r="G369" s="192"/>
      <c r="H369" s="181"/>
      <c r="I369" s="181"/>
      <c r="J369" s="181"/>
      <c r="K369" s="183"/>
      <c r="L369" s="191"/>
      <c r="M369" s="180"/>
      <c r="N369" s="181"/>
      <c r="O369" s="181"/>
      <c r="P369" s="192"/>
      <c r="Q369" s="181"/>
      <c r="R369" s="181"/>
      <c r="S369" s="181"/>
      <c r="T369" s="183"/>
      <c r="U369" s="191"/>
      <c r="V369" s="180"/>
      <c r="W369" s="181"/>
      <c r="X369" s="181"/>
      <c r="Y369" s="193"/>
      <c r="Z369" s="191"/>
      <c r="AA369" s="193"/>
      <c r="AB369" s="23" t="s">
        <v>153</v>
      </c>
      <c r="AC369" s="15" t="s">
        <v>154</v>
      </c>
      <c r="AD369" s="23" t="s">
        <v>155</v>
      </c>
      <c r="AE369" s="23" t="s">
        <v>160</v>
      </c>
      <c r="AF369" s="31"/>
      <c r="AG369" s="31"/>
      <c r="AH369" s="31"/>
      <c r="AI369" s="31"/>
      <c r="AJ369" s="31"/>
      <c r="AK369" s="31"/>
      <c r="AL369" s="31"/>
      <c r="AM369" s="31"/>
      <c r="AN369" s="31"/>
      <c r="AO369" s="31"/>
      <c r="AP369" s="31"/>
      <c r="AQ369" s="31"/>
      <c r="AR369" s="31"/>
      <c r="AS369" s="31"/>
      <c r="AT369" s="31"/>
      <c r="AU369" s="31"/>
      <c r="AV369" s="31"/>
      <c r="AW369" s="31"/>
      <c r="AX369" s="31"/>
      <c r="AY369" s="31"/>
      <c r="AZ369" s="31"/>
      <c r="BA369" s="31"/>
      <c r="BB369" s="31"/>
      <c r="BC369" s="31"/>
      <c r="BD369" s="31"/>
      <c r="BE369" s="31"/>
      <c r="BF369" s="31"/>
      <c r="BG369" s="31"/>
      <c r="BH369" s="31"/>
      <c r="BI369" s="31"/>
      <c r="BJ369" s="31"/>
      <c r="BK369" s="31"/>
      <c r="BL369" s="31"/>
      <c r="BM369" s="31"/>
      <c r="BN369" s="31"/>
      <c r="BO369" s="31"/>
      <c r="BP369" s="31"/>
      <c r="BQ369" s="31"/>
      <c r="BR369" s="31"/>
      <c r="BS369" s="31"/>
      <c r="BT369" s="31"/>
      <c r="BU369" s="31"/>
      <c r="BV369" s="31"/>
      <c r="BW369" s="31"/>
      <c r="BX369" s="31"/>
      <c r="BY369" s="31"/>
      <c r="BZ369" s="31"/>
      <c r="CA369" s="31"/>
      <c r="CB369" s="31"/>
      <c r="CC369" s="31"/>
    </row>
    <row r="370" spans="1:81" ht="15" x14ac:dyDescent="0.2">
      <c r="A370" s="177" t="s">
        <v>191</v>
      </c>
      <c r="B370" s="178"/>
      <c r="C370" s="179" t="e">
        <f>AVERAGE(C365:C369)</f>
        <v>#DIV/0!</v>
      </c>
      <c r="D370" s="180"/>
      <c r="E370" s="181"/>
      <c r="F370" s="181"/>
      <c r="G370" s="182">
        <f>SUM(G365:G369)</f>
        <v>0</v>
      </c>
      <c r="H370" s="181"/>
      <c r="I370" s="181"/>
      <c r="J370" s="181"/>
      <c r="K370" s="183"/>
      <c r="L370" s="179" t="e">
        <f>AVERAGE(L365:L369)</f>
        <v>#DIV/0!</v>
      </c>
      <c r="M370" s="180"/>
      <c r="N370" s="181"/>
      <c r="O370" s="181"/>
      <c r="P370" s="182">
        <f>SUM(P365:P369)</f>
        <v>0</v>
      </c>
      <c r="Q370" s="181"/>
      <c r="R370" s="181"/>
      <c r="S370" s="181"/>
      <c r="T370" s="183"/>
      <c r="U370" s="179" t="e">
        <f>AVERAGE(U365:U369)</f>
        <v>#DIV/0!</v>
      </c>
      <c r="V370" s="180"/>
      <c r="W370" s="181"/>
      <c r="X370" s="181"/>
      <c r="Y370" s="184">
        <f>SUM(Y365:Y369)</f>
        <v>0</v>
      </c>
      <c r="Z370" s="179" t="e">
        <f>AVERAGE(Z365:Z369)</f>
        <v>#DIV/0!</v>
      </c>
      <c r="AA370" s="184">
        <f>SUM(AA365:AA369)</f>
        <v>0</v>
      </c>
      <c r="AB370" s="194">
        <f>(G370*0.33)+P370+(Y370*0.25)+AA370</f>
        <v>0</v>
      </c>
      <c r="AC370" s="195" t="e">
        <f>((AB370-(AA370+(Y370*0.25)))/L370)+((Y365*0.25)/U365)+((Y366*0.25)/U366)+((Y367*0.25)/U367)+((Y368*0.25)/U368)+((Y369*0.25)/U369)+(AA365/Z365)+(AA366/Z366)+(AA367/Z367)+(AA368/Z368)+(AA369/Z369)</f>
        <v>#DIV/0!</v>
      </c>
      <c r="AD370" s="196">
        <f>G370+P370+Y370+AA370</f>
        <v>0</v>
      </c>
      <c r="AE370" s="197" t="e">
        <f>(G370/C370)+(P370/L370)+((Y365*0.25)/U365)+((Y366*0.25)/U366)+((Y367*0.25)/U367)+((Y368*0.25)/U368)+((Y369*0.25)/U369)+(AA365/Z365)+(AA366/Z366)+(AA367/Z367)+(AA368/Z368)+(AA369/Z369)</f>
        <v>#DIV/0!</v>
      </c>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c r="BF370" s="31"/>
      <c r="BG370" s="31"/>
      <c r="BH370" s="31"/>
      <c r="BI370" s="31"/>
      <c r="BJ370" s="31"/>
      <c r="BK370" s="31"/>
      <c r="BL370" s="31"/>
      <c r="BM370" s="31"/>
      <c r="BN370" s="31"/>
      <c r="BO370" s="31"/>
      <c r="BP370" s="31"/>
      <c r="BQ370" s="31"/>
      <c r="BR370" s="31"/>
      <c r="BS370" s="31"/>
      <c r="BT370" s="31"/>
      <c r="BU370" s="31"/>
      <c r="BV370" s="31"/>
      <c r="BW370" s="31"/>
      <c r="BX370" s="31"/>
      <c r="BY370" s="31"/>
      <c r="BZ370" s="31"/>
      <c r="CA370" s="31"/>
      <c r="CB370" s="31"/>
      <c r="CC370" s="31"/>
    </row>
    <row r="371" spans="1:81" ht="15" x14ac:dyDescent="0.2">
      <c r="A371" s="146"/>
      <c r="B371" s="198"/>
      <c r="C371" s="198"/>
      <c r="D371" s="73"/>
      <c r="E371" s="31"/>
      <c r="F371" s="31"/>
      <c r="G371" s="31"/>
      <c r="H371" s="31"/>
      <c r="I371" s="31"/>
      <c r="J371" s="31"/>
      <c r="K371" s="47"/>
      <c r="L371" s="47"/>
      <c r="M371" s="31"/>
      <c r="N371" s="31"/>
      <c r="O371" s="31"/>
      <c r="P371" s="31"/>
      <c r="Q371" s="31"/>
      <c r="R371" s="31"/>
      <c r="S371" s="31"/>
      <c r="T371" s="105"/>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A371" s="31"/>
      <c r="BB371" s="31"/>
      <c r="BC371" s="31"/>
      <c r="BD371" s="31"/>
      <c r="BE371" s="31"/>
      <c r="BF371" s="31"/>
      <c r="BG371" s="31"/>
      <c r="BH371" s="31"/>
      <c r="BI371" s="31"/>
      <c r="BJ371" s="31"/>
      <c r="BK371" s="31"/>
      <c r="BL371" s="31"/>
      <c r="BM371" s="31"/>
      <c r="BN371" s="31"/>
      <c r="BO371" s="31"/>
      <c r="BP371" s="31"/>
      <c r="BQ371" s="31"/>
      <c r="BR371" s="31"/>
      <c r="BS371" s="31"/>
      <c r="BT371" s="31"/>
      <c r="BU371" s="31"/>
      <c r="BV371" s="31"/>
      <c r="BW371" s="31"/>
      <c r="BX371" s="31"/>
      <c r="BY371" s="31"/>
      <c r="BZ371" s="31"/>
      <c r="CA371" s="31"/>
      <c r="CB371" s="31"/>
      <c r="CC371" s="31"/>
    </row>
    <row r="372" spans="1:81" ht="15" x14ac:dyDescent="0.2">
      <c r="A372" s="146" t="s">
        <v>137</v>
      </c>
      <c r="B372" s="147" t="s">
        <v>192</v>
      </c>
      <c r="C372" s="199"/>
      <c r="D372" s="73"/>
      <c r="E372" s="260"/>
      <c r="F372" s="209"/>
      <c r="G372" s="31"/>
      <c r="H372" s="31"/>
      <c r="I372" s="31"/>
      <c r="J372" s="31"/>
      <c r="K372" s="47"/>
      <c r="L372" s="47"/>
      <c r="M372" s="31"/>
      <c r="N372" s="260"/>
      <c r="O372" s="209"/>
      <c r="P372" s="31"/>
      <c r="Q372" s="31"/>
      <c r="R372" s="31"/>
      <c r="S372" s="31"/>
      <c r="T372" s="105"/>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A372" s="31"/>
      <c r="BB372" s="31"/>
      <c r="BC372" s="31"/>
      <c r="BD372" s="31"/>
      <c r="BE372" s="31"/>
      <c r="BF372" s="31"/>
      <c r="BG372" s="31"/>
      <c r="BH372" s="31"/>
      <c r="BI372" s="31"/>
      <c r="BJ372" s="31"/>
      <c r="BK372" s="31"/>
      <c r="BL372" s="31"/>
      <c r="BM372" s="31"/>
      <c r="BN372" s="31"/>
      <c r="BO372" s="31"/>
      <c r="BP372" s="31"/>
      <c r="BQ372" s="31"/>
      <c r="BR372" s="31"/>
      <c r="BS372" s="31"/>
      <c r="BT372" s="31"/>
      <c r="BU372" s="31"/>
      <c r="BV372" s="31"/>
      <c r="BW372" s="31"/>
      <c r="BX372" s="31"/>
      <c r="BY372" s="31"/>
      <c r="BZ372" s="31"/>
      <c r="CA372" s="31"/>
      <c r="CB372" s="31"/>
      <c r="CC372" s="31"/>
    </row>
    <row r="373" spans="1:81" ht="15" x14ac:dyDescent="0.2">
      <c r="A373" s="151"/>
      <c r="B373" s="261" t="s">
        <v>139</v>
      </c>
      <c r="C373" s="262" t="s">
        <v>5</v>
      </c>
      <c r="D373" s="263"/>
      <c r="E373" s="263"/>
      <c r="F373" s="263"/>
      <c r="G373" s="263"/>
      <c r="H373" s="263"/>
      <c r="I373" s="263"/>
      <c r="J373" s="263"/>
      <c r="K373" s="264"/>
      <c r="L373" s="265" t="s">
        <v>6</v>
      </c>
      <c r="M373" s="263"/>
      <c r="N373" s="263"/>
      <c r="O373" s="263"/>
      <c r="P373" s="263"/>
      <c r="Q373" s="263"/>
      <c r="R373" s="263"/>
      <c r="S373" s="263"/>
      <c r="T373" s="264"/>
      <c r="U373" s="265" t="s">
        <v>7</v>
      </c>
      <c r="V373" s="263"/>
      <c r="W373" s="263"/>
      <c r="X373" s="263"/>
      <c r="Y373" s="264"/>
      <c r="Z373" s="265" t="s">
        <v>8</v>
      </c>
      <c r="AA373" s="266"/>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A373" s="31"/>
      <c r="BB373" s="31"/>
      <c r="BC373" s="31"/>
      <c r="BD373" s="31"/>
      <c r="BE373" s="31"/>
      <c r="BF373" s="31"/>
      <c r="BG373" s="31"/>
      <c r="BH373" s="31"/>
      <c r="BI373" s="31"/>
      <c r="BJ373" s="31"/>
      <c r="BK373" s="31"/>
      <c r="BL373" s="31"/>
      <c r="BM373" s="31"/>
      <c r="BN373" s="31"/>
      <c r="BO373" s="31"/>
      <c r="BP373" s="31"/>
      <c r="BQ373" s="31"/>
      <c r="BR373" s="31"/>
      <c r="BS373" s="31"/>
      <c r="BT373" s="31"/>
      <c r="BU373" s="31"/>
      <c r="BV373" s="31"/>
      <c r="BW373" s="31"/>
      <c r="BX373" s="31"/>
      <c r="BY373" s="31"/>
      <c r="BZ373" s="31"/>
      <c r="CA373" s="31"/>
      <c r="CB373" s="31"/>
      <c r="CC373" s="31"/>
    </row>
    <row r="374" spans="1:81" ht="32" x14ac:dyDescent="0.2">
      <c r="A374" s="15" t="s">
        <v>141</v>
      </c>
      <c r="B374" s="214"/>
      <c r="C374" s="154" t="s">
        <v>36</v>
      </c>
      <c r="D374" s="155" t="s">
        <v>27</v>
      </c>
      <c r="E374" s="155" t="s">
        <v>28</v>
      </c>
      <c r="F374" s="155" t="s">
        <v>29</v>
      </c>
      <c r="G374" s="155" t="s">
        <v>30</v>
      </c>
      <c r="H374" s="155" t="s">
        <v>31</v>
      </c>
      <c r="I374" s="155" t="s">
        <v>32</v>
      </c>
      <c r="J374" s="156" t="s">
        <v>33</v>
      </c>
      <c r="K374" s="20" t="s">
        <v>34</v>
      </c>
      <c r="L374" s="155" t="s">
        <v>36</v>
      </c>
      <c r="M374" s="155" t="s">
        <v>27</v>
      </c>
      <c r="N374" s="155" t="s">
        <v>28</v>
      </c>
      <c r="O374" s="155" t="s">
        <v>29</v>
      </c>
      <c r="P374" s="155" t="s">
        <v>30</v>
      </c>
      <c r="Q374" s="155" t="s">
        <v>31</v>
      </c>
      <c r="R374" s="155" t="s">
        <v>32</v>
      </c>
      <c r="S374" s="155" t="s">
        <v>33</v>
      </c>
      <c r="T374" s="22" t="s">
        <v>142</v>
      </c>
      <c r="U374" s="155" t="s">
        <v>36</v>
      </c>
      <c r="V374" s="155" t="s">
        <v>37</v>
      </c>
      <c r="W374" s="155" t="s">
        <v>38</v>
      </c>
      <c r="X374" s="155" t="s">
        <v>39</v>
      </c>
      <c r="Y374" s="22" t="s">
        <v>40</v>
      </c>
      <c r="Z374" s="155" t="s">
        <v>36</v>
      </c>
      <c r="AA374" s="155" t="s">
        <v>30</v>
      </c>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A374" s="31"/>
      <c r="BB374" s="31"/>
      <c r="BC374" s="31"/>
      <c r="BD374" s="31"/>
      <c r="BE374" s="31"/>
      <c r="BF374" s="31"/>
      <c r="BG374" s="31"/>
      <c r="BH374" s="31"/>
      <c r="BI374" s="31"/>
      <c r="BJ374" s="31"/>
      <c r="BK374" s="31"/>
      <c r="BL374" s="31"/>
      <c r="BM374" s="31"/>
      <c r="BN374" s="31"/>
      <c r="BO374" s="31"/>
      <c r="BP374" s="31"/>
      <c r="BQ374" s="31"/>
      <c r="BR374" s="31"/>
      <c r="BS374" s="31"/>
      <c r="BT374" s="31"/>
      <c r="BU374" s="31"/>
      <c r="BV374" s="31"/>
      <c r="BW374" s="31"/>
      <c r="BX374" s="31"/>
      <c r="BY374" s="31"/>
      <c r="BZ374" s="31"/>
      <c r="CA374" s="31"/>
      <c r="CB374" s="31"/>
      <c r="CC374" s="31"/>
    </row>
    <row r="375" spans="1:81" ht="15" x14ac:dyDescent="0.2">
      <c r="A375" s="86">
        <f>$A$7</f>
        <v>0</v>
      </c>
      <c r="B375" s="86">
        <f t="shared" ref="B375:B394" si="285">B343</f>
        <v>0</v>
      </c>
      <c r="C375" s="160"/>
      <c r="D375" s="161"/>
      <c r="E375" s="161"/>
      <c r="F375" s="161"/>
      <c r="G375" s="162">
        <f t="shared" ref="G375:G394" si="286">D375+E375+F375</f>
        <v>0</v>
      </c>
      <c r="H375" s="161"/>
      <c r="I375" s="161"/>
      <c r="J375" s="99"/>
      <c r="K375" s="163"/>
      <c r="L375" s="161"/>
      <c r="M375" s="161"/>
      <c r="N375" s="164"/>
      <c r="O375" s="164"/>
      <c r="P375" s="162">
        <f t="shared" ref="P375:P394" si="287">M375+N375+O375</f>
        <v>0</v>
      </c>
      <c r="Q375" s="164"/>
      <c r="R375" s="164"/>
      <c r="S375" s="99"/>
      <c r="T375" s="163"/>
      <c r="U375" s="161"/>
      <c r="V375" s="161"/>
      <c r="W375" s="161"/>
      <c r="X375" s="161"/>
      <c r="Y375" s="200"/>
      <c r="Z375" s="161"/>
      <c r="AA375" s="16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c r="BF375" s="31"/>
      <c r="BG375" s="31"/>
      <c r="BH375" s="31"/>
      <c r="BI375" s="31"/>
      <c r="BJ375" s="31"/>
      <c r="BK375" s="31"/>
      <c r="BL375" s="31"/>
      <c r="BM375" s="31"/>
      <c r="BN375" s="31"/>
      <c r="BO375" s="31"/>
      <c r="BP375" s="31"/>
      <c r="BQ375" s="31"/>
      <c r="BR375" s="31"/>
      <c r="BS375" s="31"/>
      <c r="BT375" s="31"/>
      <c r="BU375" s="31"/>
      <c r="BV375" s="31"/>
      <c r="BW375" s="31"/>
      <c r="BX375" s="31"/>
      <c r="BY375" s="31"/>
      <c r="BZ375" s="31"/>
      <c r="CA375" s="31"/>
      <c r="CB375" s="31"/>
      <c r="CC375" s="31"/>
    </row>
    <row r="376" spans="1:81" ht="27" customHeight="1" x14ac:dyDescent="0.2">
      <c r="A376" s="86">
        <f>$A$8</f>
        <v>0</v>
      </c>
      <c r="B376" s="86">
        <f t="shared" si="285"/>
        <v>0</v>
      </c>
      <c r="C376" s="160"/>
      <c r="D376" s="161"/>
      <c r="E376" s="161"/>
      <c r="F376" s="161"/>
      <c r="G376" s="162">
        <f t="shared" si="286"/>
        <v>0</v>
      </c>
      <c r="H376" s="161"/>
      <c r="I376" s="161"/>
      <c r="J376" s="99"/>
      <c r="K376" s="163"/>
      <c r="L376" s="161"/>
      <c r="M376" s="161"/>
      <c r="N376" s="164"/>
      <c r="O376" s="164"/>
      <c r="P376" s="162">
        <f t="shared" si="287"/>
        <v>0</v>
      </c>
      <c r="Q376" s="164"/>
      <c r="R376" s="164"/>
      <c r="S376" s="99"/>
      <c r="T376" s="163"/>
      <c r="U376" s="161"/>
      <c r="V376" s="161"/>
      <c r="W376" s="161"/>
      <c r="X376" s="161"/>
      <c r="Y376" s="200"/>
      <c r="Z376" s="161"/>
      <c r="AA376" s="16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row>
    <row r="377" spans="1:81" ht="15" x14ac:dyDescent="0.2">
      <c r="A377" s="86">
        <f>$A$9</f>
        <v>0</v>
      </c>
      <c r="B377" s="86">
        <f t="shared" si="285"/>
        <v>0</v>
      </c>
      <c r="C377" s="160"/>
      <c r="D377" s="161"/>
      <c r="E377" s="161"/>
      <c r="F377" s="161"/>
      <c r="G377" s="162">
        <f t="shared" si="286"/>
        <v>0</v>
      </c>
      <c r="H377" s="161"/>
      <c r="I377" s="161"/>
      <c r="J377" s="99"/>
      <c r="K377" s="163"/>
      <c r="L377" s="161"/>
      <c r="M377" s="161"/>
      <c r="N377" s="164"/>
      <c r="O377" s="164"/>
      <c r="P377" s="162">
        <f t="shared" si="287"/>
        <v>0</v>
      </c>
      <c r="Q377" s="164"/>
      <c r="R377" s="164"/>
      <c r="S377" s="99"/>
      <c r="T377" s="163"/>
      <c r="U377" s="161"/>
      <c r="V377" s="161"/>
      <c r="W377" s="161"/>
      <c r="X377" s="161"/>
      <c r="Y377" s="200"/>
      <c r="Z377" s="161"/>
      <c r="AA377" s="16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c r="BF377" s="31"/>
      <c r="BG377" s="31"/>
      <c r="BH377" s="31"/>
      <c r="BI377" s="31"/>
      <c r="BJ377" s="31"/>
      <c r="BK377" s="31"/>
      <c r="BL377" s="31"/>
      <c r="BM377" s="31"/>
      <c r="BN377" s="31"/>
      <c r="BO377" s="31"/>
      <c r="BP377" s="31"/>
      <c r="BQ377" s="31"/>
      <c r="BR377" s="31"/>
      <c r="BS377" s="31"/>
      <c r="BT377" s="31"/>
      <c r="BU377" s="31"/>
      <c r="BV377" s="31"/>
      <c r="BW377" s="31"/>
      <c r="BX377" s="31"/>
      <c r="BY377" s="31"/>
      <c r="BZ377" s="31"/>
      <c r="CA377" s="31"/>
      <c r="CB377" s="31"/>
      <c r="CC377" s="31"/>
    </row>
    <row r="378" spans="1:81" ht="15" x14ac:dyDescent="0.2">
      <c r="A378" s="86">
        <f>$A$10</f>
        <v>0</v>
      </c>
      <c r="B378" s="86">
        <f t="shared" si="285"/>
        <v>0</v>
      </c>
      <c r="C378" s="160"/>
      <c r="D378" s="161"/>
      <c r="E378" s="161"/>
      <c r="F378" s="161"/>
      <c r="G378" s="162">
        <f t="shared" si="286"/>
        <v>0</v>
      </c>
      <c r="H378" s="161"/>
      <c r="I378" s="161"/>
      <c r="J378" s="99"/>
      <c r="K378" s="163"/>
      <c r="L378" s="161"/>
      <c r="M378" s="161"/>
      <c r="N378" s="164"/>
      <c r="O378" s="164"/>
      <c r="P378" s="162">
        <f t="shared" si="287"/>
        <v>0</v>
      </c>
      <c r="Q378" s="164"/>
      <c r="R378" s="164"/>
      <c r="S378" s="99"/>
      <c r="T378" s="163"/>
      <c r="U378" s="161"/>
      <c r="V378" s="161"/>
      <c r="W378" s="161"/>
      <c r="X378" s="161"/>
      <c r="Y378" s="200"/>
      <c r="Z378" s="161"/>
      <c r="AA378" s="16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c r="BF378" s="31"/>
      <c r="BG378" s="31"/>
      <c r="BH378" s="31"/>
      <c r="BI378" s="31"/>
      <c r="BJ378" s="31"/>
      <c r="BK378" s="31"/>
      <c r="BL378" s="31"/>
      <c r="BM378" s="31"/>
      <c r="BN378" s="31"/>
      <c r="BO378" s="31"/>
      <c r="BP378" s="31"/>
      <c r="BQ378" s="31"/>
      <c r="BR378" s="31"/>
      <c r="BS378" s="31"/>
      <c r="BT378" s="31"/>
      <c r="BU378" s="31"/>
      <c r="BV378" s="31"/>
      <c r="BW378" s="31"/>
      <c r="BX378" s="31"/>
      <c r="BY378" s="31"/>
      <c r="BZ378" s="31"/>
      <c r="CA378" s="31"/>
      <c r="CB378" s="31"/>
      <c r="CC378" s="31"/>
    </row>
    <row r="379" spans="1:81" ht="15" x14ac:dyDescent="0.2">
      <c r="A379" s="86">
        <f>$A$11</f>
        <v>0</v>
      </c>
      <c r="B379" s="86">
        <f t="shared" si="285"/>
        <v>0</v>
      </c>
      <c r="C379" s="160"/>
      <c r="D379" s="161"/>
      <c r="E379" s="161"/>
      <c r="F379" s="161"/>
      <c r="G379" s="162">
        <f t="shared" si="286"/>
        <v>0</v>
      </c>
      <c r="H379" s="161"/>
      <c r="I379" s="161"/>
      <c r="J379" s="99"/>
      <c r="K379" s="163"/>
      <c r="L379" s="161"/>
      <c r="M379" s="161"/>
      <c r="N379" s="164"/>
      <c r="O379" s="164"/>
      <c r="P379" s="162">
        <f t="shared" si="287"/>
        <v>0</v>
      </c>
      <c r="Q379" s="164"/>
      <c r="R379" s="164"/>
      <c r="S379" s="99"/>
      <c r="T379" s="163"/>
      <c r="U379" s="161"/>
      <c r="V379" s="161"/>
      <c r="W379" s="161"/>
      <c r="X379" s="161"/>
      <c r="Y379" s="200"/>
      <c r="Z379" s="161"/>
      <c r="AA379" s="16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c r="BC379" s="31"/>
      <c r="BD379" s="31"/>
      <c r="BE379" s="31"/>
      <c r="BF379" s="31"/>
      <c r="BG379" s="31"/>
      <c r="BH379" s="31"/>
      <c r="BI379" s="31"/>
      <c r="BJ379" s="31"/>
      <c r="BK379" s="31"/>
      <c r="BL379" s="31"/>
      <c r="BM379" s="31"/>
      <c r="BN379" s="31"/>
      <c r="BO379" s="31"/>
      <c r="BP379" s="31"/>
      <c r="BQ379" s="31"/>
      <c r="BR379" s="31"/>
      <c r="BS379" s="31"/>
      <c r="BT379" s="31"/>
      <c r="BU379" s="31"/>
      <c r="BV379" s="31"/>
      <c r="BW379" s="31"/>
      <c r="BX379" s="31"/>
      <c r="BY379" s="31"/>
      <c r="BZ379" s="31"/>
      <c r="CA379" s="31"/>
      <c r="CB379" s="31"/>
      <c r="CC379" s="31"/>
    </row>
    <row r="380" spans="1:81" ht="15" x14ac:dyDescent="0.2">
      <c r="A380" s="86">
        <f>$A$12</f>
        <v>0</v>
      </c>
      <c r="B380" s="86">
        <f t="shared" si="285"/>
        <v>0</v>
      </c>
      <c r="C380" s="160"/>
      <c r="D380" s="161"/>
      <c r="E380" s="161"/>
      <c r="F380" s="161"/>
      <c r="G380" s="162">
        <f t="shared" si="286"/>
        <v>0</v>
      </c>
      <c r="H380" s="161"/>
      <c r="I380" s="161"/>
      <c r="J380" s="99"/>
      <c r="K380" s="163"/>
      <c r="L380" s="161"/>
      <c r="M380" s="161"/>
      <c r="N380" s="164"/>
      <c r="O380" s="164"/>
      <c r="P380" s="162">
        <f t="shared" si="287"/>
        <v>0</v>
      </c>
      <c r="Q380" s="164"/>
      <c r="R380" s="164"/>
      <c r="S380" s="99"/>
      <c r="T380" s="163"/>
      <c r="U380" s="161"/>
      <c r="V380" s="161"/>
      <c r="W380" s="161"/>
      <c r="X380" s="161"/>
      <c r="Y380" s="200"/>
      <c r="Z380" s="161"/>
      <c r="AA380" s="16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c r="BC380" s="31"/>
      <c r="BD380" s="31"/>
      <c r="BE380" s="31"/>
      <c r="BF380" s="31"/>
      <c r="BG380" s="31"/>
      <c r="BH380" s="31"/>
      <c r="BI380" s="31"/>
      <c r="BJ380" s="31"/>
      <c r="BK380" s="31"/>
      <c r="BL380" s="31"/>
      <c r="BM380" s="31"/>
      <c r="BN380" s="31"/>
      <c r="BO380" s="31"/>
      <c r="BP380" s="31"/>
      <c r="BQ380" s="31"/>
      <c r="BR380" s="31"/>
      <c r="BS380" s="31"/>
      <c r="BT380" s="31"/>
      <c r="BU380" s="31"/>
      <c r="BV380" s="31"/>
      <c r="BW380" s="31"/>
      <c r="BX380" s="31"/>
      <c r="BY380" s="31"/>
      <c r="BZ380" s="31"/>
      <c r="CA380" s="31"/>
      <c r="CB380" s="31"/>
      <c r="CC380" s="31"/>
    </row>
    <row r="381" spans="1:81" ht="15" x14ac:dyDescent="0.2">
      <c r="A381" s="86">
        <f>$A$13</f>
        <v>0</v>
      </c>
      <c r="B381" s="86">
        <f t="shared" si="285"/>
        <v>0</v>
      </c>
      <c r="C381" s="160"/>
      <c r="D381" s="161"/>
      <c r="E381" s="161"/>
      <c r="F381" s="161"/>
      <c r="G381" s="162">
        <f t="shared" si="286"/>
        <v>0</v>
      </c>
      <c r="H381" s="161"/>
      <c r="I381" s="161"/>
      <c r="J381" s="99"/>
      <c r="K381" s="163"/>
      <c r="L381" s="161"/>
      <c r="M381" s="161"/>
      <c r="N381" s="164"/>
      <c r="O381" s="164"/>
      <c r="P381" s="162">
        <f t="shared" si="287"/>
        <v>0</v>
      </c>
      <c r="Q381" s="164"/>
      <c r="R381" s="164"/>
      <c r="S381" s="99"/>
      <c r="T381" s="163"/>
      <c r="U381" s="161"/>
      <c r="V381" s="161"/>
      <c r="W381" s="161"/>
      <c r="X381" s="161"/>
      <c r="Y381" s="200"/>
      <c r="Z381" s="161"/>
      <c r="AA381" s="16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c r="BF381" s="31"/>
      <c r="BG381" s="31"/>
      <c r="BH381" s="31"/>
      <c r="BI381" s="31"/>
      <c r="BJ381" s="31"/>
      <c r="BK381" s="31"/>
      <c r="BL381" s="31"/>
      <c r="BM381" s="31"/>
      <c r="BN381" s="31"/>
      <c r="BO381" s="31"/>
      <c r="BP381" s="31"/>
      <c r="BQ381" s="31"/>
      <c r="BR381" s="31"/>
      <c r="BS381" s="31"/>
      <c r="BT381" s="31"/>
      <c r="BU381" s="31"/>
      <c r="BV381" s="31"/>
      <c r="BW381" s="31"/>
      <c r="BX381" s="31"/>
      <c r="BY381" s="31"/>
      <c r="BZ381" s="31"/>
      <c r="CA381" s="31"/>
      <c r="CB381" s="31"/>
      <c r="CC381" s="31"/>
    </row>
    <row r="382" spans="1:81" ht="15" x14ac:dyDescent="0.2">
      <c r="A382" s="86">
        <f>$A$14</f>
        <v>0</v>
      </c>
      <c r="B382" s="86">
        <f t="shared" si="285"/>
        <v>0</v>
      </c>
      <c r="C382" s="160"/>
      <c r="D382" s="161"/>
      <c r="E382" s="161"/>
      <c r="F382" s="161"/>
      <c r="G382" s="162">
        <f t="shared" si="286"/>
        <v>0</v>
      </c>
      <c r="H382" s="161"/>
      <c r="I382" s="161"/>
      <c r="J382" s="99"/>
      <c r="K382" s="163"/>
      <c r="L382" s="161"/>
      <c r="M382" s="161"/>
      <c r="N382" s="164"/>
      <c r="O382" s="164"/>
      <c r="P382" s="162">
        <f t="shared" si="287"/>
        <v>0</v>
      </c>
      <c r="Q382" s="164"/>
      <c r="R382" s="164"/>
      <c r="S382" s="99"/>
      <c r="T382" s="163"/>
      <c r="U382" s="161"/>
      <c r="V382" s="161"/>
      <c r="W382" s="161"/>
      <c r="X382" s="161"/>
      <c r="Y382" s="200"/>
      <c r="Z382" s="161"/>
      <c r="AA382" s="16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A382" s="31"/>
      <c r="BB382" s="31"/>
      <c r="BC382" s="31"/>
      <c r="BD382" s="31"/>
      <c r="BE382" s="31"/>
      <c r="BF382" s="31"/>
      <c r="BG382" s="31"/>
      <c r="BH382" s="31"/>
      <c r="BI382" s="31"/>
      <c r="BJ382" s="31"/>
      <c r="BK382" s="31"/>
      <c r="BL382" s="31"/>
      <c r="BM382" s="31"/>
      <c r="BN382" s="31"/>
      <c r="BO382" s="31"/>
      <c r="BP382" s="31"/>
      <c r="BQ382" s="31"/>
      <c r="BR382" s="31"/>
      <c r="BS382" s="31"/>
      <c r="BT382" s="31"/>
      <c r="BU382" s="31"/>
      <c r="BV382" s="31"/>
      <c r="BW382" s="31"/>
      <c r="BX382" s="31"/>
      <c r="BY382" s="31"/>
      <c r="BZ382" s="31"/>
      <c r="CA382" s="31"/>
      <c r="CB382" s="31"/>
      <c r="CC382" s="31"/>
    </row>
    <row r="383" spans="1:81" ht="15" x14ac:dyDescent="0.2">
      <c r="A383" s="86">
        <f>$A$15</f>
        <v>0</v>
      </c>
      <c r="B383" s="86">
        <f t="shared" si="285"/>
        <v>0</v>
      </c>
      <c r="C383" s="160"/>
      <c r="D383" s="161"/>
      <c r="E383" s="161"/>
      <c r="F383" s="161"/>
      <c r="G383" s="162">
        <f t="shared" si="286"/>
        <v>0</v>
      </c>
      <c r="H383" s="161"/>
      <c r="I383" s="161"/>
      <c r="J383" s="99"/>
      <c r="K383" s="163"/>
      <c r="L383" s="161"/>
      <c r="M383" s="161"/>
      <c r="N383" s="164"/>
      <c r="O383" s="164"/>
      <c r="P383" s="162">
        <f t="shared" si="287"/>
        <v>0</v>
      </c>
      <c r="Q383" s="164"/>
      <c r="R383" s="164"/>
      <c r="S383" s="99"/>
      <c r="T383" s="163"/>
      <c r="U383" s="161"/>
      <c r="V383" s="161"/>
      <c r="W383" s="161"/>
      <c r="X383" s="161"/>
      <c r="Y383" s="200"/>
      <c r="Z383" s="161"/>
      <c r="AA383" s="161"/>
      <c r="AB383" s="31"/>
      <c r="AC383" s="31"/>
      <c r="AD383" s="31"/>
      <c r="AE383" s="31"/>
      <c r="AF383" s="31"/>
      <c r="AG383" s="31"/>
      <c r="AH383" s="31"/>
      <c r="AI383" s="134"/>
      <c r="AJ383" s="134"/>
      <c r="AK383" s="134"/>
      <c r="AL383" s="31"/>
      <c r="AM383" s="31"/>
      <c r="AN383" s="31"/>
      <c r="AO383" s="31"/>
      <c r="AP383" s="31"/>
      <c r="AQ383" s="134"/>
      <c r="AR383" s="31"/>
      <c r="AS383" s="31"/>
      <c r="AT383" s="31"/>
      <c r="AU383" s="31"/>
      <c r="AV383" s="31"/>
      <c r="AW383" s="31"/>
      <c r="AX383" s="31"/>
      <c r="AY383" s="31"/>
      <c r="AZ383" s="31"/>
      <c r="BA383" s="31"/>
      <c r="BB383" s="31"/>
      <c r="BC383" s="31"/>
      <c r="BD383" s="31"/>
      <c r="BE383" s="31"/>
      <c r="BF383" s="31"/>
      <c r="BG383" s="31"/>
      <c r="BH383" s="31"/>
      <c r="BI383" s="31"/>
      <c r="BJ383" s="31"/>
      <c r="BK383" s="31"/>
      <c r="BL383" s="31"/>
      <c r="BM383" s="31"/>
      <c r="BN383" s="31"/>
      <c r="BO383" s="31"/>
      <c r="BP383" s="31"/>
      <c r="BQ383" s="31"/>
      <c r="BR383" s="31"/>
      <c r="BS383" s="31"/>
      <c r="BT383" s="31"/>
      <c r="BU383" s="31"/>
      <c r="BV383" s="31"/>
      <c r="BW383" s="31"/>
      <c r="BX383" s="31"/>
      <c r="BY383" s="31"/>
      <c r="BZ383" s="31"/>
      <c r="CA383" s="31"/>
      <c r="CB383" s="31"/>
      <c r="CC383" s="31"/>
    </row>
    <row r="384" spans="1:81" ht="15" x14ac:dyDescent="0.2">
      <c r="A384" s="86">
        <f>$A$16</f>
        <v>0</v>
      </c>
      <c r="B384" s="86">
        <f t="shared" si="285"/>
        <v>0</v>
      </c>
      <c r="C384" s="160"/>
      <c r="D384" s="161"/>
      <c r="E384" s="161"/>
      <c r="F384" s="161"/>
      <c r="G384" s="162">
        <f t="shared" si="286"/>
        <v>0</v>
      </c>
      <c r="H384" s="161"/>
      <c r="I384" s="161"/>
      <c r="J384" s="99"/>
      <c r="K384" s="163"/>
      <c r="L384" s="161"/>
      <c r="M384" s="161"/>
      <c r="N384" s="164"/>
      <c r="O384" s="164"/>
      <c r="P384" s="162">
        <f t="shared" si="287"/>
        <v>0</v>
      </c>
      <c r="Q384" s="164"/>
      <c r="R384" s="164"/>
      <c r="S384" s="99"/>
      <c r="T384" s="163"/>
      <c r="U384" s="161"/>
      <c r="V384" s="161"/>
      <c r="W384" s="161"/>
      <c r="X384" s="161"/>
      <c r="Y384" s="200"/>
      <c r="Z384" s="161"/>
      <c r="AA384" s="161"/>
      <c r="AB384" s="31"/>
      <c r="AC384" s="31"/>
      <c r="AD384" s="31"/>
      <c r="AE384" s="31"/>
      <c r="AF384" s="31"/>
      <c r="AG384" s="31"/>
      <c r="AH384" s="31"/>
      <c r="AI384" s="31"/>
      <c r="AJ384" s="31"/>
      <c r="AK384" s="31"/>
      <c r="AL384" s="134"/>
      <c r="AM384" s="134"/>
      <c r="AN384" s="134"/>
      <c r="AO384" s="134"/>
      <c r="AP384" s="134"/>
      <c r="AQ384" s="31"/>
      <c r="AR384" s="31"/>
      <c r="AS384" s="31"/>
      <c r="AT384" s="31"/>
      <c r="AU384" s="31"/>
      <c r="AV384" s="31"/>
      <c r="AW384" s="31"/>
      <c r="AX384" s="31"/>
      <c r="AY384" s="31"/>
      <c r="AZ384" s="31"/>
      <c r="BA384" s="31"/>
      <c r="BB384" s="31"/>
      <c r="BC384" s="31"/>
      <c r="BD384" s="31"/>
      <c r="BE384" s="31"/>
      <c r="BF384" s="31"/>
      <c r="BG384" s="31"/>
      <c r="BH384" s="31"/>
      <c r="BI384" s="31"/>
      <c r="BJ384" s="31"/>
      <c r="BK384" s="31"/>
      <c r="BL384" s="31"/>
      <c r="BM384" s="31"/>
      <c r="BN384" s="31"/>
      <c r="BO384" s="31"/>
      <c r="BP384" s="31"/>
      <c r="BQ384" s="31"/>
      <c r="BR384" s="31"/>
      <c r="BS384" s="31"/>
      <c r="BT384" s="31"/>
      <c r="BU384" s="31"/>
      <c r="BV384" s="31"/>
      <c r="BW384" s="31"/>
      <c r="BX384" s="31"/>
      <c r="BY384" s="31"/>
      <c r="BZ384" s="31"/>
      <c r="CA384" s="31"/>
      <c r="CB384" s="31"/>
      <c r="CC384" s="31"/>
    </row>
    <row r="385" spans="1:81" ht="15" x14ac:dyDescent="0.2">
      <c r="A385" s="86">
        <f>$A$17</f>
        <v>0</v>
      </c>
      <c r="B385" s="86">
        <f t="shared" si="285"/>
        <v>0</v>
      </c>
      <c r="C385" s="160"/>
      <c r="D385" s="161"/>
      <c r="E385" s="161"/>
      <c r="F385" s="161"/>
      <c r="G385" s="162">
        <f t="shared" si="286"/>
        <v>0</v>
      </c>
      <c r="H385" s="161"/>
      <c r="I385" s="161"/>
      <c r="J385" s="99"/>
      <c r="K385" s="163"/>
      <c r="L385" s="161"/>
      <c r="M385" s="161"/>
      <c r="N385" s="164"/>
      <c r="O385" s="164"/>
      <c r="P385" s="162">
        <f t="shared" si="287"/>
        <v>0</v>
      </c>
      <c r="Q385" s="164"/>
      <c r="R385" s="164"/>
      <c r="S385" s="99"/>
      <c r="T385" s="163"/>
      <c r="U385" s="161"/>
      <c r="V385" s="161"/>
      <c r="W385" s="161"/>
      <c r="X385" s="161"/>
      <c r="Y385" s="200"/>
      <c r="Z385" s="161"/>
      <c r="AA385" s="16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c r="BC385" s="31"/>
      <c r="BD385" s="31"/>
      <c r="BE385" s="31"/>
      <c r="BF385" s="31"/>
      <c r="BG385" s="31"/>
      <c r="BH385" s="31"/>
      <c r="BI385" s="31"/>
      <c r="BJ385" s="31"/>
      <c r="BK385" s="31"/>
      <c r="BL385" s="31"/>
      <c r="BM385" s="31"/>
      <c r="BN385" s="31"/>
      <c r="BO385" s="31"/>
      <c r="BP385" s="31"/>
      <c r="BQ385" s="31"/>
      <c r="BR385" s="31"/>
      <c r="BS385" s="31"/>
      <c r="BT385" s="31"/>
      <c r="BU385" s="31"/>
      <c r="BV385" s="31"/>
      <c r="BW385" s="31"/>
      <c r="BX385" s="31"/>
      <c r="BY385" s="31"/>
      <c r="BZ385" s="31"/>
      <c r="CA385" s="31"/>
      <c r="CB385" s="31"/>
      <c r="CC385" s="31"/>
    </row>
    <row r="386" spans="1:81" ht="15" x14ac:dyDescent="0.2">
      <c r="A386" s="86">
        <f>$A$18</f>
        <v>0</v>
      </c>
      <c r="B386" s="86">
        <f t="shared" si="285"/>
        <v>0</v>
      </c>
      <c r="C386" s="160"/>
      <c r="D386" s="161"/>
      <c r="E386" s="161"/>
      <c r="F386" s="161"/>
      <c r="G386" s="162">
        <f t="shared" si="286"/>
        <v>0</v>
      </c>
      <c r="H386" s="161"/>
      <c r="I386" s="161"/>
      <c r="J386" s="99"/>
      <c r="K386" s="163"/>
      <c r="L386" s="161"/>
      <c r="M386" s="161"/>
      <c r="N386" s="164"/>
      <c r="O386" s="164"/>
      <c r="P386" s="162">
        <f t="shared" si="287"/>
        <v>0</v>
      </c>
      <c r="Q386" s="164"/>
      <c r="R386" s="164"/>
      <c r="S386" s="99"/>
      <c r="T386" s="163"/>
      <c r="U386" s="161"/>
      <c r="V386" s="161"/>
      <c r="W386" s="161"/>
      <c r="X386" s="161"/>
      <c r="Y386" s="200"/>
      <c r="Z386" s="161"/>
      <c r="AA386" s="161"/>
      <c r="AB386" s="31"/>
      <c r="AC386" s="31"/>
      <c r="AD386" s="31"/>
      <c r="AE386" s="31"/>
      <c r="AF386" s="31"/>
      <c r="AG386" s="31"/>
      <c r="AH386" s="31"/>
      <c r="AI386" s="31"/>
      <c r="AJ386" s="31"/>
      <c r="AK386" s="31"/>
      <c r="AL386" s="31"/>
      <c r="AM386" s="31"/>
      <c r="AN386" s="31"/>
      <c r="AO386" s="31"/>
      <c r="AP386" s="31"/>
      <c r="AQ386" s="31"/>
      <c r="AR386" s="31"/>
      <c r="AS386" s="134"/>
      <c r="AT386" s="134"/>
      <c r="AU386" s="134"/>
      <c r="AV386" s="134"/>
      <c r="AW386" s="134"/>
      <c r="AX386" s="134"/>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row>
    <row r="387" spans="1:81" ht="15" x14ac:dyDescent="0.2">
      <c r="A387" s="86">
        <f>$A$19</f>
        <v>0</v>
      </c>
      <c r="B387" s="86">
        <f t="shared" si="285"/>
        <v>0</v>
      </c>
      <c r="C387" s="160"/>
      <c r="D387" s="161"/>
      <c r="E387" s="161"/>
      <c r="F387" s="161"/>
      <c r="G387" s="162">
        <f t="shared" si="286"/>
        <v>0</v>
      </c>
      <c r="H387" s="161"/>
      <c r="I387" s="161"/>
      <c r="J387" s="99"/>
      <c r="K387" s="163"/>
      <c r="L387" s="161"/>
      <c r="M387" s="161"/>
      <c r="N387" s="164"/>
      <c r="O387" s="164"/>
      <c r="P387" s="162">
        <f t="shared" si="287"/>
        <v>0</v>
      </c>
      <c r="Q387" s="164"/>
      <c r="R387" s="164"/>
      <c r="S387" s="99"/>
      <c r="T387" s="163"/>
      <c r="U387" s="161"/>
      <c r="V387" s="161"/>
      <c r="W387" s="161"/>
      <c r="X387" s="161"/>
      <c r="Y387" s="200"/>
      <c r="Z387" s="161"/>
      <c r="AA387" s="161"/>
      <c r="AB387" s="31"/>
      <c r="AC387" s="31"/>
      <c r="AD387" s="31"/>
      <c r="AE387" s="31"/>
      <c r="AF387" s="31"/>
      <c r="AG387" s="31"/>
      <c r="AH387" s="31"/>
      <c r="AI387" s="31"/>
      <c r="AJ387" s="31"/>
      <c r="AK387" s="31"/>
      <c r="AL387" s="31"/>
      <c r="AM387" s="31"/>
      <c r="AN387" s="31"/>
      <c r="AO387" s="31"/>
      <c r="AP387" s="31"/>
      <c r="AQ387" s="31"/>
      <c r="AR387" s="134"/>
      <c r="AS387" s="31"/>
      <c r="AT387" s="31"/>
      <c r="AU387" s="31"/>
      <c r="AV387" s="31"/>
      <c r="AW387" s="31"/>
      <c r="AX387" s="31"/>
      <c r="AY387" s="31"/>
      <c r="AZ387" s="31"/>
      <c r="BA387" s="31"/>
      <c r="BB387" s="31"/>
      <c r="BC387" s="31"/>
      <c r="BD387" s="31"/>
      <c r="BE387" s="31"/>
      <c r="BF387" s="31"/>
      <c r="BG387" s="31"/>
      <c r="BH387" s="31"/>
      <c r="BI387" s="31"/>
      <c r="BJ387" s="31"/>
      <c r="BK387" s="31"/>
      <c r="BL387" s="31"/>
      <c r="BM387" s="31"/>
      <c r="BN387" s="31"/>
      <c r="BO387" s="31"/>
      <c r="BP387" s="31"/>
      <c r="BQ387" s="31"/>
      <c r="BR387" s="31"/>
      <c r="BS387" s="31"/>
      <c r="BT387" s="31"/>
      <c r="BU387" s="31"/>
      <c r="BV387" s="31"/>
      <c r="BW387" s="31"/>
      <c r="BX387" s="31"/>
      <c r="BY387" s="31"/>
      <c r="BZ387" s="31"/>
      <c r="CA387" s="31"/>
      <c r="CB387" s="31"/>
      <c r="CC387" s="31"/>
    </row>
    <row r="388" spans="1:81" ht="15" x14ac:dyDescent="0.2">
      <c r="A388" s="86">
        <f>$A$20</f>
        <v>0</v>
      </c>
      <c r="B388" s="86">
        <f t="shared" si="285"/>
        <v>0</v>
      </c>
      <c r="C388" s="160"/>
      <c r="D388" s="161"/>
      <c r="E388" s="161"/>
      <c r="F388" s="161"/>
      <c r="G388" s="162">
        <f t="shared" si="286"/>
        <v>0</v>
      </c>
      <c r="H388" s="161"/>
      <c r="I388" s="161"/>
      <c r="J388" s="99"/>
      <c r="K388" s="163"/>
      <c r="L388" s="161"/>
      <c r="M388" s="161"/>
      <c r="N388" s="164"/>
      <c r="O388" s="164"/>
      <c r="P388" s="162">
        <f t="shared" si="287"/>
        <v>0</v>
      </c>
      <c r="Q388" s="164"/>
      <c r="R388" s="164"/>
      <c r="S388" s="99"/>
      <c r="T388" s="163"/>
      <c r="U388" s="161"/>
      <c r="V388" s="161"/>
      <c r="W388" s="161"/>
      <c r="X388" s="161"/>
      <c r="Y388" s="200"/>
      <c r="Z388" s="161"/>
      <c r="AA388" s="161"/>
      <c r="AB388" s="31"/>
      <c r="AC388" s="31"/>
      <c r="AD388" s="31"/>
      <c r="AE388" s="31"/>
      <c r="AF388" s="31"/>
      <c r="AG388" s="31"/>
      <c r="AH388" s="134"/>
      <c r="AI388" s="134"/>
      <c r="AJ388" s="134"/>
      <c r="AK388" s="134"/>
      <c r="AL388" s="31"/>
      <c r="AM388" s="31"/>
      <c r="AN388" s="31"/>
      <c r="AO388" s="31"/>
      <c r="AP388" s="31"/>
      <c r="AQ388" s="2"/>
      <c r="AR388" s="31"/>
      <c r="AS388" s="31"/>
      <c r="AT388" s="31"/>
      <c r="AU388" s="31"/>
      <c r="AV388" s="31"/>
      <c r="AW388" s="31"/>
      <c r="AX388" s="31"/>
      <c r="AY388" s="31"/>
      <c r="AZ388" s="31"/>
      <c r="BA388" s="31"/>
      <c r="BB388" s="31"/>
      <c r="BC388" s="31"/>
      <c r="BD388" s="31"/>
      <c r="BE388" s="31"/>
      <c r="BF388" s="31"/>
      <c r="BG388" s="31"/>
      <c r="BH388" s="31"/>
      <c r="BI388" s="31"/>
      <c r="BJ388" s="31"/>
      <c r="BK388" s="31"/>
      <c r="BL388" s="31"/>
      <c r="BM388" s="31"/>
      <c r="BN388" s="31"/>
      <c r="BO388" s="31"/>
      <c r="BP388" s="31"/>
      <c r="BQ388" s="31"/>
      <c r="BR388" s="31"/>
      <c r="BS388" s="31"/>
      <c r="BT388" s="31"/>
      <c r="BU388" s="31"/>
      <c r="BV388" s="31"/>
      <c r="BW388" s="31"/>
      <c r="BX388" s="31"/>
      <c r="BY388" s="31"/>
      <c r="BZ388" s="31"/>
      <c r="CA388" s="31"/>
      <c r="CB388" s="31"/>
      <c r="CC388" s="31"/>
    </row>
    <row r="389" spans="1:81" ht="15" x14ac:dyDescent="0.2">
      <c r="A389" s="86">
        <f>$A$21</f>
        <v>0</v>
      </c>
      <c r="B389" s="86">
        <f t="shared" si="285"/>
        <v>0</v>
      </c>
      <c r="C389" s="160"/>
      <c r="D389" s="161"/>
      <c r="E389" s="161"/>
      <c r="F389" s="161"/>
      <c r="G389" s="162">
        <f t="shared" si="286"/>
        <v>0</v>
      </c>
      <c r="H389" s="161"/>
      <c r="I389" s="161"/>
      <c r="J389" s="99"/>
      <c r="K389" s="163"/>
      <c r="L389" s="161"/>
      <c r="M389" s="161"/>
      <c r="N389" s="164"/>
      <c r="O389" s="164"/>
      <c r="P389" s="162">
        <f t="shared" si="287"/>
        <v>0</v>
      </c>
      <c r="Q389" s="164"/>
      <c r="R389" s="164"/>
      <c r="S389" s="99"/>
      <c r="T389" s="163"/>
      <c r="U389" s="161"/>
      <c r="V389" s="161"/>
      <c r="W389" s="161"/>
      <c r="X389" s="161"/>
      <c r="Y389" s="200"/>
      <c r="Z389" s="161"/>
      <c r="AA389" s="161"/>
      <c r="AB389" s="31"/>
      <c r="AC389" s="31"/>
      <c r="AD389" s="134"/>
      <c r="AE389" s="134"/>
      <c r="AF389" s="134"/>
      <c r="AG389" s="134"/>
      <c r="AH389" s="31"/>
      <c r="AI389" s="31"/>
      <c r="AJ389" s="31"/>
      <c r="AK389" s="31"/>
      <c r="AL389" s="31"/>
      <c r="AM389" s="31"/>
      <c r="AN389" s="31"/>
      <c r="AO389" s="31"/>
      <c r="AP389" s="31"/>
      <c r="AQ389" s="31"/>
      <c r="AR389" s="31"/>
      <c r="AS389" s="31"/>
      <c r="AT389" s="31"/>
      <c r="AU389" s="31"/>
      <c r="AV389" s="31"/>
      <c r="AW389" s="31"/>
      <c r="AX389" s="31"/>
      <c r="AY389" s="31"/>
      <c r="AZ389" s="31"/>
      <c r="BA389" s="31"/>
      <c r="BB389" s="31"/>
      <c r="BC389" s="31"/>
      <c r="BD389" s="31"/>
      <c r="BE389" s="31"/>
      <c r="BF389" s="31"/>
      <c r="BG389" s="31"/>
      <c r="BH389" s="31"/>
      <c r="BI389" s="31"/>
      <c r="BJ389" s="31"/>
      <c r="BK389" s="31"/>
      <c r="BL389" s="31"/>
      <c r="BM389" s="31"/>
      <c r="BN389" s="31"/>
      <c r="BO389" s="31"/>
      <c r="BP389" s="31"/>
      <c r="BQ389" s="31"/>
      <c r="BR389" s="31"/>
      <c r="BS389" s="31"/>
      <c r="BT389" s="31"/>
      <c r="BU389" s="31"/>
      <c r="BV389" s="31"/>
      <c r="BW389" s="31"/>
      <c r="BX389" s="31"/>
      <c r="BY389" s="31"/>
      <c r="BZ389" s="31"/>
      <c r="CA389" s="31"/>
      <c r="CB389" s="31"/>
      <c r="CC389" s="31"/>
    </row>
    <row r="390" spans="1:81" ht="15" x14ac:dyDescent="0.2">
      <c r="A390" s="86">
        <f>$A$22</f>
        <v>0</v>
      </c>
      <c r="B390" s="86">
        <f t="shared" si="285"/>
        <v>0</v>
      </c>
      <c r="C390" s="160"/>
      <c r="D390" s="161"/>
      <c r="E390" s="161"/>
      <c r="F390" s="161"/>
      <c r="G390" s="162">
        <f t="shared" si="286"/>
        <v>0</v>
      </c>
      <c r="H390" s="161"/>
      <c r="I390" s="161"/>
      <c r="J390" s="99"/>
      <c r="K390" s="163"/>
      <c r="L390" s="161"/>
      <c r="M390" s="161"/>
      <c r="N390" s="164"/>
      <c r="O390" s="164"/>
      <c r="P390" s="162">
        <f t="shared" si="287"/>
        <v>0</v>
      </c>
      <c r="Q390" s="164"/>
      <c r="R390" s="164"/>
      <c r="S390" s="99"/>
      <c r="T390" s="163"/>
      <c r="U390" s="161"/>
      <c r="V390" s="161"/>
      <c r="W390" s="161"/>
      <c r="X390" s="161"/>
      <c r="Y390" s="200"/>
      <c r="Z390" s="161"/>
      <c r="AA390" s="161"/>
      <c r="AB390" s="134"/>
      <c r="AC390" s="134"/>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A390" s="31"/>
      <c r="BB390" s="31"/>
      <c r="BC390" s="31"/>
      <c r="BD390" s="31"/>
      <c r="BE390" s="31"/>
      <c r="BF390" s="31"/>
      <c r="BG390" s="31"/>
      <c r="BH390" s="31"/>
      <c r="BI390" s="31"/>
      <c r="BJ390" s="31"/>
      <c r="BK390" s="31"/>
      <c r="BL390" s="31"/>
      <c r="BM390" s="31"/>
      <c r="BN390" s="31"/>
      <c r="BO390" s="31"/>
      <c r="BP390" s="31"/>
      <c r="BQ390" s="31"/>
      <c r="BR390" s="31"/>
      <c r="BS390" s="31"/>
      <c r="BT390" s="31"/>
      <c r="BU390" s="31"/>
      <c r="BV390" s="31"/>
      <c r="BW390" s="31"/>
      <c r="BX390" s="31"/>
      <c r="BY390" s="31"/>
      <c r="BZ390" s="31"/>
      <c r="CA390" s="31"/>
      <c r="CB390" s="31"/>
      <c r="CC390" s="31"/>
    </row>
    <row r="391" spans="1:81" ht="15" x14ac:dyDescent="0.2">
      <c r="A391" s="86">
        <f>$A$23</f>
        <v>0</v>
      </c>
      <c r="B391" s="86">
        <f t="shared" si="285"/>
        <v>0</v>
      </c>
      <c r="C391" s="160"/>
      <c r="D391" s="161"/>
      <c r="E391" s="161"/>
      <c r="F391" s="161"/>
      <c r="G391" s="162">
        <f t="shared" si="286"/>
        <v>0</v>
      </c>
      <c r="H391" s="161"/>
      <c r="I391" s="161"/>
      <c r="J391" s="99"/>
      <c r="K391" s="163"/>
      <c r="L391" s="161"/>
      <c r="M391" s="161"/>
      <c r="N391" s="164"/>
      <c r="O391" s="164"/>
      <c r="P391" s="162">
        <f t="shared" si="287"/>
        <v>0</v>
      </c>
      <c r="Q391" s="164"/>
      <c r="R391" s="164"/>
      <c r="S391" s="99"/>
      <c r="T391" s="163"/>
      <c r="U391" s="161"/>
      <c r="V391" s="161"/>
      <c r="W391" s="161"/>
      <c r="X391" s="161"/>
      <c r="Y391" s="200"/>
      <c r="Z391" s="161"/>
      <c r="AA391" s="161"/>
      <c r="AB391" s="31"/>
      <c r="AC391" s="31"/>
      <c r="AD391" s="31"/>
      <c r="AE391" s="31"/>
      <c r="AF391" s="31"/>
      <c r="AG391" s="31"/>
      <c r="AH391" s="31"/>
      <c r="AI391" s="31"/>
      <c r="AJ391" s="31"/>
      <c r="AK391" s="31"/>
      <c r="AL391" s="31"/>
      <c r="AM391" s="31"/>
      <c r="AN391" s="31"/>
      <c r="AO391" s="31"/>
      <c r="AP391" s="31"/>
      <c r="AQ391" s="31"/>
      <c r="AR391" s="31"/>
      <c r="AS391" s="2"/>
      <c r="AT391" s="2"/>
      <c r="AU391" s="2"/>
      <c r="AV391" s="2"/>
      <c r="AW391" s="2"/>
      <c r="AX391" s="2"/>
      <c r="AY391" s="2"/>
      <c r="AZ391" s="2"/>
      <c r="BA391" s="2"/>
      <c r="BB391" s="31"/>
      <c r="BC391" s="31"/>
      <c r="BD391" s="31"/>
      <c r="BE391" s="31"/>
      <c r="BF391" s="31"/>
      <c r="BG391" s="31"/>
      <c r="BH391" s="31"/>
      <c r="BI391" s="31"/>
      <c r="BJ391" s="31"/>
      <c r="BK391" s="31"/>
      <c r="BL391" s="31"/>
      <c r="BM391" s="31"/>
      <c r="BN391" s="31"/>
      <c r="BO391" s="31"/>
      <c r="BP391" s="31"/>
      <c r="BQ391" s="31"/>
      <c r="BR391" s="31"/>
      <c r="BS391" s="31"/>
      <c r="BT391" s="31"/>
      <c r="BU391" s="31"/>
      <c r="BV391" s="31"/>
      <c r="BW391" s="31"/>
      <c r="BX391" s="31"/>
      <c r="BY391" s="31"/>
      <c r="BZ391" s="31"/>
      <c r="CA391" s="31"/>
      <c r="CB391" s="31"/>
      <c r="CC391" s="31"/>
    </row>
    <row r="392" spans="1:81" ht="15" x14ac:dyDescent="0.2">
      <c r="A392" s="86">
        <f>$A$24</f>
        <v>0</v>
      </c>
      <c r="B392" s="86">
        <f t="shared" si="285"/>
        <v>0</v>
      </c>
      <c r="C392" s="160"/>
      <c r="D392" s="161"/>
      <c r="E392" s="161"/>
      <c r="F392" s="161"/>
      <c r="G392" s="162">
        <f t="shared" si="286"/>
        <v>0</v>
      </c>
      <c r="H392" s="161"/>
      <c r="I392" s="161"/>
      <c r="J392" s="99"/>
      <c r="K392" s="163"/>
      <c r="L392" s="161"/>
      <c r="M392" s="161"/>
      <c r="N392" s="164"/>
      <c r="O392" s="164"/>
      <c r="P392" s="162">
        <f t="shared" si="287"/>
        <v>0</v>
      </c>
      <c r="Q392" s="164"/>
      <c r="R392" s="164"/>
      <c r="S392" s="99"/>
      <c r="T392" s="163"/>
      <c r="U392" s="161"/>
      <c r="V392" s="161"/>
      <c r="W392" s="161"/>
      <c r="X392" s="161"/>
      <c r="Y392" s="200"/>
      <c r="Z392" s="161"/>
      <c r="AA392" s="16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c r="BC392" s="31"/>
      <c r="BD392" s="31"/>
      <c r="BE392" s="31"/>
      <c r="BF392" s="31"/>
      <c r="BG392" s="31"/>
      <c r="BH392" s="31"/>
      <c r="BI392" s="31"/>
      <c r="BJ392" s="31"/>
      <c r="BK392" s="31"/>
      <c r="BL392" s="31"/>
      <c r="BM392" s="31"/>
      <c r="BN392" s="31"/>
      <c r="BO392" s="31"/>
      <c r="BP392" s="31"/>
      <c r="BQ392" s="31"/>
      <c r="BR392" s="31"/>
      <c r="BS392" s="31"/>
      <c r="BT392" s="31"/>
      <c r="BU392" s="31"/>
      <c r="BV392" s="31"/>
      <c r="BW392" s="31"/>
      <c r="BX392" s="31"/>
      <c r="BY392" s="31"/>
      <c r="BZ392" s="31"/>
      <c r="CA392" s="31"/>
      <c r="CB392" s="31"/>
      <c r="CC392" s="31"/>
    </row>
    <row r="393" spans="1:81" ht="15" x14ac:dyDescent="0.2">
      <c r="A393" s="86">
        <f>$A$25</f>
        <v>0</v>
      </c>
      <c r="B393" s="86">
        <f t="shared" si="285"/>
        <v>0</v>
      </c>
      <c r="C393" s="160"/>
      <c r="D393" s="161"/>
      <c r="E393" s="161"/>
      <c r="F393" s="161"/>
      <c r="G393" s="162">
        <f t="shared" si="286"/>
        <v>0</v>
      </c>
      <c r="H393" s="161"/>
      <c r="I393" s="161"/>
      <c r="J393" s="99"/>
      <c r="K393" s="163"/>
      <c r="L393" s="161"/>
      <c r="M393" s="161"/>
      <c r="N393" s="164"/>
      <c r="O393" s="164"/>
      <c r="P393" s="162">
        <f t="shared" si="287"/>
        <v>0</v>
      </c>
      <c r="Q393" s="164"/>
      <c r="R393" s="164"/>
      <c r="S393" s="99"/>
      <c r="T393" s="163"/>
      <c r="U393" s="161"/>
      <c r="V393" s="161"/>
      <c r="W393" s="161"/>
      <c r="X393" s="161"/>
      <c r="Y393" s="200"/>
      <c r="Z393" s="161"/>
      <c r="AA393" s="161"/>
      <c r="AB393" s="31"/>
      <c r="AC393" s="31"/>
      <c r="AD393" s="31"/>
      <c r="AE393" s="31"/>
      <c r="AF393" s="31"/>
      <c r="AG393" s="31"/>
      <c r="AH393" s="134"/>
      <c r="AI393" s="31"/>
      <c r="AJ393" s="31"/>
      <c r="AK393" s="31"/>
      <c r="AL393" s="31"/>
      <c r="AM393" s="31"/>
      <c r="AN393" s="31"/>
      <c r="AO393" s="31"/>
      <c r="AP393" s="31"/>
      <c r="AQ393" s="31"/>
      <c r="AR393" s="31"/>
      <c r="AS393" s="31"/>
      <c r="AT393" s="31"/>
      <c r="AU393" s="31"/>
      <c r="AV393" s="31"/>
      <c r="AW393" s="31"/>
      <c r="AX393" s="31"/>
      <c r="AY393" s="31"/>
      <c r="AZ393" s="31"/>
      <c r="BA393" s="31"/>
      <c r="BB393" s="31"/>
      <c r="BC393" s="31"/>
      <c r="BD393" s="31"/>
      <c r="BE393" s="31"/>
      <c r="BF393" s="31"/>
      <c r="BG393" s="31"/>
      <c r="BH393" s="31"/>
      <c r="BI393" s="31"/>
      <c r="BJ393" s="31"/>
      <c r="BK393" s="31"/>
      <c r="BL393" s="31"/>
      <c r="BM393" s="31"/>
      <c r="BN393" s="31"/>
      <c r="BO393" s="31"/>
      <c r="BP393" s="31"/>
      <c r="BQ393" s="31"/>
      <c r="BR393" s="31"/>
      <c r="BS393" s="31"/>
      <c r="BT393" s="31"/>
      <c r="BU393" s="31"/>
      <c r="BV393" s="31"/>
      <c r="BW393" s="31"/>
      <c r="BX393" s="31"/>
      <c r="BY393" s="31"/>
      <c r="BZ393" s="31"/>
      <c r="CA393" s="31"/>
      <c r="CB393" s="31"/>
      <c r="CC393" s="31"/>
    </row>
    <row r="394" spans="1:81" ht="96" x14ac:dyDescent="0.2">
      <c r="A394" s="86">
        <f>$A$26</f>
        <v>0</v>
      </c>
      <c r="B394" s="86">
        <f t="shared" si="285"/>
        <v>0</v>
      </c>
      <c r="C394" s="160"/>
      <c r="D394" s="161"/>
      <c r="E394" s="161"/>
      <c r="F394" s="161"/>
      <c r="G394" s="162">
        <f t="shared" si="286"/>
        <v>0</v>
      </c>
      <c r="H394" s="161"/>
      <c r="I394" s="161"/>
      <c r="J394" s="99"/>
      <c r="K394" s="163"/>
      <c r="L394" s="161"/>
      <c r="M394" s="161"/>
      <c r="N394" s="164"/>
      <c r="O394" s="164"/>
      <c r="P394" s="162">
        <f t="shared" si="287"/>
        <v>0</v>
      </c>
      <c r="Q394" s="164"/>
      <c r="R394" s="164"/>
      <c r="S394" s="99"/>
      <c r="T394" s="163"/>
      <c r="U394" s="161"/>
      <c r="V394" s="161"/>
      <c r="W394" s="161"/>
      <c r="X394" s="161"/>
      <c r="Y394" s="200"/>
      <c r="Z394" s="161"/>
      <c r="AA394" s="161"/>
      <c r="AB394" s="23" t="s">
        <v>153</v>
      </c>
      <c r="AC394" s="15" t="s">
        <v>154</v>
      </c>
      <c r="AD394" s="23" t="s">
        <v>155</v>
      </c>
      <c r="AE394" s="23" t="s">
        <v>156</v>
      </c>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c r="BC394" s="31"/>
      <c r="BD394" s="31"/>
      <c r="BE394" s="31"/>
      <c r="BF394" s="31"/>
      <c r="BG394" s="31"/>
      <c r="BH394" s="31"/>
      <c r="BI394" s="31"/>
      <c r="BJ394" s="31"/>
      <c r="BK394" s="31"/>
      <c r="BL394" s="31"/>
      <c r="BM394" s="31"/>
      <c r="BN394" s="31"/>
      <c r="BO394" s="31"/>
      <c r="BP394" s="31"/>
      <c r="BQ394" s="31"/>
      <c r="BR394" s="31"/>
      <c r="BS394" s="31"/>
      <c r="BT394" s="31"/>
      <c r="BU394" s="31"/>
      <c r="BV394" s="31"/>
      <c r="BW394" s="31"/>
      <c r="BX394" s="31"/>
      <c r="BY394" s="31"/>
      <c r="BZ394" s="31"/>
      <c r="CA394" s="31"/>
      <c r="CB394" s="31"/>
      <c r="CC394" s="31"/>
    </row>
    <row r="395" spans="1:81" ht="15" x14ac:dyDescent="0.2">
      <c r="A395" s="55" t="s">
        <v>193</v>
      </c>
      <c r="B395" s="55"/>
      <c r="C395" s="170" t="e">
        <f>AVERAGE(C375:C394)</f>
        <v>#DIV/0!</v>
      </c>
      <c r="D395" s="171">
        <f t="shared" ref="D395:K395" si="288">SUM(D375:D394)</f>
        <v>0</v>
      </c>
      <c r="E395" s="171">
        <f t="shared" si="288"/>
        <v>0</v>
      </c>
      <c r="F395" s="171">
        <f t="shared" si="288"/>
        <v>0</v>
      </c>
      <c r="G395" s="171">
        <f t="shared" si="288"/>
        <v>0</v>
      </c>
      <c r="H395" s="171">
        <f t="shared" si="288"/>
        <v>0</v>
      </c>
      <c r="I395" s="171">
        <f t="shared" si="288"/>
        <v>0</v>
      </c>
      <c r="J395" s="172">
        <f t="shared" si="288"/>
        <v>0</v>
      </c>
      <c r="K395" s="62">
        <f t="shared" si="288"/>
        <v>0</v>
      </c>
      <c r="L395" s="170" t="e">
        <f>AVERAGE(L375:L394)</f>
        <v>#DIV/0!</v>
      </c>
      <c r="M395" s="171">
        <f t="shared" ref="M395:T395" si="289">SUM(M375:M394)</f>
        <v>0</v>
      </c>
      <c r="N395" s="171">
        <f t="shared" si="289"/>
        <v>0</v>
      </c>
      <c r="O395" s="171">
        <f t="shared" si="289"/>
        <v>0</v>
      </c>
      <c r="P395" s="171">
        <f t="shared" si="289"/>
        <v>0</v>
      </c>
      <c r="Q395" s="171">
        <f t="shared" si="289"/>
        <v>0</v>
      </c>
      <c r="R395" s="171">
        <f t="shared" si="289"/>
        <v>0</v>
      </c>
      <c r="S395" s="172">
        <f t="shared" si="289"/>
        <v>0</v>
      </c>
      <c r="T395" s="62">
        <f t="shared" si="289"/>
        <v>0</v>
      </c>
      <c r="U395" s="170" t="e">
        <f>AVERAGE(U375:U394)</f>
        <v>#DIV/0!</v>
      </c>
      <c r="V395" s="65">
        <f t="shared" ref="V395:Y395" si="290">SUM(V375:V394)</f>
        <v>0</v>
      </c>
      <c r="W395" s="65">
        <f t="shared" si="290"/>
        <v>0</v>
      </c>
      <c r="X395" s="65">
        <f t="shared" si="290"/>
        <v>0</v>
      </c>
      <c r="Y395" s="65">
        <f t="shared" si="290"/>
        <v>0</v>
      </c>
      <c r="Z395" s="170" t="e">
        <f>AVERAGE(Z375:Z394)</f>
        <v>#DIV/0!</v>
      </c>
      <c r="AA395" s="171">
        <f>SUM(AA375:AA394)</f>
        <v>0</v>
      </c>
      <c r="AB395" s="173">
        <f>(SUMIF(B375:B394,"BIC",G375:G394)*0.66)+(SUMIF(B375:B394,"No BIC",G375:G394)*0.33)+((H395+I395)*0.33)+P395+Q395+R395+(Y395*0.25)+(AA395)</f>
        <v>0</v>
      </c>
      <c r="AC395" s="174" t="e">
        <f>((AB395-(AA395+(Y395*0.25)))/L395)+((Y375*0.25)/U375)+((Y376*0.25)/U376)+((Y377*0.25)/U377)+((Y378*0.25)/U378)+((Y379*0.25)/U379)+((Y380*0.25)/U380)+((Y381*0.25)/U381)+((Y382*0.25)/U382)+((Y383*0.25)/U383)+((Y384*0.25)/U384)+((Y385*0.25)/U385)+((Y386*0.25)/U386)+((Y387*0.25)/U387)+((Y388*0.25)/U388)+((Y389*0.25)/U389)+((Y390*0.25)/U390)+((Y391*0.25)/U391)+((Y392*0.25)/U392)+((Y393*0.25)/U393)+((Y394*0.25)/U394)+(AA375/Z375)+(AA376/Z376)+(AA377/Z377)+(AA378/Z378)+(AA379/Z379)+(AA380/Z380)+(AA381/Z381)+(AA382/Z382)+(AA383/Z383)+(AA384/Z384)+(AA385/Z385)+(AA386/Z386)+(AA387/Z387)+(AA388/Z388)+(AA389/Z389)+(AA390/Z390)+(AA391/Z391)+(AA392/Z392)+(AA393/Z393)+(AA394/Z394)</f>
        <v>#DIV/0!</v>
      </c>
      <c r="AD395" s="175">
        <f>G395+P395+Y395+AA395</f>
        <v>0</v>
      </c>
      <c r="AE395" s="176" t="e">
        <f>(G395/C395)+(P395/L395)+((Y375*0.25)/U375)+((Y376*0.25)/U376)+((Y377*0.25)/U377)+((Y378*0.25)/U378)+((Y379*0.25)/U379)+((Y380*0.25)/U380)+((Y381*0.25)/U381)+((Y382*0.25)/U382)+((Y383*0.25)/U383)+((Y384*0.25)/U384)+((Y385*0.25)/U385)+((Y386*0.25)/U386)+((Y387*0.25)/U387)+((Y388*0.25)/U388)+((Y389*0.25)/U389)+((Y390*0.25)/U390)+((Y391*0.25)/U391)+((Y392*0.25)/U392)+((Y393*0.25)/U393)+((Y394*0.25)/U394)+(AA375/Z375)+(AA376/Z376)+(AA377/Z377)+(AA378/Z378)+(AA379/Z379)+(AA380/Z380)+(AA381/Z381)+(AA382/Z382)+(AA383/Z383)+(AA384/Z384)+(AA385/Z385)+(AA386/Z386)+(AA387/Z387)+(AA388/Z388)+(AA389/Z389)+(AA390/Z390)+(AA391/Z391)+(AA392/Z392)+(AA393/Z393)+(AA394/Z394)+AE402</f>
        <v>#DIV/0!</v>
      </c>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c r="BC395" s="31"/>
      <c r="BD395" s="31"/>
      <c r="BE395" s="31"/>
      <c r="BF395" s="31"/>
      <c r="BG395" s="31"/>
      <c r="BH395" s="31"/>
      <c r="BI395" s="31"/>
      <c r="BJ395" s="31"/>
      <c r="BK395" s="31"/>
      <c r="BL395" s="31"/>
      <c r="BM395" s="31"/>
      <c r="BN395" s="31"/>
      <c r="BO395" s="31"/>
      <c r="BP395" s="31"/>
      <c r="BQ395" s="31"/>
      <c r="BR395" s="31"/>
      <c r="BS395" s="31"/>
      <c r="BT395" s="31"/>
      <c r="BU395" s="31"/>
      <c r="BV395" s="31"/>
      <c r="BW395" s="31"/>
      <c r="BX395" s="31"/>
      <c r="BY395" s="31"/>
      <c r="BZ395" s="31"/>
      <c r="CA395" s="31"/>
      <c r="CB395" s="31"/>
      <c r="CC395" s="31"/>
    </row>
    <row r="396" spans="1:81" ht="15" x14ac:dyDescent="0.2">
      <c r="A396" s="177" t="s">
        <v>158</v>
      </c>
      <c r="B396" s="178"/>
      <c r="C396" s="179" t="s">
        <v>36</v>
      </c>
      <c r="D396" s="180"/>
      <c r="E396" s="181"/>
      <c r="F396" s="181"/>
      <c r="G396" s="182" t="s">
        <v>159</v>
      </c>
      <c r="H396" s="181"/>
      <c r="I396" s="181"/>
      <c r="J396" s="181"/>
      <c r="K396" s="183"/>
      <c r="L396" s="179" t="s">
        <v>36</v>
      </c>
      <c r="M396" s="180"/>
      <c r="N396" s="181"/>
      <c r="O396" s="181"/>
      <c r="P396" s="182" t="s">
        <v>54</v>
      </c>
      <c r="Q396" s="181"/>
      <c r="R396" s="181"/>
      <c r="S396" s="181"/>
      <c r="T396" s="183"/>
      <c r="U396" s="179" t="s">
        <v>36</v>
      </c>
      <c r="V396" s="180"/>
      <c r="W396" s="181"/>
      <c r="X396" s="181"/>
      <c r="Y396" s="184" t="s">
        <v>40</v>
      </c>
      <c r="Z396" s="179" t="s">
        <v>36</v>
      </c>
      <c r="AA396" s="184" t="s">
        <v>41</v>
      </c>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row>
    <row r="397" spans="1:81" ht="15" x14ac:dyDescent="0.2">
      <c r="A397" s="146">
        <f t="shared" ref="A397:A401" si="291">A347</f>
        <v>0</v>
      </c>
      <c r="B397" s="185"/>
      <c r="C397" s="186"/>
      <c r="D397" s="187"/>
      <c r="E397" s="188"/>
      <c r="F397" s="188"/>
      <c r="G397" s="152"/>
      <c r="H397" s="188"/>
      <c r="I397" s="188"/>
      <c r="J397" s="188"/>
      <c r="K397" s="189"/>
      <c r="L397" s="186"/>
      <c r="M397" s="187"/>
      <c r="N397" s="188"/>
      <c r="O397" s="188"/>
      <c r="P397" s="152"/>
      <c r="Q397" s="188"/>
      <c r="R397" s="188"/>
      <c r="S397" s="188"/>
      <c r="T397" s="189"/>
      <c r="U397" s="186"/>
      <c r="V397" s="187"/>
      <c r="W397" s="188"/>
      <c r="X397" s="188"/>
      <c r="Y397" s="190"/>
      <c r="Z397" s="186"/>
      <c r="AA397" s="190"/>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c r="AY397" s="31"/>
      <c r="AZ397" s="31"/>
      <c r="BA397" s="31"/>
      <c r="BB397" s="2"/>
      <c r="BC397" s="31"/>
      <c r="BD397" s="31"/>
      <c r="BE397" s="31"/>
      <c r="BF397" s="31"/>
      <c r="BG397" s="31"/>
      <c r="BH397" s="31"/>
      <c r="BI397" s="31"/>
      <c r="BJ397" s="31"/>
      <c r="BK397" s="31"/>
      <c r="BL397" s="31"/>
      <c r="BM397" s="31"/>
      <c r="BN397" s="31"/>
      <c r="BO397" s="31"/>
      <c r="BP397" s="31"/>
      <c r="BQ397" s="31"/>
      <c r="BR397" s="31"/>
      <c r="BS397" s="31"/>
      <c r="BT397" s="31"/>
      <c r="BU397" s="31"/>
      <c r="BV397" s="31"/>
      <c r="BW397" s="31"/>
      <c r="BX397" s="31"/>
      <c r="BY397" s="31"/>
      <c r="BZ397" s="31"/>
      <c r="CA397" s="31"/>
      <c r="CB397" s="31"/>
      <c r="CC397" s="31"/>
    </row>
    <row r="398" spans="1:81" ht="15" x14ac:dyDescent="0.2">
      <c r="A398" s="146">
        <f t="shared" si="291"/>
        <v>0</v>
      </c>
      <c r="B398" s="185"/>
      <c r="C398" s="186"/>
      <c r="D398" s="187"/>
      <c r="E398" s="188"/>
      <c r="F398" s="188"/>
      <c r="G398" s="152"/>
      <c r="H398" s="188"/>
      <c r="I398" s="188"/>
      <c r="J398" s="188"/>
      <c r="K398" s="189"/>
      <c r="L398" s="186"/>
      <c r="M398" s="187"/>
      <c r="N398" s="188"/>
      <c r="O398" s="188"/>
      <c r="P398" s="152"/>
      <c r="Q398" s="188"/>
      <c r="R398" s="188"/>
      <c r="S398" s="188"/>
      <c r="T398" s="189"/>
      <c r="U398" s="186"/>
      <c r="V398" s="187"/>
      <c r="W398" s="188"/>
      <c r="X398" s="188"/>
      <c r="Y398" s="190"/>
      <c r="Z398" s="186"/>
      <c r="AA398" s="190"/>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c r="AY398" s="31"/>
      <c r="AZ398" s="31"/>
      <c r="BA398" s="31"/>
      <c r="BB398" s="31"/>
      <c r="BC398" s="2"/>
      <c r="BD398" s="2"/>
      <c r="BE398" s="86"/>
      <c r="BF398" s="86"/>
      <c r="BG398" s="86"/>
      <c r="BH398" s="86"/>
      <c r="BI398" s="31"/>
      <c r="BJ398" s="31"/>
      <c r="BK398" s="31"/>
      <c r="BL398" s="31"/>
      <c r="BM398" s="31"/>
      <c r="BN398" s="31"/>
      <c r="BO398" s="31"/>
      <c r="BP398" s="31"/>
      <c r="BQ398" s="31"/>
      <c r="BR398" s="31"/>
      <c r="BS398" s="31"/>
      <c r="BT398" s="31"/>
      <c r="BU398" s="31"/>
      <c r="BV398" s="31"/>
      <c r="BW398" s="31"/>
      <c r="BX398" s="31"/>
      <c r="BY398" s="31"/>
      <c r="BZ398" s="31"/>
      <c r="CA398" s="31"/>
      <c r="CB398" s="31"/>
      <c r="CC398" s="31"/>
    </row>
    <row r="399" spans="1:81" ht="15" x14ac:dyDescent="0.2">
      <c r="A399" s="146">
        <f t="shared" si="291"/>
        <v>0</v>
      </c>
      <c r="B399" s="185"/>
      <c r="C399" s="186"/>
      <c r="D399" s="187"/>
      <c r="E399" s="188"/>
      <c r="F399" s="188"/>
      <c r="G399" s="152"/>
      <c r="H399" s="188"/>
      <c r="I399" s="188"/>
      <c r="J399" s="188"/>
      <c r="K399" s="189"/>
      <c r="L399" s="186"/>
      <c r="M399" s="187"/>
      <c r="N399" s="188"/>
      <c r="O399" s="188"/>
      <c r="P399" s="152"/>
      <c r="Q399" s="188"/>
      <c r="R399" s="188"/>
      <c r="S399" s="188"/>
      <c r="T399" s="189"/>
      <c r="U399" s="186"/>
      <c r="V399" s="187"/>
      <c r="W399" s="188"/>
      <c r="X399" s="188"/>
      <c r="Y399" s="190"/>
      <c r="Z399" s="186"/>
      <c r="AA399" s="190"/>
      <c r="AB399" s="31"/>
      <c r="AC399" s="31"/>
      <c r="AD399" s="31"/>
      <c r="AE399" s="31"/>
      <c r="AF399" s="31"/>
      <c r="AG399" s="31"/>
      <c r="AH399" s="31"/>
      <c r="AI399" s="31"/>
      <c r="AJ399" s="31"/>
      <c r="AK399" s="31"/>
      <c r="AL399" s="31"/>
      <c r="AM399" s="31"/>
      <c r="AN399" s="31"/>
      <c r="AO399" s="31"/>
      <c r="AP399" s="31"/>
      <c r="AQ399" s="31"/>
      <c r="AR399" s="2"/>
      <c r="AS399" s="31"/>
      <c r="AT399" s="31"/>
      <c r="AU399" s="31"/>
      <c r="AV399" s="31"/>
      <c r="AW399" s="31"/>
      <c r="AX399" s="31"/>
      <c r="AY399" s="31"/>
      <c r="AZ399" s="31"/>
      <c r="BA399" s="31"/>
      <c r="BB399" s="31"/>
      <c r="BC399" s="31"/>
      <c r="BD399" s="31"/>
      <c r="BE399" s="31"/>
      <c r="BF399" s="31"/>
      <c r="BG399" s="31"/>
      <c r="BH399" s="31"/>
      <c r="BI399" s="31"/>
      <c r="BJ399" s="31"/>
      <c r="BK399" s="31"/>
      <c r="BL399" s="31"/>
      <c r="BM399" s="31"/>
      <c r="BN399" s="31"/>
      <c r="BO399" s="31"/>
      <c r="BP399" s="31"/>
      <c r="BQ399" s="31"/>
      <c r="BR399" s="31"/>
      <c r="BS399" s="31"/>
      <c r="BT399" s="31"/>
      <c r="BU399" s="31"/>
      <c r="BV399" s="31"/>
      <c r="BW399" s="31"/>
      <c r="BX399" s="31"/>
      <c r="BY399" s="31"/>
      <c r="BZ399" s="31"/>
      <c r="CA399" s="31"/>
      <c r="CB399" s="31"/>
      <c r="CC399" s="31"/>
    </row>
    <row r="400" spans="1:81" ht="15" x14ac:dyDescent="0.2">
      <c r="A400" s="146">
        <f t="shared" si="291"/>
        <v>0</v>
      </c>
      <c r="B400" s="185"/>
      <c r="C400" s="186"/>
      <c r="D400" s="187"/>
      <c r="E400" s="188"/>
      <c r="F400" s="188"/>
      <c r="G400" s="152"/>
      <c r="H400" s="188"/>
      <c r="I400" s="188"/>
      <c r="J400" s="188"/>
      <c r="K400" s="189"/>
      <c r="L400" s="186"/>
      <c r="M400" s="187"/>
      <c r="N400" s="188"/>
      <c r="O400" s="188"/>
      <c r="P400" s="152"/>
      <c r="Q400" s="188"/>
      <c r="R400" s="188"/>
      <c r="S400" s="188"/>
      <c r="T400" s="189"/>
      <c r="U400" s="186"/>
      <c r="V400" s="187"/>
      <c r="W400" s="188"/>
      <c r="X400" s="188"/>
      <c r="Y400" s="190"/>
      <c r="Z400" s="186"/>
      <c r="AA400" s="190"/>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c r="BK400" s="31"/>
      <c r="BL400" s="31"/>
      <c r="BM400" s="31"/>
      <c r="BN400" s="31"/>
      <c r="BO400" s="31"/>
      <c r="BP400" s="31"/>
      <c r="BQ400" s="31"/>
      <c r="BR400" s="31"/>
      <c r="BS400" s="31"/>
      <c r="BT400" s="31"/>
      <c r="BU400" s="31"/>
      <c r="BV400" s="31"/>
      <c r="BW400" s="31"/>
      <c r="BX400" s="31"/>
      <c r="BY400" s="31"/>
      <c r="BZ400" s="31"/>
      <c r="CA400" s="31"/>
      <c r="CB400" s="31"/>
      <c r="CC400" s="31"/>
    </row>
    <row r="401" spans="1:81" ht="48" x14ac:dyDescent="0.2">
      <c r="A401" s="8">
        <f t="shared" si="291"/>
        <v>0</v>
      </c>
      <c r="B401" s="178"/>
      <c r="C401" s="191"/>
      <c r="D401" s="180"/>
      <c r="E401" s="181"/>
      <c r="F401" s="181"/>
      <c r="G401" s="192"/>
      <c r="H401" s="181"/>
      <c r="I401" s="181"/>
      <c r="J401" s="181"/>
      <c r="K401" s="183"/>
      <c r="L401" s="191"/>
      <c r="M401" s="180"/>
      <c r="N401" s="181"/>
      <c r="O401" s="181"/>
      <c r="P401" s="192"/>
      <c r="Q401" s="181"/>
      <c r="R401" s="181"/>
      <c r="S401" s="181"/>
      <c r="T401" s="183"/>
      <c r="U401" s="191"/>
      <c r="V401" s="180"/>
      <c r="W401" s="181"/>
      <c r="X401" s="181"/>
      <c r="Y401" s="193"/>
      <c r="Z401" s="191"/>
      <c r="AA401" s="193"/>
      <c r="AB401" s="23" t="s">
        <v>153</v>
      </c>
      <c r="AC401" s="15" t="s">
        <v>154</v>
      </c>
      <c r="AD401" s="23" t="s">
        <v>155</v>
      </c>
      <c r="AE401" s="23" t="s">
        <v>160</v>
      </c>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c r="BK401" s="31"/>
      <c r="BL401" s="31"/>
      <c r="BM401" s="31"/>
      <c r="BN401" s="31"/>
      <c r="BO401" s="31"/>
      <c r="BP401" s="31"/>
      <c r="BQ401" s="31"/>
      <c r="BR401" s="31"/>
      <c r="BS401" s="31"/>
      <c r="BT401" s="31"/>
      <c r="BU401" s="31"/>
      <c r="BV401" s="31"/>
      <c r="BW401" s="31"/>
      <c r="BX401" s="31"/>
      <c r="BY401" s="31"/>
      <c r="BZ401" s="31"/>
      <c r="CA401" s="31"/>
      <c r="CB401" s="31"/>
      <c r="CC401" s="31"/>
    </row>
    <row r="402" spans="1:81" ht="15" x14ac:dyDescent="0.2">
      <c r="A402" s="177" t="s">
        <v>194</v>
      </c>
      <c r="B402" s="178"/>
      <c r="C402" s="179" t="e">
        <f>AVERAGE(C397:C401)</f>
        <v>#DIV/0!</v>
      </c>
      <c r="D402" s="180"/>
      <c r="E402" s="181"/>
      <c r="F402" s="181"/>
      <c r="G402" s="182">
        <f>SUM(G397:G401)</f>
        <v>0</v>
      </c>
      <c r="H402" s="181"/>
      <c r="I402" s="181"/>
      <c r="J402" s="181"/>
      <c r="K402" s="183"/>
      <c r="L402" s="179" t="e">
        <f>AVERAGE(L397:L401)</f>
        <v>#DIV/0!</v>
      </c>
      <c r="M402" s="180"/>
      <c r="N402" s="181"/>
      <c r="O402" s="181"/>
      <c r="P402" s="182">
        <f>SUM(P397:P401)</f>
        <v>0</v>
      </c>
      <c r="Q402" s="181"/>
      <c r="R402" s="181"/>
      <c r="S402" s="181"/>
      <c r="T402" s="183"/>
      <c r="U402" s="179" t="e">
        <f>AVERAGE(U397:U401)</f>
        <v>#DIV/0!</v>
      </c>
      <c r="V402" s="180"/>
      <c r="W402" s="181"/>
      <c r="X402" s="181"/>
      <c r="Y402" s="184">
        <f>SUM(Y397:Y401)</f>
        <v>0</v>
      </c>
      <c r="Z402" s="179" t="e">
        <f>AVERAGE(Z397:Z401)</f>
        <v>#DIV/0!</v>
      </c>
      <c r="AA402" s="184">
        <f>SUM(AA397:AA401)</f>
        <v>0</v>
      </c>
      <c r="AB402" s="194">
        <f>(G402*0.33)+P402+(Y402*0.25)+AA402</f>
        <v>0</v>
      </c>
      <c r="AC402" s="195" t="e">
        <f>((AB402-(AA402+(Y402*0.25)))/L402)+((Y397*0.25)/U397)+((Y398*0.25)/U398)+((Y399*0.25)/U399)+((Y400*0.25)/U400)+((Y401*0.25)/U401)+(AA397/Z397)+(AA398/Z398)+(AA399/Z399)+(AA400/Z400)+(AA401/Z401)</f>
        <v>#DIV/0!</v>
      </c>
      <c r="AD402" s="196">
        <f>G402+P402+Y402+AA402</f>
        <v>0</v>
      </c>
      <c r="AE402" s="197" t="e">
        <f>(G402/C402)+(P402/L402)+((Y397*0.25)/U397)+((Y398*0.25)/U398)+((Y399*0.25)/U399)+((Y400*0.25)/U400)+((Y401*0.25)/U401)+(AA397/Z397)+(AA398/Z398)+(AA399/Z399)+(AA400/Z400)+(AA401/Z401)</f>
        <v>#DIV/0!</v>
      </c>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c r="BK402" s="31"/>
      <c r="BL402" s="31"/>
      <c r="BM402" s="31"/>
      <c r="BN402" s="31"/>
      <c r="BO402" s="31"/>
      <c r="BP402" s="31"/>
      <c r="BQ402" s="31"/>
      <c r="BR402" s="31"/>
      <c r="BS402" s="31"/>
      <c r="BT402" s="31"/>
      <c r="BU402" s="31"/>
      <c r="BV402" s="31"/>
      <c r="BW402" s="31"/>
      <c r="BX402" s="31"/>
      <c r="BY402" s="31"/>
      <c r="BZ402" s="31"/>
      <c r="CA402" s="31"/>
      <c r="CB402" s="31"/>
      <c r="CC402" s="31"/>
    </row>
    <row r="403" spans="1:81" ht="15" x14ac:dyDescent="0.2">
      <c r="A403" s="146"/>
      <c r="B403" s="198"/>
      <c r="C403" s="198"/>
      <c r="D403" s="73"/>
      <c r="E403" s="31"/>
      <c r="F403" s="31"/>
      <c r="G403" s="31"/>
      <c r="H403" s="31"/>
      <c r="I403" s="31"/>
      <c r="J403" s="31"/>
      <c r="K403" s="47"/>
      <c r="L403" s="47"/>
      <c r="M403" s="31"/>
      <c r="N403" s="31"/>
      <c r="O403" s="31"/>
      <c r="P403" s="31"/>
      <c r="Q403" s="31"/>
      <c r="R403" s="31"/>
      <c r="S403" s="31"/>
      <c r="T403" s="105"/>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c r="BK403" s="31"/>
      <c r="BL403" s="31"/>
      <c r="BM403" s="31"/>
      <c r="BN403" s="31"/>
      <c r="BO403" s="31"/>
      <c r="BP403" s="31"/>
      <c r="BQ403" s="31"/>
      <c r="BR403" s="31"/>
      <c r="BS403" s="31"/>
      <c r="BT403" s="31"/>
      <c r="BU403" s="31"/>
      <c r="BV403" s="31"/>
      <c r="BW403" s="31"/>
      <c r="BX403" s="31"/>
      <c r="BY403" s="31"/>
      <c r="BZ403" s="31"/>
      <c r="CA403" s="31"/>
      <c r="CB403" s="31"/>
      <c r="CC403" s="31"/>
    </row>
    <row r="404" spans="1:81" ht="15" x14ac:dyDescent="0.2">
      <c r="A404" s="146" t="s">
        <v>137</v>
      </c>
      <c r="B404" s="147" t="s">
        <v>195</v>
      </c>
      <c r="C404" s="199"/>
      <c r="D404" s="73"/>
      <c r="E404" s="260"/>
      <c r="F404" s="209"/>
      <c r="G404" s="31"/>
      <c r="H404" s="31"/>
      <c r="I404" s="31"/>
      <c r="J404" s="31"/>
      <c r="K404" s="47"/>
      <c r="L404" s="47"/>
      <c r="M404" s="31"/>
      <c r="N404" s="260"/>
      <c r="O404" s="209"/>
      <c r="P404" s="31"/>
      <c r="Q404" s="31"/>
      <c r="R404" s="31"/>
      <c r="S404" s="31"/>
      <c r="T404" s="105"/>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c r="BK404" s="31"/>
      <c r="BL404" s="31"/>
      <c r="BM404" s="31"/>
      <c r="BN404" s="31"/>
      <c r="BO404" s="31"/>
      <c r="BP404" s="31"/>
      <c r="BQ404" s="31"/>
      <c r="BR404" s="31"/>
      <c r="BS404" s="31"/>
      <c r="BT404" s="31"/>
      <c r="BU404" s="31"/>
      <c r="BV404" s="31"/>
      <c r="BW404" s="31"/>
      <c r="BX404" s="31"/>
      <c r="BY404" s="31"/>
      <c r="BZ404" s="31"/>
      <c r="CA404" s="31"/>
      <c r="CB404" s="31"/>
      <c r="CC404" s="31"/>
    </row>
    <row r="405" spans="1:81" ht="15" x14ac:dyDescent="0.2">
      <c r="A405" s="151"/>
      <c r="B405" s="261" t="s">
        <v>139</v>
      </c>
      <c r="C405" s="262" t="s">
        <v>5</v>
      </c>
      <c r="D405" s="263"/>
      <c r="E405" s="263"/>
      <c r="F405" s="263"/>
      <c r="G405" s="263"/>
      <c r="H405" s="263"/>
      <c r="I405" s="263"/>
      <c r="J405" s="263"/>
      <c r="K405" s="264"/>
      <c r="L405" s="265" t="s">
        <v>6</v>
      </c>
      <c r="M405" s="263"/>
      <c r="N405" s="263"/>
      <c r="O405" s="263"/>
      <c r="P405" s="263"/>
      <c r="Q405" s="263"/>
      <c r="R405" s="263"/>
      <c r="S405" s="263"/>
      <c r="T405" s="264"/>
      <c r="U405" s="265" t="s">
        <v>7</v>
      </c>
      <c r="V405" s="263"/>
      <c r="W405" s="263"/>
      <c r="X405" s="263"/>
      <c r="Y405" s="264"/>
      <c r="Z405" s="265" t="s">
        <v>8</v>
      </c>
      <c r="AA405" s="266"/>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c r="BK405" s="31"/>
      <c r="BL405" s="31"/>
      <c r="BM405" s="31"/>
      <c r="BN405" s="31"/>
      <c r="BO405" s="31"/>
      <c r="BP405" s="31"/>
      <c r="BQ405" s="31"/>
      <c r="BR405" s="31"/>
      <c r="BS405" s="31"/>
      <c r="BT405" s="31"/>
      <c r="BU405" s="31"/>
      <c r="BV405" s="31"/>
      <c r="BW405" s="31"/>
      <c r="BX405" s="31"/>
      <c r="BY405" s="31"/>
      <c r="BZ405" s="31"/>
      <c r="CA405" s="31"/>
      <c r="CB405" s="31"/>
      <c r="CC405" s="31"/>
    </row>
    <row r="406" spans="1:81" ht="32" x14ac:dyDescent="0.2">
      <c r="A406" s="15" t="s">
        <v>141</v>
      </c>
      <c r="B406" s="214"/>
      <c r="C406" s="154" t="s">
        <v>36</v>
      </c>
      <c r="D406" s="155" t="s">
        <v>27</v>
      </c>
      <c r="E406" s="155" t="s">
        <v>28</v>
      </c>
      <c r="F406" s="155" t="s">
        <v>29</v>
      </c>
      <c r="G406" s="155" t="s">
        <v>30</v>
      </c>
      <c r="H406" s="155" t="s">
        <v>31</v>
      </c>
      <c r="I406" s="155" t="s">
        <v>32</v>
      </c>
      <c r="J406" s="156" t="s">
        <v>33</v>
      </c>
      <c r="K406" s="20" t="s">
        <v>34</v>
      </c>
      <c r="L406" s="155" t="s">
        <v>36</v>
      </c>
      <c r="M406" s="155" t="s">
        <v>27</v>
      </c>
      <c r="N406" s="155" t="s">
        <v>28</v>
      </c>
      <c r="O406" s="155" t="s">
        <v>29</v>
      </c>
      <c r="P406" s="155" t="s">
        <v>30</v>
      </c>
      <c r="Q406" s="155" t="s">
        <v>31</v>
      </c>
      <c r="R406" s="155" t="s">
        <v>32</v>
      </c>
      <c r="S406" s="155" t="s">
        <v>33</v>
      </c>
      <c r="T406" s="22" t="s">
        <v>142</v>
      </c>
      <c r="U406" s="155" t="s">
        <v>36</v>
      </c>
      <c r="V406" s="155" t="s">
        <v>37</v>
      </c>
      <c r="W406" s="155" t="s">
        <v>38</v>
      </c>
      <c r="X406" s="155" t="s">
        <v>39</v>
      </c>
      <c r="Y406" s="22" t="s">
        <v>40</v>
      </c>
      <c r="Z406" s="155" t="s">
        <v>36</v>
      </c>
      <c r="AA406" s="155" t="s">
        <v>30</v>
      </c>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row>
    <row r="407" spans="1:81" ht="15" x14ac:dyDescent="0.2">
      <c r="A407" s="86">
        <f>$A$7</f>
        <v>0</v>
      </c>
      <c r="B407" s="86">
        <f t="shared" ref="B407:B426" si="292">B375</f>
        <v>0</v>
      </c>
      <c r="C407" s="160"/>
      <c r="D407" s="161"/>
      <c r="E407" s="161"/>
      <c r="F407" s="161"/>
      <c r="G407" s="162">
        <f t="shared" ref="G407:G426" si="293">D407+E407+F407</f>
        <v>0</v>
      </c>
      <c r="H407" s="161"/>
      <c r="I407" s="161"/>
      <c r="J407" s="99"/>
      <c r="K407" s="163"/>
      <c r="L407" s="161"/>
      <c r="M407" s="161"/>
      <c r="N407" s="164"/>
      <c r="O407" s="164"/>
      <c r="P407" s="162">
        <f t="shared" ref="P407:P426" si="294">M407+N407+O407</f>
        <v>0</v>
      </c>
      <c r="Q407" s="164"/>
      <c r="R407" s="164"/>
      <c r="S407" s="99"/>
      <c r="T407" s="163"/>
      <c r="U407" s="161"/>
      <c r="V407" s="161"/>
      <c r="W407" s="161"/>
      <c r="X407" s="161"/>
      <c r="Y407" s="200"/>
      <c r="Z407" s="161"/>
      <c r="AA407" s="16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c r="BK407" s="31"/>
      <c r="BL407" s="31"/>
      <c r="BM407" s="31"/>
      <c r="BN407" s="31"/>
      <c r="BO407" s="31"/>
      <c r="BP407" s="31"/>
      <c r="BQ407" s="31"/>
      <c r="BR407" s="31"/>
      <c r="BS407" s="31"/>
      <c r="BT407" s="31"/>
      <c r="BU407" s="31"/>
      <c r="BV407" s="31"/>
      <c r="BW407" s="31"/>
      <c r="BX407" s="31"/>
      <c r="BY407" s="31"/>
      <c r="BZ407" s="31"/>
      <c r="CA407" s="31"/>
      <c r="CB407" s="31"/>
      <c r="CC407" s="31"/>
    </row>
    <row r="408" spans="1:81" ht="27" customHeight="1" x14ac:dyDescent="0.2">
      <c r="A408" s="86">
        <f>$A$8</f>
        <v>0</v>
      </c>
      <c r="B408" s="86">
        <f t="shared" si="292"/>
        <v>0</v>
      </c>
      <c r="C408" s="160"/>
      <c r="D408" s="161"/>
      <c r="E408" s="161"/>
      <c r="F408" s="161"/>
      <c r="G408" s="162">
        <f t="shared" si="293"/>
        <v>0</v>
      </c>
      <c r="H408" s="161"/>
      <c r="I408" s="161"/>
      <c r="J408" s="99"/>
      <c r="K408" s="163"/>
      <c r="L408" s="161"/>
      <c r="M408" s="161"/>
      <c r="N408" s="164"/>
      <c r="O408" s="164"/>
      <c r="P408" s="162">
        <f t="shared" si="294"/>
        <v>0</v>
      </c>
      <c r="Q408" s="164"/>
      <c r="R408" s="164"/>
      <c r="S408" s="99"/>
      <c r="T408" s="163"/>
      <c r="U408" s="161"/>
      <c r="V408" s="161"/>
      <c r="W408" s="161"/>
      <c r="X408" s="161"/>
      <c r="Y408" s="200"/>
      <c r="Z408" s="161"/>
      <c r="AA408" s="16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c r="BC408" s="31"/>
      <c r="BD408" s="31"/>
      <c r="BE408" s="31"/>
      <c r="BF408" s="31"/>
      <c r="BG408" s="31"/>
      <c r="BH408" s="31"/>
      <c r="BI408" s="31"/>
      <c r="BJ408" s="31"/>
      <c r="BK408" s="31"/>
      <c r="BL408" s="31"/>
      <c r="BM408" s="31"/>
      <c r="BN408" s="31"/>
      <c r="BO408" s="31"/>
      <c r="BP408" s="31"/>
      <c r="BQ408" s="31"/>
      <c r="BR408" s="31"/>
      <c r="BS408" s="31"/>
      <c r="BT408" s="31"/>
      <c r="BU408" s="31"/>
      <c r="BV408" s="31"/>
      <c r="BW408" s="31"/>
      <c r="BX408" s="31"/>
      <c r="BY408" s="31"/>
      <c r="BZ408" s="31"/>
      <c r="CA408" s="31"/>
      <c r="CB408" s="31"/>
      <c r="CC408" s="31"/>
    </row>
    <row r="409" spans="1:81" ht="15" x14ac:dyDescent="0.2">
      <c r="A409" s="86">
        <f>$A$9</f>
        <v>0</v>
      </c>
      <c r="B409" s="86">
        <f t="shared" si="292"/>
        <v>0</v>
      </c>
      <c r="C409" s="160"/>
      <c r="D409" s="161"/>
      <c r="E409" s="161"/>
      <c r="F409" s="161"/>
      <c r="G409" s="162">
        <f t="shared" si="293"/>
        <v>0</v>
      </c>
      <c r="H409" s="161"/>
      <c r="I409" s="161"/>
      <c r="J409" s="99"/>
      <c r="K409" s="163"/>
      <c r="L409" s="161"/>
      <c r="M409" s="161"/>
      <c r="N409" s="164"/>
      <c r="O409" s="164"/>
      <c r="P409" s="162">
        <f t="shared" si="294"/>
        <v>0</v>
      </c>
      <c r="Q409" s="164"/>
      <c r="R409" s="164"/>
      <c r="S409" s="99"/>
      <c r="T409" s="163"/>
      <c r="U409" s="161"/>
      <c r="V409" s="161"/>
      <c r="W409" s="161"/>
      <c r="X409" s="161"/>
      <c r="Y409" s="200"/>
      <c r="Z409" s="161"/>
      <c r="AA409" s="16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c r="AX409" s="31"/>
      <c r="AY409" s="31"/>
      <c r="AZ409" s="31"/>
      <c r="BA409" s="31"/>
      <c r="BB409" s="31"/>
      <c r="BC409" s="31"/>
      <c r="BD409" s="31"/>
      <c r="BE409" s="31"/>
      <c r="BF409" s="31"/>
      <c r="BG409" s="31"/>
      <c r="BH409" s="31"/>
      <c r="BI409" s="31"/>
      <c r="BJ409" s="31"/>
      <c r="BK409" s="31"/>
      <c r="BL409" s="31"/>
      <c r="BM409" s="31"/>
      <c r="BN409" s="31"/>
      <c r="BO409" s="31"/>
      <c r="BP409" s="31"/>
      <c r="BQ409" s="31"/>
      <c r="BR409" s="31"/>
      <c r="BS409" s="31"/>
      <c r="BT409" s="31"/>
      <c r="BU409" s="31"/>
      <c r="BV409" s="31"/>
      <c r="BW409" s="31"/>
      <c r="BX409" s="31"/>
      <c r="BY409" s="31"/>
      <c r="BZ409" s="31"/>
      <c r="CA409" s="31"/>
      <c r="CB409" s="31"/>
      <c r="CC409" s="31"/>
    </row>
    <row r="410" spans="1:81" ht="15" x14ac:dyDescent="0.2">
      <c r="A410" s="86">
        <f>$A$10</f>
        <v>0</v>
      </c>
      <c r="B410" s="86">
        <f t="shared" si="292"/>
        <v>0</v>
      </c>
      <c r="C410" s="160"/>
      <c r="D410" s="161"/>
      <c r="E410" s="161"/>
      <c r="F410" s="161"/>
      <c r="G410" s="162">
        <f t="shared" si="293"/>
        <v>0</v>
      </c>
      <c r="H410" s="161"/>
      <c r="I410" s="161"/>
      <c r="J410" s="99"/>
      <c r="K410" s="163"/>
      <c r="L410" s="161"/>
      <c r="M410" s="161"/>
      <c r="N410" s="164"/>
      <c r="O410" s="164"/>
      <c r="P410" s="162">
        <f t="shared" si="294"/>
        <v>0</v>
      </c>
      <c r="Q410" s="164"/>
      <c r="R410" s="164"/>
      <c r="S410" s="99"/>
      <c r="T410" s="163"/>
      <c r="U410" s="161"/>
      <c r="V410" s="161"/>
      <c r="W410" s="161"/>
      <c r="X410" s="161"/>
      <c r="Y410" s="200"/>
      <c r="Z410" s="161"/>
      <c r="AA410" s="16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c r="AX410" s="31"/>
      <c r="AY410" s="31"/>
      <c r="AZ410" s="31"/>
      <c r="BA410" s="31"/>
      <c r="BB410" s="31"/>
      <c r="BC410" s="31"/>
      <c r="BD410" s="31"/>
      <c r="BE410" s="31"/>
      <c r="BF410" s="31"/>
      <c r="BG410" s="31"/>
      <c r="BH410" s="31"/>
      <c r="BI410" s="31"/>
      <c r="BJ410" s="31"/>
      <c r="BK410" s="31"/>
      <c r="BL410" s="31"/>
      <c r="BM410" s="31"/>
      <c r="BN410" s="31"/>
      <c r="BO410" s="31"/>
      <c r="BP410" s="31"/>
      <c r="BQ410" s="31"/>
      <c r="BR410" s="31"/>
      <c r="BS410" s="31"/>
      <c r="BT410" s="31"/>
      <c r="BU410" s="31"/>
      <c r="BV410" s="31"/>
      <c r="BW410" s="31"/>
      <c r="BX410" s="31"/>
      <c r="BY410" s="31"/>
      <c r="BZ410" s="31"/>
      <c r="CA410" s="31"/>
      <c r="CB410" s="31"/>
      <c r="CC410" s="31"/>
    </row>
    <row r="411" spans="1:81" ht="15" x14ac:dyDescent="0.2">
      <c r="A411" s="86">
        <f>$A$11</f>
        <v>0</v>
      </c>
      <c r="B411" s="86">
        <f t="shared" si="292"/>
        <v>0</v>
      </c>
      <c r="C411" s="160"/>
      <c r="D411" s="161"/>
      <c r="E411" s="161"/>
      <c r="F411" s="161"/>
      <c r="G411" s="162">
        <f t="shared" si="293"/>
        <v>0</v>
      </c>
      <c r="H411" s="161"/>
      <c r="I411" s="161"/>
      <c r="J411" s="99"/>
      <c r="K411" s="163"/>
      <c r="L411" s="161"/>
      <c r="M411" s="161"/>
      <c r="N411" s="164"/>
      <c r="O411" s="164"/>
      <c r="P411" s="162">
        <f t="shared" si="294"/>
        <v>0</v>
      </c>
      <c r="Q411" s="164"/>
      <c r="R411" s="164"/>
      <c r="S411" s="99"/>
      <c r="T411" s="163"/>
      <c r="U411" s="161"/>
      <c r="V411" s="161"/>
      <c r="W411" s="161"/>
      <c r="X411" s="161"/>
      <c r="Y411" s="200"/>
      <c r="Z411" s="161"/>
      <c r="AA411" s="16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c r="AX411" s="31"/>
      <c r="AY411" s="31"/>
      <c r="AZ411" s="31"/>
      <c r="BA411" s="31"/>
      <c r="BB411" s="31"/>
      <c r="BC411" s="31"/>
      <c r="BD411" s="31"/>
      <c r="BE411" s="31"/>
      <c r="BF411" s="31"/>
      <c r="BG411" s="31"/>
      <c r="BH411" s="31"/>
      <c r="BI411" s="31"/>
      <c r="BJ411" s="31"/>
      <c r="BK411" s="31"/>
      <c r="BL411" s="31"/>
      <c r="BM411" s="31"/>
      <c r="BN411" s="31"/>
      <c r="BO411" s="31"/>
      <c r="BP411" s="31"/>
      <c r="BQ411" s="31"/>
      <c r="BR411" s="31"/>
      <c r="BS411" s="31"/>
      <c r="BT411" s="31"/>
      <c r="BU411" s="31"/>
      <c r="BV411" s="31"/>
      <c r="BW411" s="31"/>
      <c r="BX411" s="31"/>
      <c r="BY411" s="31"/>
      <c r="BZ411" s="31"/>
      <c r="CA411" s="31"/>
      <c r="CB411" s="31"/>
      <c r="CC411" s="31"/>
    </row>
    <row r="412" spans="1:81" ht="15" x14ac:dyDescent="0.2">
      <c r="A412" s="86">
        <f>$A$12</f>
        <v>0</v>
      </c>
      <c r="B412" s="86">
        <f t="shared" si="292"/>
        <v>0</v>
      </c>
      <c r="C412" s="160"/>
      <c r="D412" s="161"/>
      <c r="E412" s="161"/>
      <c r="F412" s="161"/>
      <c r="G412" s="162">
        <f t="shared" si="293"/>
        <v>0</v>
      </c>
      <c r="H412" s="161"/>
      <c r="I412" s="161"/>
      <c r="J412" s="99"/>
      <c r="K412" s="163"/>
      <c r="L412" s="161"/>
      <c r="M412" s="161"/>
      <c r="N412" s="164"/>
      <c r="O412" s="164"/>
      <c r="P412" s="162">
        <f t="shared" si="294"/>
        <v>0</v>
      </c>
      <c r="Q412" s="164"/>
      <c r="R412" s="164"/>
      <c r="S412" s="99"/>
      <c r="T412" s="163"/>
      <c r="U412" s="161"/>
      <c r="V412" s="161"/>
      <c r="W412" s="161"/>
      <c r="X412" s="161"/>
      <c r="Y412" s="200"/>
      <c r="Z412" s="161"/>
      <c r="AA412" s="16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c r="AX412" s="31"/>
      <c r="AY412" s="31"/>
      <c r="AZ412" s="31"/>
      <c r="BA412" s="31"/>
      <c r="BB412" s="31"/>
      <c r="BC412" s="31"/>
      <c r="BD412" s="31"/>
      <c r="BE412" s="31"/>
      <c r="BF412" s="31"/>
      <c r="BG412" s="31"/>
      <c r="BH412" s="31"/>
      <c r="BI412" s="31"/>
      <c r="BJ412" s="31"/>
      <c r="BK412" s="31"/>
      <c r="BL412" s="31"/>
      <c r="BM412" s="31"/>
      <c r="BN412" s="31"/>
      <c r="BO412" s="31"/>
      <c r="BP412" s="31"/>
      <c r="BQ412" s="31"/>
      <c r="BR412" s="31"/>
      <c r="BS412" s="31"/>
      <c r="BT412" s="31"/>
      <c r="BU412" s="31"/>
      <c r="BV412" s="31"/>
      <c r="BW412" s="31"/>
      <c r="BX412" s="31"/>
      <c r="BY412" s="31"/>
      <c r="BZ412" s="31"/>
      <c r="CA412" s="31"/>
      <c r="CB412" s="31"/>
      <c r="CC412" s="31"/>
    </row>
    <row r="413" spans="1:81" ht="15" x14ac:dyDescent="0.2">
      <c r="A413" s="86">
        <f>$A$13</f>
        <v>0</v>
      </c>
      <c r="B413" s="86">
        <f t="shared" si="292"/>
        <v>0</v>
      </c>
      <c r="C413" s="160"/>
      <c r="D413" s="161"/>
      <c r="E413" s="161"/>
      <c r="F413" s="161"/>
      <c r="G413" s="162">
        <f t="shared" si="293"/>
        <v>0</v>
      </c>
      <c r="H413" s="161"/>
      <c r="I413" s="161"/>
      <c r="J413" s="99"/>
      <c r="K413" s="163"/>
      <c r="L413" s="161"/>
      <c r="M413" s="161"/>
      <c r="N413" s="164"/>
      <c r="O413" s="164"/>
      <c r="P413" s="162">
        <f t="shared" si="294"/>
        <v>0</v>
      </c>
      <c r="Q413" s="164"/>
      <c r="R413" s="164"/>
      <c r="S413" s="99"/>
      <c r="T413" s="163"/>
      <c r="U413" s="161"/>
      <c r="V413" s="161"/>
      <c r="W413" s="161"/>
      <c r="X413" s="161"/>
      <c r="Y413" s="200"/>
      <c r="Z413" s="161"/>
      <c r="AA413" s="16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c r="BK413" s="31"/>
      <c r="BL413" s="31"/>
      <c r="BM413" s="31"/>
      <c r="BN413" s="31"/>
      <c r="BO413" s="31"/>
      <c r="BP413" s="31"/>
      <c r="BQ413" s="31"/>
      <c r="BR413" s="31"/>
      <c r="BS413" s="31"/>
      <c r="BT413" s="31"/>
      <c r="BU413" s="31"/>
      <c r="BV413" s="31"/>
      <c r="BW413" s="31"/>
      <c r="BX413" s="31"/>
      <c r="BY413" s="31"/>
      <c r="BZ413" s="31"/>
      <c r="CA413" s="31"/>
      <c r="CB413" s="31"/>
      <c r="CC413" s="31"/>
    </row>
    <row r="414" spans="1:81" ht="15" x14ac:dyDescent="0.2">
      <c r="A414" s="86">
        <f>$A$14</f>
        <v>0</v>
      </c>
      <c r="B414" s="86">
        <f t="shared" si="292"/>
        <v>0</v>
      </c>
      <c r="C414" s="160"/>
      <c r="D414" s="161"/>
      <c r="E414" s="161"/>
      <c r="F414" s="161"/>
      <c r="G414" s="162">
        <f t="shared" si="293"/>
        <v>0</v>
      </c>
      <c r="H414" s="161"/>
      <c r="I414" s="161"/>
      <c r="J414" s="99"/>
      <c r="K414" s="163"/>
      <c r="L414" s="161"/>
      <c r="M414" s="161"/>
      <c r="N414" s="164"/>
      <c r="O414" s="164"/>
      <c r="P414" s="162">
        <f t="shared" si="294"/>
        <v>0</v>
      </c>
      <c r="Q414" s="164"/>
      <c r="R414" s="164"/>
      <c r="S414" s="99"/>
      <c r="T414" s="163"/>
      <c r="U414" s="161"/>
      <c r="V414" s="161"/>
      <c r="W414" s="161"/>
      <c r="X414" s="161"/>
      <c r="Y414" s="200"/>
      <c r="Z414" s="161"/>
      <c r="AA414" s="16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c r="AY414" s="31"/>
      <c r="AZ414" s="31"/>
      <c r="BA414" s="31"/>
      <c r="BB414" s="31"/>
      <c r="BC414" s="31"/>
      <c r="BD414" s="31"/>
      <c r="BE414" s="31"/>
      <c r="BF414" s="31"/>
      <c r="BG414" s="31"/>
      <c r="BH414" s="31"/>
      <c r="BI414" s="31"/>
      <c r="BJ414" s="31"/>
      <c r="BK414" s="31"/>
      <c r="BL414" s="31"/>
      <c r="BM414" s="31"/>
      <c r="BN414" s="31"/>
      <c r="BO414" s="31"/>
      <c r="BP414" s="31"/>
      <c r="BQ414" s="31"/>
      <c r="BR414" s="31"/>
      <c r="BS414" s="31"/>
      <c r="BT414" s="31"/>
      <c r="BU414" s="31"/>
      <c r="BV414" s="31"/>
      <c r="BW414" s="31"/>
      <c r="BX414" s="31"/>
      <c r="BY414" s="31"/>
      <c r="BZ414" s="31"/>
      <c r="CA414" s="31"/>
      <c r="CB414" s="31"/>
      <c r="CC414" s="31"/>
    </row>
    <row r="415" spans="1:81" ht="15" x14ac:dyDescent="0.2">
      <c r="A415" s="86">
        <f>$A$15</f>
        <v>0</v>
      </c>
      <c r="B415" s="86">
        <f t="shared" si="292"/>
        <v>0</v>
      </c>
      <c r="C415" s="160"/>
      <c r="D415" s="161"/>
      <c r="E415" s="161"/>
      <c r="F415" s="161"/>
      <c r="G415" s="162">
        <f t="shared" si="293"/>
        <v>0</v>
      </c>
      <c r="H415" s="161"/>
      <c r="I415" s="161"/>
      <c r="J415" s="99"/>
      <c r="K415" s="163"/>
      <c r="L415" s="161"/>
      <c r="M415" s="161"/>
      <c r="N415" s="164"/>
      <c r="O415" s="164"/>
      <c r="P415" s="162">
        <f t="shared" si="294"/>
        <v>0</v>
      </c>
      <c r="Q415" s="164"/>
      <c r="R415" s="164"/>
      <c r="S415" s="99"/>
      <c r="T415" s="163"/>
      <c r="U415" s="161"/>
      <c r="V415" s="161"/>
      <c r="W415" s="161"/>
      <c r="X415" s="161"/>
      <c r="Y415" s="200"/>
      <c r="Z415" s="161"/>
      <c r="AA415" s="161"/>
      <c r="AB415" s="31"/>
      <c r="AC415" s="31"/>
      <c r="AD415" s="31"/>
      <c r="AE415" s="31"/>
      <c r="AF415" s="31"/>
      <c r="AG415" s="31"/>
      <c r="AH415" s="31"/>
      <c r="AI415" s="134"/>
      <c r="AJ415" s="134"/>
      <c r="AK415" s="134"/>
      <c r="AL415" s="31"/>
      <c r="AM415" s="31"/>
      <c r="AN415" s="31"/>
      <c r="AO415" s="31"/>
      <c r="AP415" s="31"/>
      <c r="AQ415" s="134"/>
      <c r="AR415" s="31"/>
      <c r="AS415" s="31"/>
      <c r="AT415" s="31"/>
      <c r="AU415" s="31"/>
      <c r="AV415" s="31"/>
      <c r="AW415" s="31"/>
      <c r="AX415" s="31"/>
      <c r="AY415" s="31"/>
      <c r="AZ415" s="31"/>
      <c r="BA415" s="31"/>
      <c r="BB415" s="31"/>
      <c r="BC415" s="31"/>
      <c r="BD415" s="31"/>
      <c r="BE415" s="31"/>
      <c r="BF415" s="31"/>
      <c r="BG415" s="31"/>
      <c r="BH415" s="31"/>
      <c r="BI415" s="31"/>
      <c r="BJ415" s="31"/>
      <c r="BK415" s="31"/>
      <c r="BL415" s="31"/>
      <c r="BM415" s="31"/>
      <c r="BN415" s="31"/>
      <c r="BO415" s="31"/>
      <c r="BP415" s="31"/>
      <c r="BQ415" s="31"/>
      <c r="BR415" s="31"/>
      <c r="BS415" s="31"/>
      <c r="BT415" s="31"/>
      <c r="BU415" s="31"/>
      <c r="BV415" s="31"/>
      <c r="BW415" s="31"/>
      <c r="BX415" s="31"/>
      <c r="BY415" s="31"/>
      <c r="BZ415" s="31"/>
      <c r="CA415" s="31"/>
      <c r="CB415" s="31"/>
      <c r="CC415" s="31"/>
    </row>
    <row r="416" spans="1:81" ht="15" x14ac:dyDescent="0.2">
      <c r="A416" s="86">
        <f>$A$16</f>
        <v>0</v>
      </c>
      <c r="B416" s="86">
        <f t="shared" si="292"/>
        <v>0</v>
      </c>
      <c r="C416" s="160"/>
      <c r="D416" s="161"/>
      <c r="E416" s="161"/>
      <c r="F416" s="161"/>
      <c r="G416" s="162">
        <f t="shared" si="293"/>
        <v>0</v>
      </c>
      <c r="H416" s="161"/>
      <c r="I416" s="161"/>
      <c r="J416" s="99"/>
      <c r="K416" s="163"/>
      <c r="L416" s="161"/>
      <c r="M416" s="161"/>
      <c r="N416" s="164"/>
      <c r="O416" s="164"/>
      <c r="P416" s="162">
        <f t="shared" si="294"/>
        <v>0</v>
      </c>
      <c r="Q416" s="164"/>
      <c r="R416" s="164"/>
      <c r="S416" s="99"/>
      <c r="T416" s="163"/>
      <c r="U416" s="161"/>
      <c r="V416" s="161"/>
      <c r="W416" s="161"/>
      <c r="X416" s="161"/>
      <c r="Y416" s="200"/>
      <c r="Z416" s="161"/>
      <c r="AA416" s="161"/>
      <c r="AB416" s="31"/>
      <c r="AC416" s="31"/>
      <c r="AD416" s="31"/>
      <c r="AE416" s="31"/>
      <c r="AF416" s="31"/>
      <c r="AG416" s="31"/>
      <c r="AH416" s="31"/>
      <c r="AI416" s="31"/>
      <c r="AJ416" s="31"/>
      <c r="AK416" s="31"/>
      <c r="AL416" s="134"/>
      <c r="AM416" s="134"/>
      <c r="AN416" s="134"/>
      <c r="AO416" s="134"/>
      <c r="AP416" s="134"/>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row>
    <row r="417" spans="1:81" ht="15" x14ac:dyDescent="0.2">
      <c r="A417" s="86">
        <f>$A$17</f>
        <v>0</v>
      </c>
      <c r="B417" s="86">
        <f t="shared" si="292"/>
        <v>0</v>
      </c>
      <c r="C417" s="160"/>
      <c r="D417" s="161"/>
      <c r="E417" s="161"/>
      <c r="F417" s="161"/>
      <c r="G417" s="162">
        <f t="shared" si="293"/>
        <v>0</v>
      </c>
      <c r="H417" s="161"/>
      <c r="I417" s="161"/>
      <c r="J417" s="99"/>
      <c r="K417" s="163"/>
      <c r="L417" s="161"/>
      <c r="M417" s="161"/>
      <c r="N417" s="164"/>
      <c r="O417" s="164"/>
      <c r="P417" s="162">
        <f t="shared" si="294"/>
        <v>0</v>
      </c>
      <c r="Q417" s="164"/>
      <c r="R417" s="164"/>
      <c r="S417" s="99"/>
      <c r="T417" s="163"/>
      <c r="U417" s="161"/>
      <c r="V417" s="161"/>
      <c r="W417" s="161"/>
      <c r="X417" s="161"/>
      <c r="Y417" s="200"/>
      <c r="Z417" s="161"/>
      <c r="AA417" s="16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c r="AX417" s="31"/>
      <c r="AY417" s="31"/>
      <c r="AZ417" s="31"/>
      <c r="BA417" s="31"/>
      <c r="BB417" s="31"/>
      <c r="BC417" s="31"/>
      <c r="BD417" s="31"/>
      <c r="BE417" s="31"/>
      <c r="BF417" s="31"/>
      <c r="BG417" s="31"/>
      <c r="BH417" s="31"/>
      <c r="BI417" s="31"/>
      <c r="BJ417" s="31"/>
      <c r="BK417" s="31"/>
      <c r="BL417" s="31"/>
      <c r="BM417" s="31"/>
      <c r="BN417" s="31"/>
      <c r="BO417" s="31"/>
      <c r="BP417" s="31"/>
      <c r="BQ417" s="31"/>
      <c r="BR417" s="31"/>
      <c r="BS417" s="31"/>
      <c r="BT417" s="31"/>
      <c r="BU417" s="31"/>
      <c r="BV417" s="31"/>
      <c r="BW417" s="31"/>
      <c r="BX417" s="31"/>
      <c r="BY417" s="31"/>
      <c r="BZ417" s="31"/>
      <c r="CA417" s="31"/>
      <c r="CB417" s="31"/>
      <c r="CC417" s="31"/>
    </row>
    <row r="418" spans="1:81" ht="15" x14ac:dyDescent="0.2">
      <c r="A418" s="86">
        <f>$A$18</f>
        <v>0</v>
      </c>
      <c r="B418" s="86">
        <f t="shared" si="292"/>
        <v>0</v>
      </c>
      <c r="C418" s="160"/>
      <c r="D418" s="161"/>
      <c r="E418" s="161"/>
      <c r="F418" s="161"/>
      <c r="G418" s="162">
        <f t="shared" si="293"/>
        <v>0</v>
      </c>
      <c r="H418" s="161"/>
      <c r="I418" s="161"/>
      <c r="J418" s="99"/>
      <c r="K418" s="163"/>
      <c r="L418" s="161"/>
      <c r="M418" s="161"/>
      <c r="N418" s="164"/>
      <c r="O418" s="164"/>
      <c r="P418" s="162">
        <f t="shared" si="294"/>
        <v>0</v>
      </c>
      <c r="Q418" s="164"/>
      <c r="R418" s="164"/>
      <c r="S418" s="99"/>
      <c r="T418" s="163"/>
      <c r="U418" s="161"/>
      <c r="V418" s="161"/>
      <c r="W418" s="161"/>
      <c r="X418" s="161"/>
      <c r="Y418" s="200"/>
      <c r="Z418" s="161"/>
      <c r="AA418" s="161"/>
      <c r="AB418" s="31"/>
      <c r="AC418" s="31"/>
      <c r="AD418" s="31"/>
      <c r="AE418" s="31"/>
      <c r="AF418" s="31"/>
      <c r="AG418" s="31"/>
      <c r="AH418" s="31"/>
      <c r="AI418" s="31"/>
      <c r="AJ418" s="31"/>
      <c r="AK418" s="31"/>
      <c r="AL418" s="31"/>
      <c r="AM418" s="31"/>
      <c r="AN418" s="31"/>
      <c r="AO418" s="31"/>
      <c r="AP418" s="31"/>
      <c r="AQ418" s="31"/>
      <c r="AR418" s="31"/>
      <c r="AS418" s="134"/>
      <c r="AT418" s="134"/>
      <c r="AU418" s="134"/>
      <c r="AV418" s="134"/>
      <c r="AW418" s="134"/>
      <c r="AX418" s="134"/>
      <c r="AY418" s="31"/>
      <c r="AZ418" s="31"/>
      <c r="BA418" s="31"/>
      <c r="BB418" s="31"/>
      <c r="BC418" s="31"/>
      <c r="BD418" s="31"/>
      <c r="BE418" s="31"/>
      <c r="BF418" s="31"/>
      <c r="BG418" s="31"/>
      <c r="BH418" s="31"/>
      <c r="BI418" s="31"/>
      <c r="BJ418" s="31"/>
      <c r="BK418" s="31"/>
      <c r="BL418" s="31"/>
      <c r="BM418" s="31"/>
      <c r="BN418" s="31"/>
      <c r="BO418" s="31"/>
      <c r="BP418" s="31"/>
      <c r="BQ418" s="31"/>
      <c r="BR418" s="31"/>
      <c r="BS418" s="31"/>
      <c r="BT418" s="31"/>
      <c r="BU418" s="31"/>
      <c r="BV418" s="31"/>
      <c r="BW418" s="31"/>
      <c r="BX418" s="31"/>
      <c r="BY418" s="31"/>
      <c r="BZ418" s="31"/>
      <c r="CA418" s="31"/>
      <c r="CB418" s="31"/>
      <c r="CC418" s="31"/>
    </row>
    <row r="419" spans="1:81" ht="15" x14ac:dyDescent="0.2">
      <c r="A419" s="86">
        <f>$A$19</f>
        <v>0</v>
      </c>
      <c r="B419" s="86">
        <f t="shared" si="292"/>
        <v>0</v>
      </c>
      <c r="C419" s="160"/>
      <c r="D419" s="161"/>
      <c r="E419" s="161"/>
      <c r="F419" s="161"/>
      <c r="G419" s="162">
        <f t="shared" si="293"/>
        <v>0</v>
      </c>
      <c r="H419" s="161"/>
      <c r="I419" s="161"/>
      <c r="J419" s="99"/>
      <c r="K419" s="163"/>
      <c r="L419" s="161"/>
      <c r="M419" s="161"/>
      <c r="N419" s="164"/>
      <c r="O419" s="164"/>
      <c r="P419" s="162">
        <f t="shared" si="294"/>
        <v>0</v>
      </c>
      <c r="Q419" s="164"/>
      <c r="R419" s="164"/>
      <c r="S419" s="99"/>
      <c r="T419" s="163"/>
      <c r="U419" s="161"/>
      <c r="V419" s="161"/>
      <c r="W419" s="161"/>
      <c r="X419" s="161"/>
      <c r="Y419" s="200"/>
      <c r="Z419" s="161"/>
      <c r="AA419" s="161"/>
      <c r="AB419" s="31"/>
      <c r="AC419" s="31"/>
      <c r="AD419" s="31"/>
      <c r="AE419" s="31"/>
      <c r="AF419" s="31"/>
      <c r="AG419" s="31"/>
      <c r="AH419" s="31"/>
      <c r="AI419" s="31"/>
      <c r="AJ419" s="31"/>
      <c r="AK419" s="31"/>
      <c r="AL419" s="31"/>
      <c r="AM419" s="31"/>
      <c r="AN419" s="31"/>
      <c r="AO419" s="31"/>
      <c r="AP419" s="31"/>
      <c r="AQ419" s="31"/>
      <c r="AR419" s="134"/>
      <c r="AS419" s="31"/>
      <c r="AT419" s="31"/>
      <c r="AU419" s="31"/>
      <c r="AV419" s="31"/>
      <c r="AW419" s="31"/>
      <c r="AX419" s="31"/>
      <c r="AY419" s="31"/>
      <c r="AZ419" s="31"/>
      <c r="BA419" s="31"/>
      <c r="BB419" s="31"/>
      <c r="BC419" s="31"/>
      <c r="BD419" s="31"/>
      <c r="BE419" s="31"/>
      <c r="BF419" s="31"/>
      <c r="BG419" s="31"/>
      <c r="BH419" s="31"/>
      <c r="BI419" s="31"/>
      <c r="BJ419" s="31"/>
      <c r="BK419" s="31"/>
      <c r="BL419" s="31"/>
      <c r="BM419" s="31"/>
      <c r="BN419" s="31"/>
      <c r="BO419" s="31"/>
      <c r="BP419" s="31"/>
      <c r="BQ419" s="31"/>
      <c r="BR419" s="31"/>
      <c r="BS419" s="31"/>
      <c r="BT419" s="31"/>
      <c r="BU419" s="31"/>
      <c r="BV419" s="31"/>
      <c r="BW419" s="31"/>
      <c r="BX419" s="31"/>
      <c r="BY419" s="31"/>
      <c r="BZ419" s="31"/>
      <c r="CA419" s="31"/>
      <c r="CB419" s="31"/>
      <c r="CC419" s="31"/>
    </row>
    <row r="420" spans="1:81" ht="15" x14ac:dyDescent="0.2">
      <c r="A420" s="86">
        <f>$A$20</f>
        <v>0</v>
      </c>
      <c r="B420" s="86">
        <f t="shared" si="292"/>
        <v>0</v>
      </c>
      <c r="C420" s="160"/>
      <c r="D420" s="161"/>
      <c r="E420" s="161"/>
      <c r="F420" s="161"/>
      <c r="G420" s="162">
        <f t="shared" si="293"/>
        <v>0</v>
      </c>
      <c r="H420" s="161"/>
      <c r="I420" s="161"/>
      <c r="J420" s="99"/>
      <c r="K420" s="163"/>
      <c r="L420" s="161"/>
      <c r="M420" s="161"/>
      <c r="N420" s="164"/>
      <c r="O420" s="164"/>
      <c r="P420" s="162">
        <f t="shared" si="294"/>
        <v>0</v>
      </c>
      <c r="Q420" s="164"/>
      <c r="R420" s="164"/>
      <c r="S420" s="99"/>
      <c r="T420" s="163"/>
      <c r="U420" s="161"/>
      <c r="V420" s="161"/>
      <c r="W420" s="161"/>
      <c r="X420" s="161"/>
      <c r="Y420" s="200"/>
      <c r="Z420" s="161"/>
      <c r="AA420" s="161"/>
      <c r="AB420" s="31"/>
      <c r="AC420" s="31"/>
      <c r="AD420" s="31"/>
      <c r="AE420" s="31"/>
      <c r="AF420" s="31"/>
      <c r="AG420" s="31"/>
      <c r="AH420" s="134"/>
      <c r="AI420" s="134"/>
      <c r="AJ420" s="134"/>
      <c r="AK420" s="134"/>
      <c r="AL420" s="31"/>
      <c r="AM420" s="31"/>
      <c r="AN420" s="31"/>
      <c r="AO420" s="31"/>
      <c r="AP420" s="31"/>
      <c r="AQ420" s="2"/>
      <c r="AR420" s="31"/>
      <c r="AS420" s="31"/>
      <c r="AT420" s="31"/>
      <c r="AU420" s="31"/>
      <c r="AV420" s="31"/>
      <c r="AW420" s="31"/>
      <c r="AX420" s="31"/>
      <c r="AY420" s="31"/>
      <c r="AZ420" s="31"/>
      <c r="BA420" s="31"/>
      <c r="BB420" s="31"/>
      <c r="BC420" s="31"/>
      <c r="BD420" s="31"/>
      <c r="BE420" s="31"/>
      <c r="BF420" s="31"/>
      <c r="BG420" s="31"/>
      <c r="BH420" s="31"/>
      <c r="BI420" s="31"/>
      <c r="BJ420" s="31"/>
      <c r="BK420" s="31"/>
      <c r="BL420" s="31"/>
      <c r="BM420" s="31"/>
      <c r="BN420" s="31"/>
      <c r="BO420" s="31"/>
      <c r="BP420" s="31"/>
      <c r="BQ420" s="31"/>
      <c r="BR420" s="31"/>
      <c r="BS420" s="31"/>
      <c r="BT420" s="31"/>
      <c r="BU420" s="31"/>
      <c r="BV420" s="31"/>
      <c r="BW420" s="31"/>
      <c r="BX420" s="31"/>
      <c r="BY420" s="31"/>
      <c r="BZ420" s="31"/>
      <c r="CA420" s="31"/>
      <c r="CB420" s="31"/>
      <c r="CC420" s="31"/>
    </row>
    <row r="421" spans="1:81" ht="15" x14ac:dyDescent="0.2">
      <c r="A421" s="86">
        <f>$A$21</f>
        <v>0</v>
      </c>
      <c r="B421" s="86">
        <f t="shared" si="292"/>
        <v>0</v>
      </c>
      <c r="C421" s="160"/>
      <c r="D421" s="161"/>
      <c r="E421" s="161"/>
      <c r="F421" s="161"/>
      <c r="G421" s="162">
        <f t="shared" si="293"/>
        <v>0</v>
      </c>
      <c r="H421" s="161"/>
      <c r="I421" s="161"/>
      <c r="J421" s="99"/>
      <c r="K421" s="163"/>
      <c r="L421" s="161"/>
      <c r="M421" s="161"/>
      <c r="N421" s="164"/>
      <c r="O421" s="164"/>
      <c r="P421" s="162">
        <f t="shared" si="294"/>
        <v>0</v>
      </c>
      <c r="Q421" s="164"/>
      <c r="R421" s="164"/>
      <c r="S421" s="99"/>
      <c r="T421" s="163"/>
      <c r="U421" s="161"/>
      <c r="V421" s="161"/>
      <c r="W421" s="161"/>
      <c r="X421" s="161"/>
      <c r="Y421" s="200"/>
      <c r="Z421" s="161"/>
      <c r="AA421" s="161"/>
      <c r="AB421" s="31"/>
      <c r="AC421" s="31"/>
      <c r="AD421" s="134"/>
      <c r="AE421" s="134"/>
      <c r="AF421" s="134"/>
      <c r="AG421" s="134"/>
      <c r="AH421" s="31"/>
      <c r="AI421" s="2"/>
      <c r="AJ421" s="2"/>
      <c r="AK421" s="2"/>
      <c r="AL421" s="2"/>
      <c r="AM421" s="2"/>
      <c r="AN421" s="2"/>
      <c r="AO421" s="2"/>
      <c r="AP421" s="2"/>
      <c r="AQ421" s="2"/>
      <c r="AR421" s="31"/>
      <c r="AS421" s="31"/>
      <c r="AT421" s="31"/>
      <c r="AU421" s="31"/>
      <c r="AV421" s="31"/>
      <c r="AW421" s="31"/>
      <c r="AX421" s="31"/>
      <c r="AY421" s="31"/>
      <c r="AZ421" s="31"/>
      <c r="BA421" s="31"/>
      <c r="BB421" s="31"/>
      <c r="BC421" s="31"/>
      <c r="BD421" s="31"/>
      <c r="BE421" s="31"/>
      <c r="BF421" s="31"/>
      <c r="BG421" s="31"/>
      <c r="BH421" s="31"/>
      <c r="BI421" s="31"/>
      <c r="BJ421" s="31"/>
      <c r="BK421" s="31"/>
      <c r="BL421" s="31"/>
      <c r="BM421" s="31"/>
      <c r="BN421" s="31"/>
      <c r="BO421" s="31"/>
      <c r="BP421" s="31"/>
      <c r="BQ421" s="31"/>
      <c r="BR421" s="31"/>
      <c r="BS421" s="31"/>
      <c r="BT421" s="31"/>
      <c r="BU421" s="31"/>
      <c r="BV421" s="31"/>
      <c r="BW421" s="31"/>
      <c r="BX421" s="31"/>
      <c r="BY421" s="31"/>
      <c r="BZ421" s="31"/>
      <c r="CA421" s="31"/>
      <c r="CB421" s="31"/>
      <c r="CC421" s="31"/>
    </row>
    <row r="422" spans="1:81" ht="15" x14ac:dyDescent="0.2">
      <c r="A422" s="86">
        <f>$A$22</f>
        <v>0</v>
      </c>
      <c r="B422" s="86">
        <f t="shared" si="292"/>
        <v>0</v>
      </c>
      <c r="C422" s="160"/>
      <c r="D422" s="161"/>
      <c r="E422" s="161"/>
      <c r="F422" s="161"/>
      <c r="G422" s="162">
        <f t="shared" si="293"/>
        <v>0</v>
      </c>
      <c r="H422" s="161"/>
      <c r="I422" s="161"/>
      <c r="J422" s="99"/>
      <c r="K422" s="163"/>
      <c r="L422" s="161"/>
      <c r="M422" s="161"/>
      <c r="N422" s="164"/>
      <c r="O422" s="164"/>
      <c r="P422" s="162">
        <f t="shared" si="294"/>
        <v>0</v>
      </c>
      <c r="Q422" s="164"/>
      <c r="R422" s="164"/>
      <c r="S422" s="99"/>
      <c r="T422" s="163"/>
      <c r="U422" s="161"/>
      <c r="V422" s="161"/>
      <c r="W422" s="161"/>
      <c r="X422" s="161"/>
      <c r="Y422" s="200"/>
      <c r="Z422" s="161"/>
      <c r="AA422" s="161"/>
      <c r="AB422" s="134"/>
      <c r="AC422" s="134"/>
      <c r="AD422" s="31"/>
      <c r="AE422" s="31"/>
      <c r="AF422" s="31"/>
      <c r="AG422" s="31"/>
      <c r="AH422" s="31"/>
      <c r="AI422" s="31"/>
      <c r="AJ422" s="31"/>
      <c r="AK422" s="31"/>
      <c r="AL422" s="31"/>
      <c r="AM422" s="31"/>
      <c r="AN422" s="31"/>
      <c r="AO422" s="31"/>
      <c r="AP422" s="31"/>
      <c r="AQ422" s="31"/>
      <c r="AR422" s="31"/>
      <c r="AS422" s="31"/>
      <c r="AT422" s="31"/>
      <c r="AU422" s="31"/>
      <c r="AV422" s="31"/>
      <c r="AW422" s="31"/>
      <c r="AX422" s="31"/>
      <c r="AY422" s="31"/>
      <c r="AZ422" s="31"/>
      <c r="BA422" s="31"/>
      <c r="BB422" s="31"/>
      <c r="BC422" s="31"/>
      <c r="BD422" s="31"/>
      <c r="BE422" s="31"/>
      <c r="BF422" s="31"/>
      <c r="BG422" s="31"/>
      <c r="BH422" s="31"/>
      <c r="BI422" s="31"/>
      <c r="BJ422" s="31"/>
      <c r="BK422" s="31"/>
      <c r="BL422" s="31"/>
      <c r="BM422" s="31"/>
      <c r="BN422" s="31"/>
      <c r="BO422" s="31"/>
      <c r="BP422" s="31"/>
      <c r="BQ422" s="31"/>
      <c r="BR422" s="31"/>
      <c r="BS422" s="31"/>
      <c r="BT422" s="31"/>
      <c r="BU422" s="31"/>
      <c r="BV422" s="31"/>
      <c r="BW422" s="31"/>
      <c r="BX422" s="31"/>
      <c r="BY422" s="31"/>
      <c r="BZ422" s="31"/>
      <c r="CA422" s="31"/>
      <c r="CB422" s="31"/>
      <c r="CC422" s="31"/>
    </row>
    <row r="423" spans="1:81" ht="15" x14ac:dyDescent="0.2">
      <c r="A423" s="86">
        <f>$A$23</f>
        <v>0</v>
      </c>
      <c r="B423" s="86">
        <f t="shared" si="292"/>
        <v>0</v>
      </c>
      <c r="C423" s="160"/>
      <c r="D423" s="161"/>
      <c r="E423" s="161"/>
      <c r="F423" s="161"/>
      <c r="G423" s="162">
        <f t="shared" si="293"/>
        <v>0</v>
      </c>
      <c r="H423" s="161"/>
      <c r="I423" s="161"/>
      <c r="J423" s="99"/>
      <c r="K423" s="163"/>
      <c r="L423" s="161"/>
      <c r="M423" s="161"/>
      <c r="N423" s="164"/>
      <c r="O423" s="164"/>
      <c r="P423" s="162">
        <f t="shared" si="294"/>
        <v>0</v>
      </c>
      <c r="Q423" s="164"/>
      <c r="R423" s="164"/>
      <c r="S423" s="99"/>
      <c r="T423" s="163"/>
      <c r="U423" s="161"/>
      <c r="V423" s="161"/>
      <c r="W423" s="161"/>
      <c r="X423" s="161"/>
      <c r="Y423" s="200"/>
      <c r="Z423" s="161"/>
      <c r="AA423" s="161"/>
      <c r="AB423" s="31"/>
      <c r="AC423" s="31"/>
      <c r="AD423" s="31"/>
      <c r="AE423" s="31"/>
      <c r="AF423" s="31"/>
      <c r="AG423" s="31"/>
      <c r="AH423" s="31"/>
      <c r="AI423" s="31"/>
      <c r="AJ423" s="31"/>
      <c r="AK423" s="31"/>
      <c r="AL423" s="31"/>
      <c r="AM423" s="31"/>
      <c r="AN423" s="31"/>
      <c r="AO423" s="31"/>
      <c r="AP423" s="31"/>
      <c r="AQ423" s="31"/>
      <c r="AR423" s="31"/>
      <c r="AS423" s="2"/>
      <c r="AT423" s="2"/>
      <c r="AU423" s="2"/>
      <c r="AV423" s="2"/>
      <c r="AW423" s="2"/>
      <c r="AX423" s="2"/>
      <c r="AY423" s="2"/>
      <c r="AZ423" s="2"/>
      <c r="BA423" s="2"/>
      <c r="BB423" s="31"/>
      <c r="BC423" s="31"/>
      <c r="BD423" s="31"/>
      <c r="BE423" s="31"/>
      <c r="BF423" s="31"/>
      <c r="BG423" s="31"/>
      <c r="BH423" s="31"/>
      <c r="BI423" s="31"/>
      <c r="BJ423" s="31"/>
      <c r="BK423" s="31"/>
      <c r="BL423" s="31"/>
      <c r="BM423" s="31"/>
      <c r="BN423" s="31"/>
      <c r="BO423" s="31"/>
      <c r="BP423" s="31"/>
      <c r="BQ423" s="31"/>
      <c r="BR423" s="31"/>
      <c r="BS423" s="31"/>
      <c r="BT423" s="31"/>
      <c r="BU423" s="31"/>
      <c r="BV423" s="31"/>
      <c r="BW423" s="31"/>
      <c r="BX423" s="31"/>
      <c r="BY423" s="31"/>
      <c r="BZ423" s="31"/>
      <c r="CA423" s="31"/>
      <c r="CB423" s="31"/>
      <c r="CC423" s="31"/>
    </row>
    <row r="424" spans="1:81" ht="15" x14ac:dyDescent="0.2">
      <c r="A424" s="86">
        <f>$A$24</f>
        <v>0</v>
      </c>
      <c r="B424" s="86">
        <f t="shared" si="292"/>
        <v>0</v>
      </c>
      <c r="C424" s="160"/>
      <c r="D424" s="161"/>
      <c r="E424" s="161"/>
      <c r="F424" s="161"/>
      <c r="G424" s="162">
        <f t="shared" si="293"/>
        <v>0</v>
      </c>
      <c r="H424" s="161"/>
      <c r="I424" s="161"/>
      <c r="J424" s="99"/>
      <c r="K424" s="163"/>
      <c r="L424" s="161"/>
      <c r="M424" s="161"/>
      <c r="N424" s="164"/>
      <c r="O424" s="164"/>
      <c r="P424" s="162">
        <f t="shared" si="294"/>
        <v>0</v>
      </c>
      <c r="Q424" s="164"/>
      <c r="R424" s="164"/>
      <c r="S424" s="99"/>
      <c r="T424" s="163"/>
      <c r="U424" s="161"/>
      <c r="V424" s="161"/>
      <c r="W424" s="161"/>
      <c r="X424" s="161"/>
      <c r="Y424" s="200"/>
      <c r="Z424" s="161"/>
      <c r="AA424" s="16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A424" s="31"/>
      <c r="BB424" s="31"/>
      <c r="BC424" s="31"/>
      <c r="BD424" s="31"/>
      <c r="BE424" s="31"/>
      <c r="BF424" s="31"/>
      <c r="BG424" s="31"/>
      <c r="BH424" s="31"/>
      <c r="BI424" s="31"/>
      <c r="BJ424" s="31"/>
      <c r="BK424" s="31"/>
      <c r="BL424" s="31"/>
      <c r="BM424" s="31"/>
      <c r="BN424" s="31"/>
      <c r="BO424" s="31"/>
      <c r="BP424" s="31"/>
      <c r="BQ424" s="31"/>
      <c r="BR424" s="31"/>
      <c r="BS424" s="31"/>
      <c r="BT424" s="31"/>
      <c r="BU424" s="31"/>
      <c r="BV424" s="31"/>
      <c r="BW424" s="31"/>
      <c r="BX424" s="31"/>
      <c r="BY424" s="31"/>
      <c r="BZ424" s="31"/>
      <c r="CA424" s="31"/>
      <c r="CB424" s="31"/>
      <c r="CC424" s="31"/>
    </row>
    <row r="425" spans="1:81" ht="15" x14ac:dyDescent="0.2">
      <c r="A425" s="86">
        <f>$A$25</f>
        <v>0</v>
      </c>
      <c r="B425" s="86">
        <f t="shared" si="292"/>
        <v>0</v>
      </c>
      <c r="C425" s="160"/>
      <c r="D425" s="161"/>
      <c r="E425" s="161"/>
      <c r="F425" s="161"/>
      <c r="G425" s="162">
        <f t="shared" si="293"/>
        <v>0</v>
      </c>
      <c r="H425" s="161"/>
      <c r="I425" s="161"/>
      <c r="J425" s="99"/>
      <c r="K425" s="163"/>
      <c r="L425" s="161"/>
      <c r="M425" s="161"/>
      <c r="N425" s="164"/>
      <c r="O425" s="164"/>
      <c r="P425" s="162">
        <f t="shared" si="294"/>
        <v>0</v>
      </c>
      <c r="Q425" s="164"/>
      <c r="R425" s="164"/>
      <c r="S425" s="99"/>
      <c r="T425" s="163"/>
      <c r="U425" s="161"/>
      <c r="V425" s="161"/>
      <c r="W425" s="161"/>
      <c r="X425" s="161"/>
      <c r="Y425" s="200"/>
      <c r="Z425" s="161"/>
      <c r="AA425" s="161"/>
      <c r="AB425" s="31"/>
      <c r="AC425" s="31"/>
      <c r="AD425" s="31"/>
      <c r="AE425" s="31"/>
      <c r="AF425" s="31"/>
      <c r="AG425" s="31"/>
      <c r="AH425" s="134"/>
      <c r="AI425" s="31"/>
      <c r="AJ425" s="31"/>
      <c r="AK425" s="31"/>
      <c r="AL425" s="31"/>
      <c r="AM425" s="31"/>
      <c r="AN425" s="31"/>
      <c r="AO425" s="31"/>
      <c r="AP425" s="31"/>
      <c r="AQ425" s="31"/>
      <c r="AR425" s="31"/>
      <c r="AS425" s="31"/>
      <c r="AT425" s="31"/>
      <c r="AU425" s="31"/>
      <c r="AV425" s="31"/>
      <c r="AW425" s="31"/>
      <c r="AX425" s="31"/>
      <c r="AY425" s="31"/>
      <c r="AZ425" s="31"/>
      <c r="BA425" s="31"/>
      <c r="BB425" s="31"/>
      <c r="BC425" s="31"/>
      <c r="BD425" s="31"/>
      <c r="BE425" s="31"/>
      <c r="BF425" s="31"/>
      <c r="BG425" s="31"/>
      <c r="BH425" s="31"/>
      <c r="BI425" s="31"/>
      <c r="BJ425" s="31"/>
      <c r="BK425" s="31"/>
      <c r="BL425" s="31"/>
      <c r="BM425" s="31"/>
      <c r="BN425" s="31"/>
      <c r="BO425" s="31"/>
      <c r="BP425" s="31"/>
      <c r="BQ425" s="31"/>
      <c r="BR425" s="31"/>
      <c r="BS425" s="31"/>
      <c r="BT425" s="31"/>
      <c r="BU425" s="31"/>
      <c r="BV425" s="31"/>
      <c r="BW425" s="31"/>
      <c r="BX425" s="31"/>
      <c r="BY425" s="31"/>
      <c r="BZ425" s="31"/>
      <c r="CA425" s="31"/>
      <c r="CB425" s="31"/>
      <c r="CC425" s="31"/>
    </row>
    <row r="426" spans="1:81" ht="96" x14ac:dyDescent="0.2">
      <c r="A426" s="86">
        <f>$A$26</f>
        <v>0</v>
      </c>
      <c r="B426" s="86">
        <f t="shared" si="292"/>
        <v>0</v>
      </c>
      <c r="C426" s="160"/>
      <c r="D426" s="161"/>
      <c r="E426" s="161"/>
      <c r="F426" s="161"/>
      <c r="G426" s="162">
        <f t="shared" si="293"/>
        <v>0</v>
      </c>
      <c r="H426" s="161"/>
      <c r="I426" s="161"/>
      <c r="J426" s="99"/>
      <c r="K426" s="163"/>
      <c r="L426" s="161"/>
      <c r="M426" s="161"/>
      <c r="N426" s="164"/>
      <c r="O426" s="164"/>
      <c r="P426" s="162">
        <f t="shared" si="294"/>
        <v>0</v>
      </c>
      <c r="Q426" s="164"/>
      <c r="R426" s="164"/>
      <c r="S426" s="99"/>
      <c r="T426" s="163"/>
      <c r="U426" s="161"/>
      <c r="V426" s="161"/>
      <c r="W426" s="161"/>
      <c r="X426" s="161"/>
      <c r="Y426" s="200"/>
      <c r="Z426" s="161"/>
      <c r="AA426" s="161"/>
      <c r="AB426" s="23" t="s">
        <v>153</v>
      </c>
      <c r="AC426" s="15" t="s">
        <v>154</v>
      </c>
      <c r="AD426" s="23" t="s">
        <v>155</v>
      </c>
      <c r="AE426" s="23" t="s">
        <v>156</v>
      </c>
      <c r="AF426" s="134"/>
      <c r="AG426" s="134"/>
      <c r="AH426" s="134"/>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row>
    <row r="427" spans="1:81" ht="15" x14ac:dyDescent="0.2">
      <c r="A427" s="55" t="s">
        <v>196</v>
      </c>
      <c r="B427" s="55"/>
      <c r="C427" s="170" t="e">
        <f>AVERAGE(C407:C426)</f>
        <v>#DIV/0!</v>
      </c>
      <c r="D427" s="171">
        <f t="shared" ref="D427:K427" si="295">SUM(D407:D426)</f>
        <v>0</v>
      </c>
      <c r="E427" s="171">
        <f t="shared" si="295"/>
        <v>0</v>
      </c>
      <c r="F427" s="171">
        <f t="shared" si="295"/>
        <v>0</v>
      </c>
      <c r="G427" s="171">
        <f t="shared" si="295"/>
        <v>0</v>
      </c>
      <c r="H427" s="171">
        <f t="shared" si="295"/>
        <v>0</v>
      </c>
      <c r="I427" s="171">
        <f t="shared" si="295"/>
        <v>0</v>
      </c>
      <c r="J427" s="172">
        <f t="shared" si="295"/>
        <v>0</v>
      </c>
      <c r="K427" s="62">
        <f t="shared" si="295"/>
        <v>0</v>
      </c>
      <c r="L427" s="170" t="e">
        <f>AVERAGE(L407:L426)</f>
        <v>#DIV/0!</v>
      </c>
      <c r="M427" s="171">
        <f t="shared" ref="M427:T427" si="296">SUM(M407:M426)</f>
        <v>0</v>
      </c>
      <c r="N427" s="171">
        <f t="shared" si="296"/>
        <v>0</v>
      </c>
      <c r="O427" s="171">
        <f t="shared" si="296"/>
        <v>0</v>
      </c>
      <c r="P427" s="171">
        <f t="shared" si="296"/>
        <v>0</v>
      </c>
      <c r="Q427" s="171">
        <f t="shared" si="296"/>
        <v>0</v>
      </c>
      <c r="R427" s="171">
        <f t="shared" si="296"/>
        <v>0</v>
      </c>
      <c r="S427" s="172">
        <f t="shared" si="296"/>
        <v>0</v>
      </c>
      <c r="T427" s="62">
        <f t="shared" si="296"/>
        <v>0</v>
      </c>
      <c r="U427" s="170" t="e">
        <f>AVERAGE(U407:U426)</f>
        <v>#DIV/0!</v>
      </c>
      <c r="V427" s="65">
        <f t="shared" ref="V427:Y427" si="297">SUM(V407:V426)</f>
        <v>0</v>
      </c>
      <c r="W427" s="65">
        <f t="shared" si="297"/>
        <v>0</v>
      </c>
      <c r="X427" s="65">
        <f t="shared" si="297"/>
        <v>0</v>
      </c>
      <c r="Y427" s="65">
        <f t="shared" si="297"/>
        <v>0</v>
      </c>
      <c r="Z427" s="170" t="e">
        <f>AVERAGE(Z407:Z426)</f>
        <v>#DIV/0!</v>
      </c>
      <c r="AA427" s="171">
        <f>SUM(AA407:AA426)</f>
        <v>0</v>
      </c>
      <c r="AB427" s="173">
        <f>(SUMIF(B407:B426,"BIC",G407:G426)*0.66)+(SUMIF(B407:B426,"No BIC",G407:G426)*0.33)+((H427+I427)*0.33)+P427+Q427+R427+(Y427*0.25)+(AA427)</f>
        <v>0</v>
      </c>
      <c r="AC427" s="174" t="e">
        <f>((AB427-(AA427+(Y427*0.25)))/L427)+((Y407*0.25)/U407)+((Y408*0.25)/U408)+((Y409*0.25)/U409)+((Y410*0.25)/U410)+((Y411*0.25)/U411)+((Y412*0.25)/U412)+((Y413*0.25)/U413)+((Y414*0.25)/U414)+((Y415*0.25)/U415)+((Y416*0.25)/U416)+((Y417*0.25)/U417)+((Y418*0.25)/U418)+((Y419*0.25)/U419)+((Y420*0.25)/U420)+((Y421*0.25)/U421)+((Y422*0.25)/U422)+((Y423*0.25)/U423)+((Y424*0.25)/U424)+((Y425*0.25)/U425)+((Y426*0.25)/U426)+(AA407/Z407)+(AA408/Z408)+(AA409/Z409)+(AA410/Z410)+(AA411/Z411)+(AA412/Z412)+(AA413/Z413)+(AA414/Z414)+(AA415/Z415)+(AA416/Z416)+(AA417/Z417)+(AA418/Z418)+(AA419/Z419)+(AA420/Z420)+(AA421/Z421)+(AA422/Z422)+(AA423/Z423)+(AA424/Z424)+(AA425/Z425)+(AA426/Z426)</f>
        <v>#DIV/0!</v>
      </c>
      <c r="AD427" s="175">
        <f>G427+P427+Y427+AA427</f>
        <v>0</v>
      </c>
      <c r="AE427" s="176" t="e">
        <f>(G427/C427)+(P427/L427)+((Y407*0.25)/U407)+((Y408*0.25)/U408)+((Y409*0.25)/U409)+((Y410*0.25)/U410)+((Y411*0.25)/U411)+((Y412*0.25)/U412)+((Y413*0.25)/U413)+((Y414*0.25)/U414)+((Y415*0.25)/U415)+((Y416*0.25)/U416)+((Y417*0.25)/U417)+((Y418*0.25)/U418)+((Y419*0.25)/U419)+((Y420*0.25)/U420)+((Y421*0.25)/U421)+((Y422*0.25)/U422)+((Y423*0.25)/U423)+((Y424*0.25)/U424)+((Y425*0.25)/U425)+((Y426*0.25)/U426)+(AA407/Z407)+(AA408/Z408)+(AA409/Z409)+(AA410/Z410)+(AA411/Z411)+(AA412/Z412)+(AA413/Z413)+(AA414/Z414)+(AA415/Z415)+(AA416/Z416)+(AA417/Z417)+(AA418/Z418)+(AA419/Z419)+(AA420/Z420)+(AA421/Z421)+(AA422/Z422)+(AA423/Z423)+(AA424/Z424)+(AA425/Z425)+(AA426/Z426)+AE434</f>
        <v>#DIV/0!</v>
      </c>
      <c r="AF427" s="2"/>
      <c r="AG427" s="2"/>
      <c r="AH427" s="2"/>
      <c r="AI427" s="31"/>
      <c r="AJ427" s="31"/>
      <c r="AK427" s="31"/>
      <c r="AL427" s="31"/>
      <c r="AM427" s="31"/>
      <c r="AN427" s="31"/>
      <c r="AO427" s="31"/>
      <c r="AP427" s="31"/>
      <c r="AQ427" s="31"/>
      <c r="AR427" s="31"/>
      <c r="AS427" s="31"/>
      <c r="AT427" s="31"/>
      <c r="AU427" s="31"/>
      <c r="AV427" s="31"/>
      <c r="AW427" s="31"/>
      <c r="AX427" s="31"/>
      <c r="AY427" s="31"/>
      <c r="AZ427" s="31"/>
      <c r="BA427" s="31"/>
      <c r="BB427" s="31"/>
      <c r="BC427" s="31"/>
      <c r="BD427" s="31"/>
      <c r="BE427" s="31"/>
      <c r="BF427" s="31"/>
      <c r="BG427" s="31"/>
      <c r="BH427" s="31"/>
      <c r="BI427" s="31"/>
      <c r="BJ427" s="31"/>
      <c r="BK427" s="31"/>
      <c r="BL427" s="31"/>
      <c r="BM427" s="31"/>
      <c r="BN427" s="31"/>
      <c r="BO427" s="31"/>
      <c r="BP427" s="31"/>
      <c r="BQ427" s="31"/>
      <c r="BR427" s="31"/>
      <c r="BS427" s="31"/>
      <c r="BT427" s="31"/>
      <c r="BU427" s="31"/>
      <c r="BV427" s="31"/>
      <c r="BW427" s="31"/>
      <c r="BX427" s="31"/>
      <c r="BY427" s="31"/>
      <c r="BZ427" s="31"/>
      <c r="CA427" s="31"/>
      <c r="CB427" s="31"/>
      <c r="CC427" s="31"/>
    </row>
    <row r="428" spans="1:81" ht="15" x14ac:dyDescent="0.2">
      <c r="A428" s="177" t="s">
        <v>158</v>
      </c>
      <c r="B428" s="178"/>
      <c r="C428" s="179" t="s">
        <v>36</v>
      </c>
      <c r="D428" s="180"/>
      <c r="E428" s="181"/>
      <c r="F428" s="181"/>
      <c r="G428" s="182" t="s">
        <v>159</v>
      </c>
      <c r="H428" s="181"/>
      <c r="I428" s="181"/>
      <c r="J428" s="181"/>
      <c r="K428" s="183"/>
      <c r="L428" s="179" t="s">
        <v>36</v>
      </c>
      <c r="M428" s="180"/>
      <c r="N428" s="181"/>
      <c r="O428" s="181"/>
      <c r="P428" s="182" t="s">
        <v>54</v>
      </c>
      <c r="Q428" s="181"/>
      <c r="R428" s="181"/>
      <c r="S428" s="181"/>
      <c r="T428" s="183"/>
      <c r="U428" s="179" t="s">
        <v>36</v>
      </c>
      <c r="V428" s="180"/>
      <c r="W428" s="181"/>
      <c r="X428" s="181"/>
      <c r="Y428" s="184" t="s">
        <v>40</v>
      </c>
      <c r="Z428" s="179" t="s">
        <v>36</v>
      </c>
      <c r="AA428" s="184" t="s">
        <v>41</v>
      </c>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A428" s="31"/>
      <c r="BB428" s="31"/>
      <c r="BC428" s="31"/>
      <c r="BD428" s="31"/>
      <c r="BE428" s="31"/>
      <c r="BF428" s="31"/>
      <c r="BG428" s="31"/>
      <c r="BH428" s="31"/>
      <c r="BI428" s="31"/>
      <c r="BJ428" s="31"/>
      <c r="BK428" s="31"/>
      <c r="BL428" s="31"/>
      <c r="BM428" s="31"/>
      <c r="BN428" s="31"/>
      <c r="BO428" s="31"/>
      <c r="BP428" s="31"/>
      <c r="BQ428" s="31"/>
      <c r="BR428" s="31"/>
      <c r="BS428" s="31"/>
      <c r="BT428" s="31"/>
      <c r="BU428" s="31"/>
      <c r="BV428" s="31"/>
      <c r="BW428" s="31"/>
      <c r="BX428" s="31"/>
      <c r="BY428" s="31"/>
      <c r="BZ428" s="31"/>
      <c r="CA428" s="31"/>
      <c r="CB428" s="31"/>
      <c r="CC428" s="31"/>
    </row>
    <row r="429" spans="1:81" ht="15" x14ac:dyDescent="0.2">
      <c r="A429" s="146">
        <f t="shared" ref="A429:A433" si="298">A379</f>
        <v>0</v>
      </c>
      <c r="B429" s="185"/>
      <c r="C429" s="186"/>
      <c r="D429" s="187"/>
      <c r="E429" s="188"/>
      <c r="F429" s="188"/>
      <c r="G429" s="152"/>
      <c r="H429" s="188"/>
      <c r="I429" s="188"/>
      <c r="J429" s="188"/>
      <c r="K429" s="189"/>
      <c r="L429" s="186"/>
      <c r="M429" s="187"/>
      <c r="N429" s="188"/>
      <c r="O429" s="188"/>
      <c r="P429" s="152"/>
      <c r="Q429" s="188"/>
      <c r="R429" s="188"/>
      <c r="S429" s="188"/>
      <c r="T429" s="189"/>
      <c r="U429" s="186"/>
      <c r="V429" s="187"/>
      <c r="W429" s="188"/>
      <c r="X429" s="188"/>
      <c r="Y429" s="190"/>
      <c r="Z429" s="186"/>
      <c r="AA429" s="190"/>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A429" s="31"/>
      <c r="BB429" s="2"/>
      <c r="BC429" s="31"/>
      <c r="BD429" s="31"/>
      <c r="BE429" s="31"/>
      <c r="BF429" s="31"/>
      <c r="BG429" s="31"/>
      <c r="BH429" s="31"/>
      <c r="BI429" s="31"/>
      <c r="BJ429" s="31"/>
      <c r="BK429" s="31"/>
      <c r="BL429" s="31"/>
      <c r="BM429" s="31"/>
      <c r="BN429" s="31"/>
      <c r="BO429" s="31"/>
      <c r="BP429" s="31"/>
      <c r="BQ429" s="31"/>
      <c r="BR429" s="31"/>
      <c r="BS429" s="31"/>
      <c r="BT429" s="31"/>
      <c r="BU429" s="31"/>
      <c r="BV429" s="31"/>
      <c r="BW429" s="31"/>
      <c r="BX429" s="31"/>
      <c r="BY429" s="31"/>
      <c r="BZ429" s="31"/>
      <c r="CA429" s="31"/>
      <c r="CB429" s="31"/>
      <c r="CC429" s="31"/>
    </row>
    <row r="430" spans="1:81" ht="15" x14ac:dyDescent="0.2">
      <c r="A430" s="146">
        <f t="shared" si="298"/>
        <v>0</v>
      </c>
      <c r="B430" s="185"/>
      <c r="C430" s="186"/>
      <c r="D430" s="187"/>
      <c r="E430" s="188"/>
      <c r="F430" s="188"/>
      <c r="G430" s="152"/>
      <c r="H430" s="188"/>
      <c r="I430" s="188"/>
      <c r="J430" s="188"/>
      <c r="K430" s="189"/>
      <c r="L430" s="186"/>
      <c r="M430" s="187"/>
      <c r="N430" s="188"/>
      <c r="O430" s="188"/>
      <c r="P430" s="152"/>
      <c r="Q430" s="188"/>
      <c r="R430" s="188"/>
      <c r="S430" s="188"/>
      <c r="T430" s="189"/>
      <c r="U430" s="186"/>
      <c r="V430" s="187"/>
      <c r="W430" s="188"/>
      <c r="X430" s="188"/>
      <c r="Y430" s="190"/>
      <c r="Z430" s="186"/>
      <c r="AA430" s="190"/>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2"/>
      <c r="BD430" s="2"/>
      <c r="BE430" s="86"/>
      <c r="BF430" s="86"/>
      <c r="BG430" s="86"/>
      <c r="BH430" s="86"/>
      <c r="BI430" s="31"/>
      <c r="BJ430" s="31"/>
      <c r="BK430" s="31"/>
      <c r="BL430" s="31"/>
      <c r="BM430" s="31"/>
      <c r="BN430" s="31"/>
      <c r="BO430" s="31"/>
      <c r="BP430" s="31"/>
      <c r="BQ430" s="31"/>
      <c r="BR430" s="31"/>
      <c r="BS430" s="31"/>
      <c r="BT430" s="31"/>
      <c r="BU430" s="31"/>
      <c r="BV430" s="31"/>
      <c r="BW430" s="31"/>
      <c r="BX430" s="31"/>
      <c r="BY430" s="31"/>
      <c r="BZ430" s="31"/>
      <c r="CA430" s="31"/>
      <c r="CB430" s="31"/>
      <c r="CC430" s="31"/>
    </row>
    <row r="431" spans="1:81" ht="15" x14ac:dyDescent="0.2">
      <c r="A431" s="146">
        <f t="shared" si="298"/>
        <v>0</v>
      </c>
      <c r="B431" s="185"/>
      <c r="C431" s="186"/>
      <c r="D431" s="187"/>
      <c r="E431" s="188"/>
      <c r="F431" s="188"/>
      <c r="G431" s="152"/>
      <c r="H431" s="188"/>
      <c r="I431" s="188"/>
      <c r="J431" s="188"/>
      <c r="K431" s="189"/>
      <c r="L431" s="186"/>
      <c r="M431" s="187"/>
      <c r="N431" s="188"/>
      <c r="O431" s="188"/>
      <c r="P431" s="152"/>
      <c r="Q431" s="188"/>
      <c r="R431" s="188"/>
      <c r="S431" s="188"/>
      <c r="T431" s="189"/>
      <c r="U431" s="186"/>
      <c r="V431" s="187"/>
      <c r="W431" s="188"/>
      <c r="X431" s="188"/>
      <c r="Y431" s="190"/>
      <c r="Z431" s="186"/>
      <c r="AA431" s="190"/>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A431" s="31"/>
      <c r="BB431" s="31"/>
      <c r="BC431" s="31"/>
      <c r="BD431" s="31"/>
      <c r="BE431" s="31"/>
      <c r="BF431" s="31"/>
      <c r="BG431" s="31"/>
      <c r="BH431" s="31"/>
      <c r="BI431" s="31"/>
      <c r="BJ431" s="31"/>
      <c r="BK431" s="31"/>
      <c r="BL431" s="31"/>
      <c r="BM431" s="31"/>
      <c r="BN431" s="31"/>
      <c r="BO431" s="31"/>
      <c r="BP431" s="31"/>
      <c r="BQ431" s="31"/>
      <c r="BR431" s="31"/>
      <c r="BS431" s="31"/>
      <c r="BT431" s="31"/>
      <c r="BU431" s="31"/>
      <c r="BV431" s="31"/>
      <c r="BW431" s="31"/>
      <c r="BX431" s="31"/>
      <c r="BY431" s="31"/>
      <c r="BZ431" s="31"/>
      <c r="CA431" s="31"/>
      <c r="CB431" s="31"/>
      <c r="CC431" s="31"/>
    </row>
    <row r="432" spans="1:81" ht="15" x14ac:dyDescent="0.2">
      <c r="A432" s="146">
        <f t="shared" si="298"/>
        <v>0</v>
      </c>
      <c r="B432" s="185"/>
      <c r="C432" s="186"/>
      <c r="D432" s="187"/>
      <c r="E432" s="188"/>
      <c r="F432" s="188"/>
      <c r="G432" s="152"/>
      <c r="H432" s="188"/>
      <c r="I432" s="188"/>
      <c r="J432" s="188"/>
      <c r="K432" s="189"/>
      <c r="L432" s="186"/>
      <c r="M432" s="187"/>
      <c r="N432" s="188"/>
      <c r="O432" s="188"/>
      <c r="P432" s="152"/>
      <c r="Q432" s="188"/>
      <c r="R432" s="188"/>
      <c r="S432" s="188"/>
      <c r="T432" s="189"/>
      <c r="U432" s="186"/>
      <c r="V432" s="187"/>
      <c r="W432" s="188"/>
      <c r="X432" s="188"/>
      <c r="Y432" s="190"/>
      <c r="Z432" s="186"/>
      <c r="AA432" s="190"/>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A432" s="31"/>
      <c r="BB432" s="31"/>
      <c r="BC432" s="31"/>
      <c r="BD432" s="31"/>
      <c r="BE432" s="31"/>
      <c r="BF432" s="31"/>
      <c r="BG432" s="31"/>
      <c r="BH432" s="31"/>
      <c r="BI432" s="31"/>
      <c r="BJ432" s="31"/>
      <c r="BK432" s="31"/>
      <c r="BL432" s="31"/>
      <c r="BM432" s="31"/>
      <c r="BN432" s="31"/>
      <c r="BO432" s="31"/>
      <c r="BP432" s="31"/>
      <c r="BQ432" s="31"/>
      <c r="BR432" s="31"/>
      <c r="BS432" s="31"/>
      <c r="BT432" s="31"/>
      <c r="BU432" s="31"/>
      <c r="BV432" s="31"/>
      <c r="BW432" s="31"/>
      <c r="BX432" s="31"/>
      <c r="BY432" s="31"/>
      <c r="BZ432" s="31"/>
      <c r="CA432" s="31"/>
      <c r="CB432" s="31"/>
      <c r="CC432" s="31"/>
    </row>
    <row r="433" spans="1:81" ht="48" x14ac:dyDescent="0.2">
      <c r="A433" s="8">
        <f t="shared" si="298"/>
        <v>0</v>
      </c>
      <c r="B433" s="178"/>
      <c r="C433" s="191"/>
      <c r="D433" s="180"/>
      <c r="E433" s="181"/>
      <c r="F433" s="181"/>
      <c r="G433" s="192"/>
      <c r="H433" s="181"/>
      <c r="I433" s="181"/>
      <c r="J433" s="181"/>
      <c r="K433" s="183"/>
      <c r="L433" s="191"/>
      <c r="M433" s="180"/>
      <c r="N433" s="181"/>
      <c r="O433" s="181"/>
      <c r="P433" s="192"/>
      <c r="Q433" s="181"/>
      <c r="R433" s="181"/>
      <c r="S433" s="181"/>
      <c r="T433" s="183"/>
      <c r="U433" s="191"/>
      <c r="V433" s="180"/>
      <c r="W433" s="181"/>
      <c r="X433" s="181"/>
      <c r="Y433" s="193"/>
      <c r="Z433" s="191"/>
      <c r="AA433" s="193"/>
      <c r="AB433" s="23" t="s">
        <v>153</v>
      </c>
      <c r="AC433" s="15" t="s">
        <v>154</v>
      </c>
      <c r="AD433" s="23" t="s">
        <v>155</v>
      </c>
      <c r="AE433" s="23" t="s">
        <v>160</v>
      </c>
      <c r="AF433" s="31"/>
      <c r="AG433" s="31"/>
      <c r="AH433" s="31"/>
      <c r="AI433" s="31"/>
      <c r="AJ433" s="31"/>
      <c r="AK433" s="31"/>
      <c r="AL433" s="31"/>
      <c r="AM433" s="31"/>
      <c r="AN433" s="31"/>
      <c r="AO433" s="31"/>
      <c r="AP433" s="31"/>
      <c r="AQ433" s="31"/>
      <c r="AR433" s="31"/>
      <c r="AS433" s="31"/>
      <c r="AT433" s="31"/>
      <c r="AU433" s="31"/>
      <c r="AV433" s="31"/>
      <c r="AW433" s="31"/>
      <c r="AX433" s="31"/>
      <c r="AY433" s="31"/>
      <c r="AZ433" s="31"/>
      <c r="BA433" s="31"/>
      <c r="BB433" s="31"/>
      <c r="BC433" s="31"/>
      <c r="BD433" s="31"/>
      <c r="BE433" s="31"/>
      <c r="BF433" s="31"/>
      <c r="BG433" s="31"/>
      <c r="BH433" s="31"/>
      <c r="BI433" s="31"/>
      <c r="BJ433" s="31"/>
      <c r="BK433" s="31"/>
      <c r="BL433" s="31"/>
      <c r="BM433" s="31"/>
      <c r="BN433" s="31"/>
      <c r="BO433" s="31"/>
      <c r="BP433" s="31"/>
      <c r="BQ433" s="31"/>
      <c r="BR433" s="31"/>
      <c r="BS433" s="31"/>
      <c r="BT433" s="31"/>
      <c r="BU433" s="31"/>
      <c r="BV433" s="31"/>
      <c r="BW433" s="31"/>
      <c r="BX433" s="31"/>
      <c r="BY433" s="31"/>
      <c r="BZ433" s="31"/>
      <c r="CA433" s="31"/>
      <c r="CB433" s="31"/>
      <c r="CC433" s="31"/>
    </row>
    <row r="434" spans="1:81" ht="15" x14ac:dyDescent="0.2">
      <c r="A434" s="177" t="s">
        <v>197</v>
      </c>
      <c r="B434" s="178"/>
      <c r="C434" s="179" t="e">
        <f>AVERAGE(C429:C433)</f>
        <v>#DIV/0!</v>
      </c>
      <c r="D434" s="180"/>
      <c r="E434" s="181"/>
      <c r="F434" s="181"/>
      <c r="G434" s="182">
        <f>SUM(G429:G433)</f>
        <v>0</v>
      </c>
      <c r="H434" s="181"/>
      <c r="I434" s="181"/>
      <c r="J434" s="181"/>
      <c r="K434" s="183"/>
      <c r="L434" s="179" t="e">
        <f>AVERAGE(L429:L433)</f>
        <v>#DIV/0!</v>
      </c>
      <c r="M434" s="180"/>
      <c r="N434" s="181"/>
      <c r="O434" s="181"/>
      <c r="P434" s="182">
        <f>SUM(P429:P433)</f>
        <v>0</v>
      </c>
      <c r="Q434" s="181"/>
      <c r="R434" s="181"/>
      <c r="S434" s="181"/>
      <c r="T434" s="183"/>
      <c r="U434" s="179" t="e">
        <f>AVERAGE(U429:U433)</f>
        <v>#DIV/0!</v>
      </c>
      <c r="V434" s="180"/>
      <c r="W434" s="181"/>
      <c r="X434" s="181"/>
      <c r="Y434" s="184">
        <f>SUM(Y429:Y433)</f>
        <v>0</v>
      </c>
      <c r="Z434" s="179" t="e">
        <f>AVERAGE(Z429:Z433)</f>
        <v>#DIV/0!</v>
      </c>
      <c r="AA434" s="184">
        <f>SUM(AA429:AA433)</f>
        <v>0</v>
      </c>
      <c r="AB434" s="194">
        <f>(G434*0.33)+P434+(Y434*0.25)+AA434</f>
        <v>0</v>
      </c>
      <c r="AC434" s="195" t="e">
        <f>((AB434-(AA434+(Y434*0.25)))/L434)+((Y429*0.25)/U429)+((Y430*0.25)/U430)+((Y431*0.25)/U431)+((Y432*0.25)/U432)+((Y433*0.25)/U433)+(AA429/Z429)+(AA430/Z430)+(AA431/Z431)+(AA432/Z432)+(AA433/Z433)</f>
        <v>#DIV/0!</v>
      </c>
      <c r="AD434" s="196">
        <f>G434+P434+Y434+AA434</f>
        <v>0</v>
      </c>
      <c r="AE434" s="197" t="e">
        <f>(G434/C434)+(P434/L434)+((Y429*0.25)/U429)+((Y430*0.25)/U430)+((Y431*0.25)/U431)+((Y432*0.25)/U432)+((Y433*0.25)/U433)+(AA429/Z429)+(AA430/Z430)+(AA431/Z431)+(AA432/Z432)+(AA433/Z433)</f>
        <v>#DIV/0!</v>
      </c>
      <c r="AF434" s="31"/>
      <c r="AG434" s="31"/>
      <c r="AH434" s="31"/>
      <c r="AI434" s="31"/>
      <c r="AJ434" s="31"/>
      <c r="AK434" s="31"/>
      <c r="AL434" s="31"/>
      <c r="AM434" s="31"/>
      <c r="AN434" s="31"/>
      <c r="AO434" s="31"/>
      <c r="AP434" s="31"/>
      <c r="AQ434" s="31"/>
      <c r="AR434" s="31"/>
      <c r="AS434" s="31"/>
      <c r="AT434" s="31"/>
      <c r="AU434" s="31"/>
      <c r="AV434" s="31"/>
      <c r="AW434" s="31"/>
      <c r="AX434" s="31"/>
      <c r="AY434" s="31"/>
      <c r="AZ434" s="31"/>
      <c r="BA434" s="31"/>
      <c r="BB434" s="31"/>
      <c r="BC434" s="31"/>
      <c r="BD434" s="31"/>
      <c r="BE434" s="31"/>
      <c r="BF434" s="31"/>
      <c r="BG434" s="31"/>
      <c r="BH434" s="31"/>
      <c r="BI434" s="31"/>
      <c r="BJ434" s="31"/>
      <c r="BK434" s="31"/>
      <c r="BL434" s="31"/>
      <c r="BM434" s="31"/>
      <c r="BN434" s="31"/>
      <c r="BO434" s="31"/>
      <c r="BP434" s="31"/>
      <c r="BQ434" s="31"/>
      <c r="BR434" s="31"/>
      <c r="BS434" s="31"/>
      <c r="BT434" s="31"/>
      <c r="BU434" s="31"/>
      <c r="BV434" s="31"/>
      <c r="BW434" s="31"/>
      <c r="BX434" s="31"/>
      <c r="BY434" s="31"/>
      <c r="BZ434" s="31"/>
      <c r="CA434" s="31"/>
      <c r="CB434" s="31"/>
      <c r="CC434" s="31"/>
    </row>
    <row r="435" spans="1:81" ht="15"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c r="AX435" s="31"/>
      <c r="AY435" s="31"/>
      <c r="AZ435" s="31"/>
      <c r="BA435" s="31"/>
      <c r="BB435" s="31"/>
      <c r="BC435" s="31"/>
      <c r="BD435" s="31"/>
      <c r="BE435" s="31"/>
      <c r="BF435" s="31"/>
      <c r="BG435" s="31"/>
      <c r="BH435" s="31"/>
      <c r="BI435" s="31"/>
      <c r="BJ435" s="31"/>
      <c r="BK435" s="31"/>
      <c r="BL435" s="31"/>
      <c r="BM435" s="31"/>
      <c r="BN435" s="31"/>
      <c r="BO435" s="31"/>
      <c r="BP435" s="31"/>
      <c r="BQ435" s="31"/>
      <c r="BR435" s="31"/>
      <c r="BS435" s="31"/>
      <c r="BT435" s="31"/>
      <c r="BU435" s="31"/>
      <c r="BV435" s="31"/>
      <c r="BW435" s="31"/>
      <c r="BX435" s="31"/>
      <c r="BY435" s="31"/>
      <c r="BZ435" s="31"/>
      <c r="CA435" s="31"/>
      <c r="CB435" s="31"/>
      <c r="CC435" s="31"/>
    </row>
    <row r="436" spans="1:81" ht="15"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c r="BQ436" s="31"/>
      <c r="BR436" s="31"/>
      <c r="BS436" s="31"/>
      <c r="BT436" s="31"/>
      <c r="BU436" s="31"/>
      <c r="BV436" s="31"/>
      <c r="BW436" s="31"/>
      <c r="BX436" s="31"/>
      <c r="BY436" s="31"/>
      <c r="BZ436" s="31"/>
      <c r="CA436" s="31"/>
      <c r="CB436" s="31"/>
      <c r="CC436" s="31"/>
    </row>
    <row r="437" spans="1:81" ht="15"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c r="AX437" s="31"/>
      <c r="AY437" s="31"/>
      <c r="AZ437" s="31"/>
      <c r="BA437" s="31"/>
      <c r="BB437" s="31"/>
      <c r="BC437" s="31"/>
      <c r="BD437" s="31"/>
      <c r="BE437" s="31"/>
      <c r="BF437" s="31"/>
      <c r="BG437" s="31"/>
      <c r="BH437" s="31"/>
      <c r="BI437" s="31"/>
      <c r="BJ437" s="31"/>
      <c r="BK437" s="31"/>
      <c r="BL437" s="31"/>
      <c r="BM437" s="31"/>
      <c r="BN437" s="31"/>
      <c r="BO437" s="31"/>
      <c r="BP437" s="31"/>
      <c r="BQ437" s="31"/>
      <c r="BR437" s="31"/>
      <c r="BS437" s="31"/>
      <c r="BT437" s="31"/>
      <c r="BU437" s="31"/>
      <c r="BV437" s="31"/>
      <c r="BW437" s="31"/>
      <c r="BX437" s="31"/>
      <c r="BY437" s="31"/>
      <c r="BZ437" s="31"/>
      <c r="CA437" s="31"/>
      <c r="CB437" s="31"/>
      <c r="CC437" s="31"/>
    </row>
    <row r="438" spans="1:81" ht="15"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c r="AX438" s="31"/>
      <c r="AY438" s="31"/>
      <c r="AZ438" s="31"/>
      <c r="BA438" s="31"/>
      <c r="BB438" s="31"/>
      <c r="BC438" s="31"/>
      <c r="BD438" s="31"/>
      <c r="BE438" s="31"/>
      <c r="BF438" s="31"/>
      <c r="BG438" s="31"/>
      <c r="BH438" s="31"/>
      <c r="BI438" s="31"/>
      <c r="BJ438" s="31"/>
      <c r="BK438" s="31"/>
      <c r="BL438" s="31"/>
      <c r="BM438" s="31"/>
      <c r="BN438" s="31"/>
      <c r="BO438" s="31"/>
      <c r="BP438" s="31"/>
      <c r="BQ438" s="31"/>
      <c r="BR438" s="31"/>
      <c r="BS438" s="31"/>
      <c r="BT438" s="31"/>
      <c r="BU438" s="31"/>
      <c r="BV438" s="31"/>
      <c r="BW438" s="31"/>
      <c r="BX438" s="31"/>
      <c r="BY438" s="31"/>
      <c r="BZ438" s="31"/>
      <c r="CA438" s="31"/>
      <c r="CB438" s="31"/>
      <c r="CC438" s="31"/>
    </row>
    <row r="439" spans="1:81" ht="15"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c r="AX439" s="31"/>
      <c r="AY439" s="31"/>
      <c r="AZ439" s="31"/>
      <c r="BA439" s="31"/>
      <c r="BB439" s="31"/>
      <c r="BC439" s="31"/>
      <c r="BD439" s="31"/>
      <c r="BE439" s="31"/>
      <c r="BF439" s="31"/>
      <c r="BG439" s="31"/>
      <c r="BH439" s="31"/>
      <c r="BI439" s="31"/>
      <c r="BJ439" s="31"/>
      <c r="BK439" s="31"/>
      <c r="BL439" s="31"/>
      <c r="BM439" s="31"/>
      <c r="BN439" s="31"/>
      <c r="BO439" s="31"/>
      <c r="BP439" s="31"/>
      <c r="BQ439" s="31"/>
      <c r="BR439" s="31"/>
      <c r="BS439" s="31"/>
      <c r="BT439" s="31"/>
      <c r="BU439" s="31"/>
      <c r="BV439" s="31"/>
      <c r="BW439" s="31"/>
      <c r="BX439" s="31"/>
      <c r="BY439" s="31"/>
      <c r="BZ439" s="31"/>
      <c r="CA439" s="31"/>
      <c r="CB439" s="31"/>
      <c r="CC439" s="31"/>
    </row>
    <row r="440" spans="1:81" ht="15"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c r="AX440" s="31"/>
      <c r="AY440" s="31"/>
      <c r="AZ440" s="31"/>
      <c r="BA440" s="31"/>
      <c r="BB440" s="31"/>
      <c r="BC440" s="31"/>
      <c r="BD440" s="31"/>
      <c r="BE440" s="31"/>
      <c r="BF440" s="31"/>
      <c r="BG440" s="31"/>
      <c r="BH440" s="31"/>
      <c r="BI440" s="31"/>
      <c r="BJ440" s="31"/>
      <c r="BK440" s="31"/>
      <c r="BL440" s="31"/>
      <c r="BM440" s="31"/>
      <c r="BN440" s="31"/>
      <c r="BO440" s="31"/>
      <c r="BP440" s="31"/>
      <c r="BQ440" s="31"/>
      <c r="BR440" s="31"/>
      <c r="BS440" s="31"/>
      <c r="BT440" s="31"/>
      <c r="BU440" s="31"/>
      <c r="BV440" s="31"/>
      <c r="BW440" s="31"/>
      <c r="BX440" s="31"/>
      <c r="BY440" s="31"/>
      <c r="BZ440" s="31"/>
      <c r="CA440" s="31"/>
      <c r="CB440" s="31"/>
      <c r="CC440" s="31"/>
    </row>
    <row r="441" spans="1:81" ht="15"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c r="AX441" s="31"/>
      <c r="AY441" s="31"/>
      <c r="AZ441" s="31"/>
      <c r="BA441" s="31"/>
      <c r="BB441" s="31"/>
      <c r="BC441" s="31"/>
      <c r="BD441" s="31"/>
      <c r="BE441" s="31"/>
      <c r="BF441" s="31"/>
      <c r="BG441" s="31"/>
      <c r="BH441" s="31"/>
      <c r="BI441" s="31"/>
      <c r="BJ441" s="31"/>
      <c r="BK441" s="31"/>
      <c r="BL441" s="31"/>
      <c r="BM441" s="31"/>
      <c r="BN441" s="31"/>
      <c r="BO441" s="31"/>
      <c r="BP441" s="31"/>
      <c r="BQ441" s="31"/>
      <c r="BR441" s="31"/>
      <c r="BS441" s="31"/>
      <c r="BT441" s="31"/>
      <c r="BU441" s="31"/>
      <c r="BV441" s="31"/>
      <c r="BW441" s="31"/>
      <c r="BX441" s="31"/>
      <c r="BY441" s="31"/>
      <c r="BZ441" s="31"/>
      <c r="CA441" s="31"/>
      <c r="CB441" s="31"/>
      <c r="CC441" s="31"/>
    </row>
    <row r="442" spans="1:81" ht="15"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c r="AX442" s="31"/>
      <c r="AY442" s="31"/>
      <c r="AZ442" s="31"/>
      <c r="BA442" s="31"/>
      <c r="BB442" s="31"/>
      <c r="BC442" s="31"/>
      <c r="BD442" s="31"/>
      <c r="BE442" s="31"/>
      <c r="BF442" s="31"/>
      <c r="BG442" s="31"/>
      <c r="BH442" s="31"/>
      <c r="BI442" s="31"/>
      <c r="BJ442" s="31"/>
      <c r="BK442" s="31"/>
      <c r="BL442" s="31"/>
      <c r="BM442" s="31"/>
      <c r="BN442" s="31"/>
      <c r="BO442" s="31"/>
      <c r="BP442" s="31"/>
      <c r="BQ442" s="31"/>
      <c r="BR442" s="31"/>
      <c r="BS442" s="31"/>
      <c r="BT442" s="31"/>
      <c r="BU442" s="31"/>
      <c r="BV442" s="31"/>
      <c r="BW442" s="31"/>
      <c r="BX442" s="31"/>
      <c r="BY442" s="31"/>
      <c r="BZ442" s="31"/>
      <c r="CA442" s="31"/>
      <c r="CB442" s="31"/>
      <c r="CC442" s="31"/>
    </row>
    <row r="443" spans="1:81" ht="15"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c r="AX443" s="31"/>
      <c r="AY443" s="31"/>
      <c r="AZ443" s="31"/>
      <c r="BA443" s="31"/>
      <c r="BB443" s="31"/>
      <c r="BC443" s="31"/>
      <c r="BD443" s="31"/>
      <c r="BE443" s="31"/>
      <c r="BF443" s="31"/>
      <c r="BG443" s="31"/>
      <c r="BH443" s="31"/>
      <c r="BI443" s="31"/>
      <c r="BJ443" s="31"/>
      <c r="BK443" s="31"/>
      <c r="BL443" s="31"/>
      <c r="BM443" s="31"/>
      <c r="BN443" s="31"/>
      <c r="BO443" s="31"/>
      <c r="BP443" s="31"/>
      <c r="BQ443" s="31"/>
      <c r="BR443" s="31"/>
      <c r="BS443" s="31"/>
      <c r="BT443" s="31"/>
      <c r="BU443" s="31"/>
      <c r="BV443" s="31"/>
      <c r="BW443" s="31"/>
      <c r="BX443" s="31"/>
      <c r="BY443" s="31"/>
      <c r="BZ443" s="31"/>
      <c r="CA443" s="31"/>
      <c r="CB443" s="31"/>
      <c r="CC443" s="31"/>
    </row>
    <row r="444" spans="1:81" ht="15"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c r="AX444" s="31"/>
      <c r="AY444" s="31"/>
      <c r="AZ444" s="31"/>
      <c r="BA444" s="31"/>
      <c r="BB444" s="31"/>
      <c r="BC444" s="31"/>
      <c r="BD444" s="31"/>
      <c r="BE444" s="31"/>
      <c r="BF444" s="31"/>
      <c r="BG444" s="31"/>
      <c r="BH444" s="31"/>
      <c r="BI444" s="31"/>
      <c r="BJ444" s="31"/>
      <c r="BK444" s="31"/>
      <c r="BL444" s="31"/>
      <c r="BM444" s="31"/>
      <c r="BN444" s="31"/>
      <c r="BO444" s="31"/>
      <c r="BP444" s="31"/>
      <c r="BQ444" s="31"/>
      <c r="BR444" s="31"/>
      <c r="BS444" s="31"/>
      <c r="BT444" s="31"/>
      <c r="BU444" s="31"/>
      <c r="BV444" s="31"/>
      <c r="BW444" s="31"/>
      <c r="BX444" s="31"/>
      <c r="BY444" s="31"/>
      <c r="BZ444" s="31"/>
      <c r="CA444" s="31"/>
      <c r="CB444" s="31"/>
      <c r="CC444" s="31"/>
    </row>
    <row r="445" spans="1:81" ht="15"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c r="AX445" s="31"/>
      <c r="AY445" s="31"/>
      <c r="AZ445" s="31"/>
      <c r="BA445" s="31"/>
      <c r="BB445" s="31"/>
      <c r="BC445" s="31"/>
      <c r="BD445" s="31"/>
      <c r="BE445" s="31"/>
      <c r="BF445" s="31"/>
      <c r="BG445" s="31"/>
      <c r="BH445" s="31"/>
      <c r="BI445" s="31"/>
      <c r="BJ445" s="31"/>
      <c r="BK445" s="31"/>
      <c r="BL445" s="31"/>
      <c r="BM445" s="31"/>
      <c r="BN445" s="31"/>
      <c r="BO445" s="31"/>
      <c r="BP445" s="31"/>
      <c r="BQ445" s="31"/>
      <c r="BR445" s="31"/>
      <c r="BS445" s="31"/>
      <c r="BT445" s="31"/>
      <c r="BU445" s="31"/>
      <c r="BV445" s="31"/>
      <c r="BW445" s="31"/>
      <c r="BX445" s="31"/>
      <c r="BY445" s="31"/>
      <c r="BZ445" s="31"/>
      <c r="CA445" s="31"/>
      <c r="CB445" s="31"/>
      <c r="CC445" s="31"/>
    </row>
    <row r="446" spans="1:81" ht="15"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row>
    <row r="447" spans="1:81" ht="15"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c r="AX447" s="31"/>
      <c r="AY447" s="31"/>
      <c r="AZ447" s="31"/>
      <c r="BA447" s="31"/>
      <c r="BB447" s="31"/>
      <c r="BC447" s="31"/>
      <c r="BD447" s="31"/>
      <c r="BE447" s="31"/>
      <c r="BF447" s="31"/>
      <c r="BG447" s="31"/>
      <c r="BH447" s="31"/>
      <c r="BI447" s="31"/>
      <c r="BJ447" s="31"/>
      <c r="BK447" s="31"/>
      <c r="BL447" s="31"/>
      <c r="BM447" s="31"/>
      <c r="BN447" s="31"/>
      <c r="BO447" s="31"/>
      <c r="BP447" s="31"/>
      <c r="BQ447" s="31"/>
      <c r="BR447" s="31"/>
      <c r="BS447" s="31"/>
      <c r="BT447" s="31"/>
      <c r="BU447" s="31"/>
      <c r="BV447" s="31"/>
      <c r="BW447" s="31"/>
      <c r="BX447" s="31"/>
      <c r="BY447" s="31"/>
      <c r="BZ447" s="31"/>
      <c r="CA447" s="31"/>
      <c r="CB447" s="31"/>
      <c r="CC447" s="31"/>
    </row>
    <row r="448" spans="1:81" ht="15"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2"/>
      <c r="AJ448" s="2"/>
      <c r="AK448" s="2"/>
      <c r="AL448" s="2"/>
      <c r="AM448" s="2"/>
      <c r="AN448" s="2"/>
      <c r="AO448" s="2"/>
      <c r="AP448" s="2"/>
      <c r="AQ448" s="2"/>
      <c r="AR448" s="31"/>
      <c r="AS448" s="31"/>
      <c r="AT448" s="31"/>
      <c r="AU448" s="31"/>
      <c r="AV448" s="31"/>
      <c r="AW448" s="31"/>
      <c r="AX448" s="31"/>
      <c r="AY448" s="31"/>
      <c r="AZ448" s="31"/>
      <c r="BA448" s="31"/>
      <c r="BB448" s="31"/>
      <c r="BC448" s="31"/>
      <c r="BD448" s="31"/>
      <c r="BE448" s="31"/>
      <c r="BF448" s="31"/>
      <c r="BG448" s="31"/>
      <c r="BH448" s="31"/>
      <c r="BI448" s="31"/>
      <c r="BJ448" s="31"/>
      <c r="BK448" s="31"/>
      <c r="BL448" s="31"/>
      <c r="BM448" s="31"/>
      <c r="BN448" s="31"/>
      <c r="BO448" s="31"/>
      <c r="BP448" s="31"/>
      <c r="BQ448" s="31"/>
      <c r="BR448" s="31"/>
      <c r="BS448" s="31"/>
      <c r="BT448" s="31"/>
      <c r="BU448" s="31"/>
      <c r="BV448" s="31"/>
      <c r="BW448" s="31"/>
      <c r="BX448" s="31"/>
      <c r="BY448" s="31"/>
      <c r="BZ448" s="31"/>
      <c r="CA448" s="31"/>
      <c r="CB448" s="31"/>
      <c r="CC448" s="31"/>
    </row>
    <row r="449" spans="1:81" ht="15"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c r="AX449" s="31"/>
      <c r="AY449" s="31"/>
      <c r="AZ449" s="31"/>
      <c r="BA449" s="31"/>
      <c r="BB449" s="31"/>
      <c r="BC449" s="31"/>
      <c r="BD449" s="31"/>
      <c r="BE449" s="31"/>
      <c r="BF449" s="31"/>
      <c r="BG449" s="31"/>
      <c r="BH449" s="31"/>
      <c r="BI449" s="31"/>
      <c r="BJ449" s="31"/>
      <c r="BK449" s="31"/>
      <c r="BL449" s="31"/>
      <c r="BM449" s="31"/>
      <c r="BN449" s="31"/>
      <c r="BO449" s="31"/>
      <c r="BP449" s="31"/>
      <c r="BQ449" s="31"/>
      <c r="BR449" s="31"/>
      <c r="BS449" s="31"/>
      <c r="BT449" s="31"/>
      <c r="BU449" s="31"/>
      <c r="BV449" s="31"/>
      <c r="BW449" s="31"/>
      <c r="BX449" s="31"/>
      <c r="BY449" s="31"/>
      <c r="BZ449" s="31"/>
      <c r="CA449" s="31"/>
      <c r="CB449" s="31"/>
      <c r="CC449" s="31"/>
    </row>
    <row r="450" spans="1:81" ht="15"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c r="AX450" s="31"/>
      <c r="AY450" s="31"/>
      <c r="AZ450" s="31"/>
      <c r="BA450" s="31"/>
      <c r="BB450" s="31"/>
      <c r="BC450" s="31"/>
      <c r="BD450" s="31"/>
      <c r="BE450" s="31"/>
      <c r="BF450" s="31"/>
      <c r="BG450" s="31"/>
      <c r="BH450" s="31"/>
      <c r="BI450" s="31"/>
      <c r="BJ450" s="31"/>
      <c r="BK450" s="31"/>
      <c r="BL450" s="31"/>
      <c r="BM450" s="31"/>
      <c r="BN450" s="31"/>
      <c r="BO450" s="31"/>
      <c r="BP450" s="31"/>
      <c r="BQ450" s="31"/>
      <c r="BR450" s="31"/>
      <c r="BS450" s="31"/>
      <c r="BT450" s="31"/>
      <c r="BU450" s="31"/>
      <c r="BV450" s="31"/>
      <c r="BW450" s="31"/>
      <c r="BX450" s="31"/>
      <c r="BY450" s="31"/>
      <c r="BZ450" s="31"/>
      <c r="CA450" s="31"/>
      <c r="CB450" s="31"/>
      <c r="CC450" s="31"/>
    </row>
    <row r="451" spans="1:81" ht="15"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c r="AX451" s="31"/>
      <c r="AY451" s="31"/>
      <c r="AZ451" s="31"/>
      <c r="BA451" s="31"/>
      <c r="BB451" s="31"/>
      <c r="BC451" s="31"/>
      <c r="BD451" s="31"/>
      <c r="BE451" s="31"/>
      <c r="BF451" s="31"/>
      <c r="BG451" s="31"/>
      <c r="BH451" s="31"/>
      <c r="BI451" s="31"/>
      <c r="BJ451" s="31"/>
      <c r="BK451" s="31"/>
      <c r="BL451" s="31"/>
      <c r="BM451" s="31"/>
      <c r="BN451" s="31"/>
      <c r="BO451" s="31"/>
      <c r="BP451" s="31"/>
      <c r="BQ451" s="31"/>
      <c r="BR451" s="31"/>
      <c r="BS451" s="31"/>
      <c r="BT451" s="31"/>
      <c r="BU451" s="31"/>
      <c r="BV451" s="31"/>
      <c r="BW451" s="31"/>
      <c r="BX451" s="31"/>
      <c r="BY451" s="31"/>
      <c r="BZ451" s="31"/>
      <c r="CA451" s="31"/>
      <c r="CB451" s="31"/>
      <c r="CC451" s="31"/>
    </row>
    <row r="452" spans="1:81" ht="15"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c r="AX452" s="31"/>
      <c r="AY452" s="31"/>
      <c r="AZ452" s="31"/>
      <c r="BA452" s="31"/>
      <c r="BB452" s="31"/>
      <c r="BC452" s="31"/>
      <c r="BD452" s="31"/>
      <c r="BE452" s="31"/>
      <c r="BF452" s="31"/>
      <c r="BG452" s="31"/>
      <c r="BH452" s="31"/>
      <c r="BI452" s="31"/>
      <c r="BJ452" s="31"/>
      <c r="BK452" s="31"/>
      <c r="BL452" s="31"/>
      <c r="BM452" s="31"/>
      <c r="BN452" s="31"/>
      <c r="BO452" s="31"/>
      <c r="BP452" s="31"/>
      <c r="BQ452" s="31"/>
      <c r="BR452" s="31"/>
      <c r="BS452" s="31"/>
      <c r="BT452" s="31"/>
      <c r="BU452" s="31"/>
      <c r="BV452" s="31"/>
      <c r="BW452" s="31"/>
      <c r="BX452" s="31"/>
      <c r="BY452" s="31"/>
      <c r="BZ452" s="31"/>
      <c r="CA452" s="31"/>
      <c r="CB452" s="31"/>
      <c r="CC452" s="31"/>
    </row>
    <row r="453" spans="1:81" ht="15"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2"/>
      <c r="AE453" s="134"/>
      <c r="AF453" s="134"/>
      <c r="AG453" s="134"/>
      <c r="AH453" s="134"/>
      <c r="AI453" s="31"/>
      <c r="AJ453" s="31"/>
      <c r="AK453" s="31"/>
      <c r="AL453" s="31"/>
      <c r="AM453" s="31"/>
      <c r="AN453" s="31"/>
      <c r="AO453" s="31"/>
      <c r="AP453" s="31"/>
      <c r="AQ453" s="31"/>
      <c r="AR453" s="31"/>
      <c r="AS453" s="31"/>
      <c r="AT453" s="31"/>
      <c r="AU453" s="31"/>
      <c r="AV453" s="31"/>
      <c r="AW453" s="31"/>
      <c r="AX453" s="31"/>
      <c r="AY453" s="31"/>
      <c r="AZ453" s="31"/>
      <c r="BA453" s="31"/>
      <c r="BB453" s="31"/>
      <c r="BC453" s="31"/>
      <c r="BD453" s="31"/>
      <c r="BE453" s="31"/>
      <c r="BF453" s="31"/>
      <c r="BG453" s="31"/>
      <c r="BH453" s="31"/>
      <c r="BI453" s="31"/>
      <c r="BJ453" s="31"/>
      <c r="BK453" s="31"/>
      <c r="BL453" s="31"/>
      <c r="BM453" s="31"/>
      <c r="BN453" s="31"/>
      <c r="BO453" s="31"/>
      <c r="BP453" s="31"/>
      <c r="BQ453" s="31"/>
      <c r="BR453" s="31"/>
      <c r="BS453" s="31"/>
      <c r="BT453" s="31"/>
      <c r="BU453" s="31"/>
      <c r="BV453" s="31"/>
      <c r="BW453" s="31"/>
      <c r="BX453" s="31"/>
      <c r="BY453" s="31"/>
      <c r="BZ453" s="31"/>
      <c r="CA453" s="31"/>
      <c r="CB453" s="31"/>
      <c r="CC453" s="31"/>
    </row>
    <row r="454" spans="1:81" ht="15"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2"/>
      <c r="AF454" s="2"/>
      <c r="AG454" s="2"/>
      <c r="AH454" s="2"/>
      <c r="AI454" s="31"/>
      <c r="AJ454" s="31"/>
      <c r="AK454" s="31"/>
      <c r="AL454" s="31"/>
      <c r="AM454" s="31"/>
      <c r="AN454" s="31"/>
      <c r="AO454" s="31"/>
      <c r="AP454" s="31"/>
      <c r="AQ454" s="31"/>
      <c r="AR454" s="31"/>
      <c r="AS454" s="31"/>
      <c r="AT454" s="31"/>
      <c r="AU454" s="31"/>
      <c r="AV454" s="31"/>
      <c r="AW454" s="31"/>
      <c r="AX454" s="31"/>
      <c r="AY454" s="31"/>
      <c r="AZ454" s="31"/>
      <c r="BA454" s="31"/>
      <c r="BB454" s="31"/>
      <c r="BC454" s="31"/>
      <c r="BD454" s="31"/>
      <c r="BE454" s="31"/>
      <c r="BF454" s="31"/>
      <c r="BG454" s="31"/>
      <c r="BH454" s="31"/>
      <c r="BI454" s="31"/>
      <c r="BJ454" s="31"/>
      <c r="BK454" s="31"/>
      <c r="BL454" s="31"/>
      <c r="BM454" s="31"/>
      <c r="BN454" s="31"/>
      <c r="BO454" s="31"/>
      <c r="BP454" s="31"/>
      <c r="BQ454" s="31"/>
      <c r="BR454" s="31"/>
      <c r="BS454" s="31"/>
      <c r="BT454" s="31"/>
      <c r="BU454" s="31"/>
      <c r="BV454" s="31"/>
      <c r="BW454" s="31"/>
      <c r="BX454" s="31"/>
      <c r="BY454" s="31"/>
      <c r="BZ454" s="31"/>
      <c r="CA454" s="31"/>
      <c r="CB454" s="31"/>
      <c r="CC454" s="31"/>
    </row>
    <row r="455" spans="1:81" ht="15" x14ac:dyDescent="0.2">
      <c r="A455" s="31"/>
      <c r="B455" s="73"/>
      <c r="C455" s="73"/>
      <c r="D455" s="73"/>
      <c r="E455" s="73"/>
      <c r="F455" s="31"/>
      <c r="G455" s="31"/>
      <c r="H455" s="31"/>
      <c r="I455" s="31"/>
      <c r="J455" s="31"/>
      <c r="K455" s="31"/>
      <c r="L455" s="47"/>
      <c r="M455" s="47"/>
      <c r="N455" s="31"/>
      <c r="O455" s="31"/>
      <c r="P455" s="31"/>
      <c r="Q455" s="31"/>
      <c r="R455" s="31"/>
      <c r="S455" s="31"/>
      <c r="T455" s="31"/>
      <c r="U455" s="31"/>
      <c r="V455" s="31"/>
      <c r="W455" s="31"/>
      <c r="X455" s="31"/>
      <c r="Y455" s="31"/>
      <c r="Z455" s="31"/>
      <c r="AA455" s="31"/>
      <c r="AB455" s="31"/>
      <c r="AC455" s="2"/>
      <c r="AD455" s="31"/>
      <c r="AE455" s="31"/>
      <c r="AF455" s="31"/>
      <c r="AG455" s="31"/>
      <c r="AH455" s="31"/>
      <c r="AI455" s="31"/>
      <c r="AJ455" s="31"/>
      <c r="AK455" s="31"/>
      <c r="AL455" s="31"/>
      <c r="AM455" s="31"/>
      <c r="AN455" s="31"/>
      <c r="AO455" s="31"/>
      <c r="AP455" s="31"/>
      <c r="AQ455" s="31"/>
      <c r="AR455" s="31"/>
      <c r="AS455" s="31"/>
      <c r="AT455" s="31"/>
      <c r="AU455" s="31"/>
      <c r="AV455" s="31"/>
      <c r="AW455" s="31"/>
      <c r="AX455" s="31"/>
      <c r="AY455" s="31"/>
      <c r="AZ455" s="31"/>
      <c r="BA455" s="31"/>
      <c r="BB455" s="31"/>
      <c r="BC455" s="31"/>
      <c r="BD455" s="31"/>
      <c r="BE455" s="31"/>
      <c r="BF455" s="31"/>
      <c r="BG455" s="31"/>
      <c r="BH455" s="31"/>
      <c r="BI455" s="31"/>
      <c r="BJ455" s="31"/>
      <c r="BK455" s="31"/>
      <c r="BL455" s="31"/>
      <c r="BM455" s="31"/>
      <c r="BN455" s="31"/>
      <c r="BO455" s="31"/>
      <c r="BP455" s="31"/>
      <c r="BQ455" s="31"/>
      <c r="BR455" s="31"/>
      <c r="BS455" s="31"/>
      <c r="BT455" s="31"/>
      <c r="BU455" s="31"/>
      <c r="BV455" s="31"/>
      <c r="BW455" s="31"/>
      <c r="BX455" s="31"/>
      <c r="BY455" s="31"/>
      <c r="BZ455" s="31"/>
      <c r="CA455" s="31"/>
      <c r="CB455" s="31"/>
      <c r="CC455" s="31"/>
    </row>
    <row r="456" spans="1:81" ht="15" x14ac:dyDescent="0.2">
      <c r="A456" s="31"/>
      <c r="B456" s="73"/>
      <c r="C456" s="73"/>
      <c r="D456" s="73"/>
      <c r="E456" s="73"/>
      <c r="F456" s="31"/>
      <c r="G456" s="31"/>
      <c r="H456" s="31"/>
      <c r="I456" s="31"/>
      <c r="J456" s="31"/>
      <c r="K456" s="31"/>
      <c r="L456" s="47"/>
      <c r="M456" s="47"/>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row>
    <row r="457" spans="1:81" ht="15" x14ac:dyDescent="0.2">
      <c r="A457" s="31"/>
      <c r="B457" s="73"/>
      <c r="C457" s="73"/>
      <c r="D457" s="73"/>
      <c r="E457" s="73"/>
      <c r="F457" s="31"/>
      <c r="G457" s="31"/>
      <c r="H457" s="31"/>
      <c r="I457" s="31"/>
      <c r="J457" s="31"/>
      <c r="K457" s="31"/>
      <c r="L457" s="47"/>
      <c r="M457" s="47"/>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c r="AX457" s="31"/>
      <c r="AY457" s="31"/>
      <c r="AZ457" s="31"/>
      <c r="BA457" s="31"/>
      <c r="BB457" s="31"/>
      <c r="BC457" s="31"/>
      <c r="BD457" s="31"/>
      <c r="BE457" s="31"/>
      <c r="BF457" s="31"/>
      <c r="BG457" s="31"/>
      <c r="BH457" s="31"/>
      <c r="BI457" s="31"/>
      <c r="BJ457" s="31"/>
      <c r="BK457" s="31"/>
      <c r="BL457" s="31"/>
      <c r="BM457" s="31"/>
      <c r="BN457" s="31"/>
      <c r="BO457" s="31"/>
      <c r="BP457" s="31"/>
      <c r="BQ457" s="31"/>
      <c r="BR457" s="31"/>
      <c r="BS457" s="31"/>
      <c r="BT457" s="31"/>
      <c r="BU457" s="31"/>
      <c r="BV457" s="31"/>
      <c r="BW457" s="31"/>
      <c r="BX457" s="31"/>
      <c r="BY457" s="31"/>
      <c r="BZ457" s="31"/>
      <c r="CA457" s="31"/>
      <c r="CB457" s="31"/>
      <c r="CC457" s="31"/>
    </row>
    <row r="458" spans="1:81" ht="15" x14ac:dyDescent="0.2">
      <c r="A458" s="31"/>
      <c r="B458" s="73"/>
      <c r="C458" s="73"/>
      <c r="D458" s="73"/>
      <c r="E458" s="73"/>
      <c r="F458" s="31"/>
      <c r="G458" s="31"/>
      <c r="H458" s="31"/>
      <c r="I458" s="31"/>
      <c r="J458" s="31"/>
      <c r="K458" s="31"/>
      <c r="L458" s="47"/>
      <c r="M458" s="47"/>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c r="AX458" s="31"/>
      <c r="AY458" s="31"/>
      <c r="AZ458" s="31"/>
      <c r="BA458" s="31"/>
      <c r="BB458" s="31"/>
      <c r="BC458" s="31"/>
      <c r="BD458" s="31"/>
      <c r="BE458" s="31"/>
      <c r="BF458" s="31"/>
      <c r="BG458" s="31"/>
      <c r="BH458" s="31"/>
      <c r="BI458" s="31"/>
      <c r="BJ458" s="31"/>
      <c r="BK458" s="31"/>
      <c r="BL458" s="31"/>
      <c r="BM458" s="31"/>
      <c r="BN458" s="31"/>
      <c r="BO458" s="31"/>
      <c r="BP458" s="31"/>
      <c r="BQ458" s="31"/>
      <c r="BR458" s="31"/>
      <c r="BS458" s="31"/>
      <c r="BT458" s="31"/>
      <c r="BU458" s="31"/>
      <c r="BV458" s="31"/>
      <c r="BW458" s="31"/>
      <c r="BX458" s="31"/>
      <c r="BY458" s="31"/>
      <c r="BZ458" s="31"/>
      <c r="CA458" s="31"/>
      <c r="CB458" s="31"/>
      <c r="CC458" s="31"/>
    </row>
    <row r="459" spans="1:81" ht="15" x14ac:dyDescent="0.2">
      <c r="A459" s="31"/>
      <c r="B459" s="73"/>
      <c r="C459" s="73"/>
      <c r="D459" s="73"/>
      <c r="E459" s="73"/>
      <c r="F459" s="31"/>
      <c r="G459" s="31"/>
      <c r="H459" s="31"/>
      <c r="I459" s="31"/>
      <c r="J459" s="31"/>
      <c r="K459" s="31"/>
      <c r="L459" s="47"/>
      <c r="M459" s="47"/>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c r="AX459" s="31"/>
      <c r="AY459" s="31"/>
      <c r="AZ459" s="31"/>
      <c r="BA459" s="31"/>
      <c r="BB459" s="31"/>
      <c r="BC459" s="31"/>
      <c r="BD459" s="31"/>
      <c r="BE459" s="31"/>
      <c r="BF459" s="31"/>
      <c r="BG459" s="31"/>
      <c r="BH459" s="31"/>
      <c r="BI459" s="31"/>
      <c r="BJ459" s="31"/>
      <c r="BK459" s="31"/>
      <c r="BL459" s="31"/>
      <c r="BM459" s="31"/>
      <c r="BN459" s="31"/>
      <c r="BO459" s="31"/>
      <c r="BP459" s="31"/>
      <c r="BQ459" s="31"/>
      <c r="BR459" s="31"/>
      <c r="BS459" s="31"/>
      <c r="BT459" s="31"/>
      <c r="BU459" s="31"/>
      <c r="BV459" s="31"/>
      <c r="BW459" s="31"/>
      <c r="BX459" s="31"/>
      <c r="BY459" s="31"/>
      <c r="BZ459" s="31"/>
      <c r="CA459" s="31"/>
      <c r="CB459" s="31"/>
      <c r="CC459" s="31"/>
    </row>
    <row r="460" spans="1:81" ht="15" x14ac:dyDescent="0.2">
      <c r="A460" s="31"/>
      <c r="B460" s="73"/>
      <c r="C460" s="73"/>
      <c r="D460" s="73"/>
      <c r="E460" s="73"/>
      <c r="F460" s="31"/>
      <c r="G460" s="31"/>
      <c r="H460" s="31"/>
      <c r="I460" s="31"/>
      <c r="J460" s="31"/>
      <c r="K460" s="31"/>
      <c r="L460" s="47"/>
      <c r="M460" s="47"/>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c r="AX460" s="31"/>
      <c r="AY460" s="31"/>
      <c r="AZ460" s="31"/>
      <c r="BA460" s="31"/>
      <c r="BB460" s="31"/>
      <c r="BC460" s="31"/>
      <c r="BD460" s="31"/>
      <c r="BE460" s="31"/>
      <c r="BF460" s="31"/>
      <c r="BG460" s="31"/>
      <c r="BH460" s="31"/>
      <c r="BI460" s="31"/>
      <c r="BJ460" s="31"/>
      <c r="BK460" s="31"/>
      <c r="BL460" s="31"/>
      <c r="BM460" s="31"/>
      <c r="BN460" s="31"/>
      <c r="BO460" s="31"/>
      <c r="BP460" s="31"/>
      <c r="BQ460" s="31"/>
      <c r="BR460" s="31"/>
      <c r="BS460" s="31"/>
      <c r="BT460" s="31"/>
      <c r="BU460" s="31"/>
      <c r="BV460" s="31"/>
      <c r="BW460" s="31"/>
      <c r="BX460" s="31"/>
      <c r="BY460" s="31"/>
      <c r="BZ460" s="31"/>
      <c r="CA460" s="31"/>
      <c r="CB460" s="31"/>
      <c r="CC460" s="31"/>
    </row>
    <row r="461" spans="1:81" ht="15" x14ac:dyDescent="0.2">
      <c r="A461" s="31"/>
      <c r="B461" s="73"/>
      <c r="C461" s="73"/>
      <c r="D461" s="73"/>
      <c r="E461" s="73"/>
      <c r="F461" s="31"/>
      <c r="G461" s="31"/>
      <c r="H461" s="31"/>
      <c r="I461" s="31"/>
      <c r="J461" s="31"/>
      <c r="K461" s="31"/>
      <c r="L461" s="47"/>
      <c r="M461" s="47"/>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c r="AX461" s="31"/>
      <c r="AY461" s="31"/>
      <c r="AZ461" s="31"/>
      <c r="BA461" s="31"/>
      <c r="BB461" s="31"/>
      <c r="BC461" s="31"/>
      <c r="BD461" s="31"/>
      <c r="BE461" s="31"/>
      <c r="BF461" s="31"/>
      <c r="BG461" s="31"/>
      <c r="BH461" s="31"/>
      <c r="BI461" s="31"/>
      <c r="BJ461" s="31"/>
      <c r="BK461" s="31"/>
      <c r="BL461" s="31"/>
      <c r="BM461" s="31"/>
      <c r="BN461" s="31"/>
      <c r="BO461" s="31"/>
      <c r="BP461" s="31"/>
      <c r="BQ461" s="31"/>
      <c r="BR461" s="31"/>
      <c r="BS461" s="31"/>
      <c r="BT461" s="31"/>
      <c r="BU461" s="31"/>
      <c r="BV461" s="31"/>
      <c r="BW461" s="31"/>
      <c r="BX461" s="31"/>
      <c r="BY461" s="31"/>
      <c r="BZ461" s="31"/>
      <c r="CA461" s="31"/>
      <c r="CB461" s="31"/>
      <c r="CC461" s="31"/>
    </row>
    <row r="462" spans="1:81" ht="15" x14ac:dyDescent="0.2">
      <c r="A462" s="31"/>
      <c r="B462" s="73"/>
      <c r="C462" s="73"/>
      <c r="D462" s="73"/>
      <c r="E462" s="73"/>
      <c r="F462" s="31"/>
      <c r="G462" s="31"/>
      <c r="H462" s="31"/>
      <c r="I462" s="31"/>
      <c r="J462" s="31"/>
      <c r="K462" s="31"/>
      <c r="L462" s="47"/>
      <c r="M462" s="47"/>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AY462" s="31"/>
      <c r="AZ462" s="31"/>
      <c r="BA462" s="31"/>
      <c r="BB462" s="31"/>
      <c r="BC462" s="31"/>
      <c r="BD462" s="31"/>
      <c r="BE462" s="31"/>
      <c r="BF462" s="31"/>
      <c r="BG462" s="31"/>
      <c r="BH462" s="31"/>
      <c r="BI462" s="31"/>
      <c r="BJ462" s="31"/>
      <c r="BK462" s="31"/>
      <c r="BL462" s="31"/>
      <c r="BM462" s="31"/>
      <c r="BN462" s="31"/>
      <c r="BO462" s="31"/>
      <c r="BP462" s="31"/>
      <c r="BQ462" s="31"/>
      <c r="BR462" s="31"/>
      <c r="BS462" s="31"/>
      <c r="BT462" s="31"/>
      <c r="BU462" s="31"/>
      <c r="BV462" s="31"/>
      <c r="BW462" s="31"/>
      <c r="BX462" s="31"/>
      <c r="BY462" s="31"/>
      <c r="BZ462" s="31"/>
      <c r="CA462" s="31"/>
      <c r="CB462" s="31"/>
      <c r="CC462" s="31"/>
    </row>
    <row r="463" spans="1:81" ht="15" x14ac:dyDescent="0.2">
      <c r="A463" s="31"/>
      <c r="B463" s="73"/>
      <c r="C463" s="73"/>
      <c r="D463" s="73"/>
      <c r="E463" s="73"/>
      <c r="F463" s="31"/>
      <c r="G463" s="31"/>
      <c r="H463" s="31"/>
      <c r="I463" s="31"/>
      <c r="J463" s="31"/>
      <c r="K463" s="31"/>
      <c r="L463" s="47"/>
      <c r="M463" s="47"/>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c r="AX463" s="31"/>
      <c r="AY463" s="31"/>
      <c r="AZ463" s="31"/>
      <c r="BA463" s="31"/>
      <c r="BB463" s="31"/>
      <c r="BC463" s="31"/>
      <c r="BD463" s="31"/>
      <c r="BE463" s="31"/>
      <c r="BF463" s="31"/>
      <c r="BG463" s="31"/>
      <c r="BH463" s="31"/>
      <c r="BI463" s="31"/>
      <c r="BJ463" s="31"/>
      <c r="BK463" s="31"/>
      <c r="BL463" s="31"/>
      <c r="BM463" s="31"/>
      <c r="BN463" s="31"/>
      <c r="BO463" s="31"/>
      <c r="BP463" s="31"/>
      <c r="BQ463" s="31"/>
      <c r="BR463" s="31"/>
      <c r="BS463" s="31"/>
      <c r="BT463" s="31"/>
      <c r="BU463" s="31"/>
      <c r="BV463" s="31"/>
      <c r="BW463" s="31"/>
      <c r="BX463" s="31"/>
      <c r="BY463" s="31"/>
      <c r="BZ463" s="31"/>
      <c r="CA463" s="31"/>
      <c r="CB463" s="31"/>
      <c r="CC463" s="31"/>
    </row>
    <row r="464" spans="1:81" ht="15" x14ac:dyDescent="0.2">
      <c r="A464" s="31"/>
      <c r="B464" s="73"/>
      <c r="C464" s="73"/>
      <c r="D464" s="73"/>
      <c r="E464" s="73"/>
      <c r="F464" s="31"/>
      <c r="G464" s="31"/>
      <c r="H464" s="31"/>
      <c r="I464" s="31"/>
      <c r="J464" s="31"/>
      <c r="K464" s="31"/>
      <c r="L464" s="47"/>
      <c r="M464" s="47"/>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c r="AX464" s="31"/>
      <c r="AY464" s="31"/>
      <c r="AZ464" s="31"/>
      <c r="BA464" s="31"/>
      <c r="BB464" s="31"/>
      <c r="BC464" s="31"/>
      <c r="BD464" s="31"/>
      <c r="BE464" s="31"/>
      <c r="BF464" s="31"/>
      <c r="BG464" s="31"/>
      <c r="BH464" s="31"/>
      <c r="BI464" s="31"/>
      <c r="BJ464" s="31"/>
      <c r="BK464" s="31"/>
      <c r="BL464" s="31"/>
      <c r="BM464" s="31"/>
      <c r="BN464" s="31"/>
      <c r="BO464" s="31"/>
      <c r="BP464" s="31"/>
      <c r="BQ464" s="31"/>
      <c r="BR464" s="31"/>
      <c r="BS464" s="31"/>
      <c r="BT464" s="31"/>
      <c r="BU464" s="31"/>
      <c r="BV464" s="31"/>
      <c r="BW464" s="31"/>
      <c r="BX464" s="31"/>
      <c r="BY464" s="31"/>
      <c r="BZ464" s="31"/>
      <c r="CA464" s="31"/>
      <c r="CB464" s="31"/>
      <c r="CC464" s="31"/>
    </row>
    <row r="465" spans="1:81" ht="15" x14ac:dyDescent="0.2">
      <c r="A465" s="31"/>
      <c r="B465" s="73"/>
      <c r="C465" s="73"/>
      <c r="D465" s="73"/>
      <c r="E465" s="73"/>
      <c r="F465" s="31"/>
      <c r="G465" s="31"/>
      <c r="H465" s="31"/>
      <c r="I465" s="31"/>
      <c r="J465" s="31"/>
      <c r="K465" s="31"/>
      <c r="L465" s="47"/>
      <c r="M465" s="47"/>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c r="AX465" s="31"/>
      <c r="AY465" s="31"/>
      <c r="AZ465" s="31"/>
      <c r="BA465" s="31"/>
      <c r="BB465" s="31"/>
      <c r="BC465" s="31"/>
      <c r="BD465" s="31"/>
      <c r="BE465" s="31"/>
      <c r="BF465" s="31"/>
      <c r="BG465" s="31"/>
      <c r="BH465" s="31"/>
      <c r="BI465" s="31"/>
      <c r="BJ465" s="31"/>
      <c r="BK465" s="31"/>
      <c r="BL465" s="31"/>
      <c r="BM465" s="31"/>
      <c r="BN465" s="31"/>
      <c r="BO465" s="31"/>
      <c r="BP465" s="31"/>
      <c r="BQ465" s="31"/>
      <c r="BR465" s="31"/>
      <c r="BS465" s="31"/>
      <c r="BT465" s="31"/>
      <c r="BU465" s="31"/>
      <c r="BV465" s="31"/>
      <c r="BW465" s="31"/>
      <c r="BX465" s="31"/>
      <c r="BY465" s="31"/>
      <c r="BZ465" s="31"/>
      <c r="CA465" s="31"/>
      <c r="CB465" s="31"/>
      <c r="CC465" s="31"/>
    </row>
    <row r="466" spans="1:81" ht="15" x14ac:dyDescent="0.2">
      <c r="A466" s="31"/>
      <c r="B466" s="73"/>
      <c r="C466" s="73"/>
      <c r="D466" s="73"/>
      <c r="E466" s="73"/>
      <c r="F466" s="31"/>
      <c r="G466" s="31"/>
      <c r="H466" s="31"/>
      <c r="I466" s="31"/>
      <c r="J466" s="31"/>
      <c r="K466" s="31"/>
      <c r="L466" s="47"/>
      <c r="M466" s="47"/>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row>
    <row r="467" spans="1:81" ht="15" x14ac:dyDescent="0.2">
      <c r="A467" s="31"/>
      <c r="B467" s="73"/>
      <c r="C467" s="73"/>
      <c r="D467" s="73"/>
      <c r="E467" s="73"/>
      <c r="F467" s="31"/>
      <c r="G467" s="31"/>
      <c r="H467" s="31"/>
      <c r="I467" s="31"/>
      <c r="J467" s="31"/>
      <c r="K467" s="31"/>
      <c r="L467" s="47"/>
      <c r="M467" s="47"/>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c r="AY467" s="31"/>
      <c r="AZ467" s="31"/>
      <c r="BA467" s="31"/>
      <c r="BB467" s="31"/>
      <c r="BC467" s="31"/>
      <c r="BD467" s="31"/>
      <c r="BE467" s="31"/>
      <c r="BF467" s="31"/>
      <c r="BG467" s="31"/>
      <c r="BH467" s="31"/>
      <c r="BI467" s="31"/>
      <c r="BJ467" s="31"/>
      <c r="BK467" s="31"/>
      <c r="BL467" s="31"/>
      <c r="BM467" s="31"/>
      <c r="BN467" s="31"/>
      <c r="BO467" s="31"/>
      <c r="BP467" s="31"/>
      <c r="BQ467" s="31"/>
      <c r="BR467" s="31"/>
      <c r="BS467" s="31"/>
      <c r="BT467" s="31"/>
      <c r="BU467" s="31"/>
      <c r="BV467" s="31"/>
      <c r="BW467" s="31"/>
      <c r="BX467" s="31"/>
      <c r="BY467" s="31"/>
      <c r="BZ467" s="31"/>
      <c r="CA467" s="31"/>
      <c r="CB467" s="31"/>
      <c r="CC467" s="31"/>
    </row>
    <row r="468" spans="1:81" ht="15" x14ac:dyDescent="0.2">
      <c r="A468" s="31"/>
      <c r="B468" s="73"/>
      <c r="C468" s="73"/>
      <c r="D468" s="73"/>
      <c r="E468" s="73"/>
      <c r="F468" s="31"/>
      <c r="G468" s="31"/>
      <c r="H468" s="31"/>
      <c r="I468" s="31"/>
      <c r="J468" s="31"/>
      <c r="K468" s="31"/>
      <c r="L468" s="47"/>
      <c r="M468" s="47"/>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c r="AX468" s="31"/>
      <c r="AY468" s="31"/>
      <c r="AZ468" s="31"/>
      <c r="BA468" s="31"/>
      <c r="BB468" s="31"/>
      <c r="BC468" s="31"/>
      <c r="BD468" s="31"/>
      <c r="BE468" s="31"/>
      <c r="BF468" s="31"/>
      <c r="BG468" s="31"/>
      <c r="BH468" s="31"/>
      <c r="BI468" s="31"/>
      <c r="BJ468" s="31"/>
      <c r="BK468" s="31"/>
      <c r="BL468" s="31"/>
      <c r="BM468" s="31"/>
      <c r="BN468" s="31"/>
      <c r="BO468" s="31"/>
      <c r="BP468" s="31"/>
      <c r="BQ468" s="31"/>
      <c r="BR468" s="31"/>
      <c r="BS468" s="31"/>
      <c r="BT468" s="31"/>
      <c r="BU468" s="31"/>
      <c r="BV468" s="31"/>
      <c r="BW468" s="31"/>
      <c r="BX468" s="31"/>
      <c r="BY468" s="31"/>
      <c r="BZ468" s="31"/>
      <c r="CA468" s="31"/>
      <c r="CB468" s="31"/>
      <c r="CC468" s="31"/>
    </row>
    <row r="469" spans="1:81" ht="15" x14ac:dyDescent="0.2">
      <c r="A469" s="31"/>
      <c r="B469" s="73"/>
      <c r="C469" s="73"/>
      <c r="D469" s="73"/>
      <c r="E469" s="73"/>
      <c r="F469" s="31"/>
      <c r="G469" s="31"/>
      <c r="H469" s="31"/>
      <c r="I469" s="31"/>
      <c r="J469" s="31"/>
      <c r="K469" s="31"/>
      <c r="L469" s="47"/>
      <c r="M469" s="47"/>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c r="AX469" s="31"/>
      <c r="AY469" s="31"/>
      <c r="AZ469" s="31"/>
      <c r="BA469" s="31"/>
      <c r="BB469" s="31"/>
      <c r="BC469" s="31"/>
      <c r="BD469" s="31"/>
      <c r="BE469" s="31"/>
      <c r="BF469" s="31"/>
      <c r="BG469" s="31"/>
      <c r="BH469" s="31"/>
      <c r="BI469" s="31"/>
      <c r="BJ469" s="31"/>
      <c r="BK469" s="31"/>
      <c r="BL469" s="31"/>
      <c r="BM469" s="31"/>
      <c r="BN469" s="31"/>
      <c r="BO469" s="31"/>
      <c r="BP469" s="31"/>
      <c r="BQ469" s="31"/>
      <c r="BR469" s="31"/>
      <c r="BS469" s="31"/>
      <c r="BT469" s="31"/>
      <c r="BU469" s="31"/>
      <c r="BV469" s="31"/>
      <c r="BW469" s="31"/>
      <c r="BX469" s="31"/>
      <c r="BY469" s="31"/>
      <c r="BZ469" s="31"/>
      <c r="CA469" s="31"/>
      <c r="CB469" s="31"/>
      <c r="CC469" s="31"/>
    </row>
    <row r="470" spans="1:81" ht="15" x14ac:dyDescent="0.2">
      <c r="A470" s="31"/>
      <c r="B470" s="73"/>
      <c r="C470" s="73"/>
      <c r="D470" s="73"/>
      <c r="E470" s="73"/>
      <c r="F470" s="31"/>
      <c r="G470" s="31"/>
      <c r="H470" s="31"/>
      <c r="I470" s="31"/>
      <c r="J470" s="31"/>
      <c r="K470" s="31"/>
      <c r="L470" s="47"/>
      <c r="M470" s="47"/>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c r="AX470" s="31"/>
      <c r="AY470" s="31"/>
      <c r="AZ470" s="31"/>
      <c r="BA470" s="31"/>
      <c r="BB470" s="31"/>
      <c r="BC470" s="31"/>
      <c r="BD470" s="31"/>
      <c r="BE470" s="31"/>
      <c r="BF470" s="31"/>
      <c r="BG470" s="31"/>
      <c r="BH470" s="31"/>
      <c r="BI470" s="31"/>
      <c r="BJ470" s="31"/>
      <c r="BK470" s="31"/>
      <c r="BL470" s="31"/>
      <c r="BM470" s="31"/>
      <c r="BN470" s="31"/>
      <c r="BO470" s="31"/>
      <c r="BP470" s="31"/>
      <c r="BQ470" s="31"/>
      <c r="BR470" s="31"/>
      <c r="BS470" s="31"/>
      <c r="BT470" s="31"/>
      <c r="BU470" s="31"/>
      <c r="BV470" s="31"/>
      <c r="BW470" s="31"/>
      <c r="BX470" s="31"/>
      <c r="BY470" s="31"/>
      <c r="BZ470" s="31"/>
      <c r="CA470" s="31"/>
      <c r="CB470" s="31"/>
      <c r="CC470" s="31"/>
    </row>
    <row r="471" spans="1:81" ht="15" x14ac:dyDescent="0.2">
      <c r="A471" s="31"/>
      <c r="B471" s="73"/>
      <c r="C471" s="73"/>
      <c r="D471" s="73"/>
      <c r="E471" s="73"/>
      <c r="F471" s="31"/>
      <c r="G471" s="31"/>
      <c r="H471" s="31"/>
      <c r="I471" s="31"/>
      <c r="J471" s="31"/>
      <c r="K471" s="31"/>
      <c r="L471" s="47"/>
      <c r="M471" s="47"/>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c r="AX471" s="31"/>
      <c r="AY471" s="31"/>
      <c r="AZ471" s="31"/>
      <c r="BA471" s="31"/>
      <c r="BB471" s="31"/>
      <c r="BC471" s="31"/>
      <c r="BD471" s="31"/>
      <c r="BE471" s="31"/>
      <c r="BF471" s="31"/>
      <c r="BG471" s="31"/>
      <c r="BH471" s="31"/>
      <c r="BI471" s="31"/>
      <c r="BJ471" s="31"/>
      <c r="BK471" s="31"/>
      <c r="BL471" s="31"/>
      <c r="BM471" s="31"/>
      <c r="BN471" s="31"/>
      <c r="BO471" s="31"/>
      <c r="BP471" s="31"/>
      <c r="BQ471" s="31"/>
      <c r="BR471" s="31"/>
      <c r="BS471" s="31"/>
      <c r="BT471" s="31"/>
      <c r="BU471" s="31"/>
      <c r="BV471" s="31"/>
      <c r="BW471" s="31"/>
      <c r="BX471" s="31"/>
      <c r="BY471" s="31"/>
      <c r="BZ471" s="31"/>
      <c r="CA471" s="31"/>
      <c r="CB471" s="31"/>
      <c r="CC471" s="31"/>
    </row>
    <row r="472" spans="1:81" ht="15" x14ac:dyDescent="0.2">
      <c r="A472" s="31"/>
      <c r="B472" s="73"/>
      <c r="C472" s="73"/>
      <c r="D472" s="73"/>
      <c r="E472" s="73"/>
      <c r="F472" s="31"/>
      <c r="G472" s="31"/>
      <c r="H472" s="31"/>
      <c r="I472" s="31"/>
      <c r="J472" s="31"/>
      <c r="K472" s="31"/>
      <c r="L472" s="47"/>
      <c r="M472" s="47"/>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c r="AX472" s="31"/>
      <c r="AY472" s="31"/>
      <c r="AZ472" s="31"/>
      <c r="BA472" s="31"/>
      <c r="BB472" s="31"/>
      <c r="BC472" s="31"/>
      <c r="BD472" s="31"/>
      <c r="BE472" s="31"/>
      <c r="BF472" s="31"/>
      <c r="BG472" s="31"/>
      <c r="BH472" s="31"/>
      <c r="BI472" s="31"/>
      <c r="BJ472" s="31"/>
      <c r="BK472" s="31"/>
      <c r="BL472" s="31"/>
      <c r="BM472" s="31"/>
      <c r="BN472" s="31"/>
      <c r="BO472" s="31"/>
      <c r="BP472" s="31"/>
      <c r="BQ472" s="31"/>
      <c r="BR472" s="31"/>
      <c r="BS472" s="31"/>
      <c r="BT472" s="31"/>
      <c r="BU472" s="31"/>
      <c r="BV472" s="31"/>
      <c r="BW472" s="31"/>
      <c r="BX472" s="31"/>
      <c r="BY472" s="31"/>
      <c r="BZ472" s="31"/>
      <c r="CA472" s="31"/>
      <c r="CB472" s="31"/>
      <c r="CC472" s="31"/>
    </row>
    <row r="473" spans="1:81" ht="15" x14ac:dyDescent="0.2">
      <c r="A473" s="31"/>
      <c r="B473" s="73"/>
      <c r="C473" s="73"/>
      <c r="D473" s="73"/>
      <c r="E473" s="73"/>
      <c r="F473" s="31"/>
      <c r="G473" s="31"/>
      <c r="H473" s="31"/>
      <c r="I473" s="31"/>
      <c r="J473" s="31"/>
      <c r="K473" s="31"/>
      <c r="L473" s="47"/>
      <c r="M473" s="47"/>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c r="AX473" s="31"/>
      <c r="AY473" s="31"/>
      <c r="AZ473" s="31"/>
      <c r="BA473" s="31"/>
      <c r="BB473" s="31"/>
      <c r="BC473" s="31"/>
      <c r="BD473" s="31"/>
      <c r="BE473" s="31"/>
      <c r="BF473" s="31"/>
      <c r="BG473" s="31"/>
      <c r="BH473" s="31"/>
      <c r="BI473" s="31"/>
      <c r="BJ473" s="31"/>
      <c r="BK473" s="31"/>
      <c r="BL473" s="31"/>
      <c r="BM473" s="31"/>
      <c r="BN473" s="31"/>
      <c r="BO473" s="31"/>
      <c r="BP473" s="31"/>
      <c r="BQ473" s="31"/>
      <c r="BR473" s="31"/>
      <c r="BS473" s="31"/>
      <c r="BT473" s="31"/>
      <c r="BU473" s="31"/>
      <c r="BV473" s="31"/>
      <c r="BW473" s="31"/>
      <c r="BX473" s="31"/>
      <c r="BY473" s="31"/>
      <c r="BZ473" s="31"/>
      <c r="CA473" s="31"/>
      <c r="CB473" s="31"/>
      <c r="CC473" s="31"/>
    </row>
    <row r="474" spans="1:81" ht="15" x14ac:dyDescent="0.2">
      <c r="A474" s="31"/>
      <c r="B474" s="73"/>
      <c r="C474" s="73"/>
      <c r="D474" s="73"/>
      <c r="E474" s="73"/>
      <c r="F474" s="31"/>
      <c r="G474" s="31"/>
      <c r="H474" s="31"/>
      <c r="I474" s="31"/>
      <c r="J474" s="31"/>
      <c r="K474" s="31"/>
      <c r="L474" s="47"/>
      <c r="M474" s="47"/>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c r="AX474" s="31"/>
      <c r="AY474" s="31"/>
      <c r="AZ474" s="31"/>
      <c r="BA474" s="31"/>
      <c r="BB474" s="31"/>
      <c r="BC474" s="31"/>
      <c r="BD474" s="31"/>
      <c r="BE474" s="31"/>
      <c r="BF474" s="31"/>
      <c r="BG474" s="31"/>
      <c r="BH474" s="31"/>
      <c r="BI474" s="31"/>
      <c r="BJ474" s="31"/>
      <c r="BK474" s="31"/>
      <c r="BL474" s="31"/>
      <c r="BM474" s="31"/>
      <c r="BN474" s="31"/>
      <c r="BO474" s="31"/>
      <c r="BP474" s="31"/>
      <c r="BQ474" s="31"/>
      <c r="BR474" s="31"/>
      <c r="BS474" s="31"/>
      <c r="BT474" s="31"/>
      <c r="BU474" s="31"/>
      <c r="BV474" s="31"/>
      <c r="BW474" s="31"/>
      <c r="BX474" s="31"/>
      <c r="BY474" s="31"/>
      <c r="BZ474" s="31"/>
      <c r="CA474" s="31"/>
      <c r="CB474" s="31"/>
      <c r="CC474" s="31"/>
    </row>
    <row r="475" spans="1:81" ht="15" x14ac:dyDescent="0.2">
      <c r="A475" s="31"/>
      <c r="B475" s="73"/>
      <c r="C475" s="73"/>
      <c r="D475" s="73"/>
      <c r="E475" s="73"/>
      <c r="F475" s="31"/>
      <c r="G475" s="31"/>
      <c r="H475" s="31"/>
      <c r="I475" s="31"/>
      <c r="J475" s="31"/>
      <c r="K475" s="31"/>
      <c r="L475" s="47"/>
      <c r="M475" s="47"/>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c r="AX475" s="31"/>
      <c r="AY475" s="31"/>
      <c r="AZ475" s="31"/>
      <c r="BA475" s="31"/>
      <c r="BB475" s="31"/>
      <c r="BC475" s="31"/>
      <c r="BD475" s="31"/>
      <c r="BE475" s="31"/>
      <c r="BF475" s="31"/>
      <c r="BG475" s="31"/>
      <c r="BH475" s="31"/>
      <c r="BI475" s="31"/>
      <c r="BJ475" s="31"/>
      <c r="BK475" s="31"/>
      <c r="BL475" s="31"/>
      <c r="BM475" s="31"/>
      <c r="BN475" s="31"/>
      <c r="BO475" s="31"/>
      <c r="BP475" s="31"/>
      <c r="BQ475" s="31"/>
      <c r="BR475" s="31"/>
      <c r="BS475" s="31"/>
      <c r="BT475" s="31"/>
      <c r="BU475" s="31"/>
      <c r="BV475" s="31"/>
      <c r="BW475" s="31"/>
      <c r="BX475" s="31"/>
      <c r="BY475" s="31"/>
      <c r="BZ475" s="31"/>
      <c r="CA475" s="31"/>
      <c r="CB475" s="31"/>
      <c r="CC475" s="31"/>
    </row>
    <row r="476" spans="1:81" ht="15" x14ac:dyDescent="0.2">
      <c r="A476" s="31"/>
      <c r="B476" s="73"/>
      <c r="C476" s="73"/>
      <c r="D476" s="73"/>
      <c r="E476" s="73"/>
      <c r="F476" s="31"/>
      <c r="G476" s="31"/>
      <c r="H476" s="31"/>
      <c r="I476" s="31"/>
      <c r="J476" s="31"/>
      <c r="K476" s="31"/>
      <c r="L476" s="47"/>
      <c r="M476" s="47"/>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row>
    <row r="477" spans="1:81" ht="15" x14ac:dyDescent="0.2">
      <c r="A477" s="31"/>
      <c r="B477" s="73"/>
      <c r="C477" s="73"/>
      <c r="D477" s="73"/>
      <c r="E477" s="73"/>
      <c r="F477" s="31"/>
      <c r="G477" s="31"/>
      <c r="H477" s="31"/>
      <c r="I477" s="31"/>
      <c r="J477" s="31"/>
      <c r="K477" s="31"/>
      <c r="L477" s="47"/>
      <c r="M477" s="47"/>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c r="AX477" s="31"/>
      <c r="AY477" s="31"/>
      <c r="AZ477" s="31"/>
      <c r="BA477" s="31"/>
      <c r="BB477" s="31"/>
      <c r="BC477" s="31"/>
      <c r="BD477" s="31"/>
      <c r="BE477" s="31"/>
      <c r="BF477" s="31"/>
      <c r="BG477" s="31"/>
      <c r="BH477" s="31"/>
      <c r="BI477" s="31"/>
      <c r="BJ477" s="31"/>
      <c r="BK477" s="31"/>
      <c r="BL477" s="31"/>
      <c r="BM477" s="31"/>
      <c r="BN477" s="31"/>
      <c r="BO477" s="31"/>
      <c r="BP477" s="31"/>
      <c r="BQ477" s="31"/>
      <c r="BR477" s="31"/>
      <c r="BS477" s="31"/>
      <c r="BT477" s="31"/>
      <c r="BU477" s="31"/>
      <c r="BV477" s="31"/>
      <c r="BW477" s="31"/>
      <c r="BX477" s="31"/>
      <c r="BY477" s="31"/>
      <c r="BZ477" s="31"/>
      <c r="CA477" s="31"/>
      <c r="CB477" s="31"/>
      <c r="CC477" s="31"/>
    </row>
    <row r="478" spans="1:81" ht="15" x14ac:dyDescent="0.2">
      <c r="A478" s="31"/>
      <c r="B478" s="73"/>
      <c r="C478" s="73"/>
      <c r="D478" s="73"/>
      <c r="E478" s="73"/>
      <c r="F478" s="31"/>
      <c r="G478" s="31"/>
      <c r="H478" s="31"/>
      <c r="I478" s="31"/>
      <c r="J478" s="31"/>
      <c r="K478" s="31"/>
      <c r="L478" s="47"/>
      <c r="M478" s="47"/>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c r="AX478" s="31"/>
      <c r="AY478" s="31"/>
      <c r="AZ478" s="31"/>
      <c r="BA478" s="31"/>
      <c r="BB478" s="31"/>
      <c r="BC478" s="31"/>
      <c r="BD478" s="31"/>
      <c r="BE478" s="31"/>
      <c r="BF478" s="31"/>
      <c r="BG478" s="31"/>
      <c r="BH478" s="31"/>
      <c r="BI478" s="31"/>
      <c r="BJ478" s="31"/>
      <c r="BK478" s="31"/>
      <c r="BL478" s="31"/>
      <c r="BM478" s="31"/>
      <c r="BN478" s="31"/>
      <c r="BO478" s="31"/>
      <c r="BP478" s="31"/>
      <c r="BQ478" s="31"/>
      <c r="BR478" s="31"/>
      <c r="BS478" s="31"/>
      <c r="BT478" s="31"/>
      <c r="BU478" s="31"/>
      <c r="BV478" s="31"/>
      <c r="BW478" s="31"/>
      <c r="BX478" s="31"/>
      <c r="BY478" s="31"/>
      <c r="BZ478" s="31"/>
      <c r="CA478" s="31"/>
      <c r="CB478" s="31"/>
      <c r="CC478" s="31"/>
    </row>
    <row r="479" spans="1:81" ht="15" x14ac:dyDescent="0.2">
      <c r="A479" s="31"/>
      <c r="B479" s="73"/>
      <c r="C479" s="73"/>
      <c r="D479" s="73"/>
      <c r="E479" s="73"/>
      <c r="F479" s="31"/>
      <c r="G479" s="31"/>
      <c r="H479" s="31"/>
      <c r="I479" s="31"/>
      <c r="J479" s="31"/>
      <c r="K479" s="31"/>
      <c r="L479" s="47"/>
      <c r="M479" s="47"/>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c r="AX479" s="31"/>
      <c r="AY479" s="31"/>
      <c r="AZ479" s="31"/>
      <c r="BA479" s="31"/>
      <c r="BB479" s="31"/>
      <c r="BC479" s="31"/>
      <c r="BD479" s="31"/>
      <c r="BE479" s="31"/>
      <c r="BF479" s="31"/>
      <c r="BG479" s="31"/>
      <c r="BH479" s="31"/>
      <c r="BI479" s="31"/>
      <c r="BJ479" s="31"/>
      <c r="BK479" s="31"/>
      <c r="BL479" s="31"/>
      <c r="BM479" s="31"/>
      <c r="BN479" s="31"/>
      <c r="BO479" s="31"/>
      <c r="BP479" s="31"/>
      <c r="BQ479" s="31"/>
      <c r="BR479" s="31"/>
      <c r="BS479" s="31"/>
      <c r="BT479" s="31"/>
      <c r="BU479" s="31"/>
      <c r="BV479" s="31"/>
      <c r="BW479" s="31"/>
      <c r="BX479" s="31"/>
      <c r="BY479" s="31"/>
      <c r="BZ479" s="31"/>
      <c r="CA479" s="31"/>
      <c r="CB479" s="31"/>
      <c r="CC479" s="31"/>
    </row>
    <row r="480" spans="1:81" ht="15" x14ac:dyDescent="0.2">
      <c r="A480" s="31"/>
      <c r="B480" s="73"/>
      <c r="C480" s="73"/>
      <c r="D480" s="73"/>
      <c r="E480" s="73"/>
      <c r="F480" s="31"/>
      <c r="G480" s="31"/>
      <c r="H480" s="31"/>
      <c r="I480" s="31"/>
      <c r="J480" s="31"/>
      <c r="K480" s="31"/>
      <c r="L480" s="47"/>
      <c r="M480" s="47"/>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c r="AX480" s="31"/>
      <c r="AY480" s="31"/>
      <c r="AZ480" s="31"/>
      <c r="BA480" s="31"/>
      <c r="BB480" s="31"/>
      <c r="BC480" s="31"/>
      <c r="BD480" s="31"/>
      <c r="BE480" s="31"/>
      <c r="BF480" s="31"/>
      <c r="BG480" s="31"/>
      <c r="BH480" s="31"/>
      <c r="BI480" s="31"/>
      <c r="BJ480" s="31"/>
      <c r="BK480" s="31"/>
      <c r="BL480" s="31"/>
      <c r="BM480" s="31"/>
      <c r="BN480" s="31"/>
      <c r="BO480" s="31"/>
      <c r="BP480" s="31"/>
      <c r="BQ480" s="31"/>
      <c r="BR480" s="31"/>
      <c r="BS480" s="31"/>
      <c r="BT480" s="31"/>
      <c r="BU480" s="31"/>
      <c r="BV480" s="31"/>
      <c r="BW480" s="31"/>
      <c r="BX480" s="31"/>
      <c r="BY480" s="31"/>
      <c r="BZ480" s="31"/>
      <c r="CA480" s="31"/>
      <c r="CB480" s="31"/>
      <c r="CC480" s="31"/>
    </row>
    <row r="481" spans="1:81" ht="15" x14ac:dyDescent="0.2">
      <c r="A481" s="31"/>
      <c r="B481" s="73"/>
      <c r="C481" s="73"/>
      <c r="D481" s="73"/>
      <c r="E481" s="73"/>
      <c r="F481" s="31"/>
      <c r="G481" s="31"/>
      <c r="H481" s="31"/>
      <c r="I481" s="31"/>
      <c r="J481" s="31"/>
      <c r="K481" s="31"/>
      <c r="L481" s="47"/>
      <c r="M481" s="47"/>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c r="AX481" s="31"/>
      <c r="AY481" s="31"/>
      <c r="AZ481" s="31"/>
      <c r="BA481" s="31"/>
      <c r="BB481" s="31"/>
      <c r="BC481" s="31"/>
      <c r="BD481" s="31"/>
      <c r="BE481" s="31"/>
      <c r="BF481" s="31"/>
      <c r="BG481" s="31"/>
      <c r="BH481" s="31"/>
      <c r="BI481" s="31"/>
      <c r="BJ481" s="31"/>
      <c r="BK481" s="31"/>
      <c r="BL481" s="31"/>
      <c r="BM481" s="31"/>
      <c r="BN481" s="31"/>
      <c r="BO481" s="31"/>
      <c r="BP481" s="31"/>
      <c r="BQ481" s="31"/>
      <c r="BR481" s="31"/>
      <c r="BS481" s="31"/>
      <c r="BT481" s="31"/>
      <c r="BU481" s="31"/>
      <c r="BV481" s="31"/>
      <c r="BW481" s="31"/>
      <c r="BX481" s="31"/>
      <c r="BY481" s="31"/>
      <c r="BZ481" s="31"/>
      <c r="CA481" s="31"/>
      <c r="CB481" s="31"/>
      <c r="CC481" s="31"/>
    </row>
    <row r="482" spans="1:81" ht="15" x14ac:dyDescent="0.2">
      <c r="A482" s="31"/>
      <c r="B482" s="73"/>
      <c r="C482" s="73"/>
      <c r="D482" s="73"/>
      <c r="E482" s="73"/>
      <c r="F482" s="31"/>
      <c r="G482" s="31"/>
      <c r="H482" s="31"/>
      <c r="I482" s="31"/>
      <c r="J482" s="31"/>
      <c r="K482" s="31"/>
      <c r="L482" s="47"/>
      <c r="M482" s="47"/>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c r="AX482" s="31"/>
      <c r="AY482" s="31"/>
      <c r="AZ482" s="31"/>
      <c r="BA482" s="31"/>
      <c r="BB482" s="31"/>
      <c r="BC482" s="31"/>
      <c r="BD482" s="31"/>
      <c r="BE482" s="31"/>
      <c r="BF482" s="31"/>
      <c r="BG482" s="31"/>
      <c r="BH482" s="31"/>
      <c r="BI482" s="31"/>
      <c r="BJ482" s="31"/>
      <c r="BK482" s="31"/>
      <c r="BL482" s="31"/>
      <c r="BM482" s="31"/>
      <c r="BN482" s="31"/>
      <c r="BO482" s="31"/>
      <c r="BP482" s="31"/>
      <c r="BQ482" s="31"/>
      <c r="BR482" s="31"/>
      <c r="BS482" s="31"/>
      <c r="BT482" s="31"/>
      <c r="BU482" s="31"/>
      <c r="BV482" s="31"/>
      <c r="BW482" s="31"/>
      <c r="BX482" s="31"/>
      <c r="BY482" s="31"/>
      <c r="BZ482" s="31"/>
      <c r="CA482" s="31"/>
      <c r="CB482" s="31"/>
      <c r="CC482" s="31"/>
    </row>
    <row r="483" spans="1:81" ht="15" x14ac:dyDescent="0.2">
      <c r="A483" s="31"/>
      <c r="B483" s="73"/>
      <c r="C483" s="73"/>
      <c r="D483" s="73"/>
      <c r="E483" s="73"/>
      <c r="F483" s="31"/>
      <c r="G483" s="31"/>
      <c r="H483" s="31"/>
      <c r="I483" s="31"/>
      <c r="J483" s="31"/>
      <c r="K483" s="31"/>
      <c r="L483" s="47"/>
      <c r="M483" s="47"/>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c r="AX483" s="31"/>
      <c r="AY483" s="31"/>
      <c r="AZ483" s="31"/>
      <c r="BA483" s="31"/>
      <c r="BB483" s="31"/>
      <c r="BC483" s="31"/>
      <c r="BD483" s="31"/>
      <c r="BE483" s="31"/>
      <c r="BF483" s="31"/>
      <c r="BG483" s="31"/>
      <c r="BH483" s="31"/>
      <c r="BI483" s="31"/>
      <c r="BJ483" s="31"/>
      <c r="BK483" s="31"/>
      <c r="BL483" s="31"/>
      <c r="BM483" s="31"/>
      <c r="BN483" s="31"/>
      <c r="BO483" s="31"/>
      <c r="BP483" s="31"/>
      <c r="BQ483" s="31"/>
      <c r="BR483" s="31"/>
      <c r="BS483" s="31"/>
      <c r="BT483" s="31"/>
      <c r="BU483" s="31"/>
      <c r="BV483" s="31"/>
      <c r="BW483" s="31"/>
      <c r="BX483" s="31"/>
      <c r="BY483" s="31"/>
      <c r="BZ483" s="31"/>
      <c r="CA483" s="31"/>
      <c r="CB483" s="31"/>
      <c r="CC483" s="31"/>
    </row>
    <row r="484" spans="1:81" ht="15" x14ac:dyDescent="0.2">
      <c r="A484" s="31"/>
      <c r="B484" s="73"/>
      <c r="C484" s="73"/>
      <c r="D484" s="73"/>
      <c r="E484" s="73"/>
      <c r="F484" s="31"/>
      <c r="G484" s="31"/>
      <c r="H484" s="31"/>
      <c r="I484" s="31"/>
      <c r="J484" s="31"/>
      <c r="K484" s="31"/>
      <c r="L484" s="47"/>
      <c r="M484" s="47"/>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c r="AX484" s="31"/>
      <c r="AY484" s="31"/>
      <c r="AZ484" s="31"/>
      <c r="BA484" s="31"/>
      <c r="BB484" s="31"/>
      <c r="BC484" s="31"/>
      <c r="BD484" s="31"/>
      <c r="BE484" s="31"/>
      <c r="BF484" s="31"/>
      <c r="BG484" s="31"/>
      <c r="BH484" s="31"/>
      <c r="BI484" s="31"/>
      <c r="BJ484" s="31"/>
      <c r="BK484" s="31"/>
      <c r="BL484" s="31"/>
      <c r="BM484" s="31"/>
      <c r="BN484" s="31"/>
      <c r="BO484" s="31"/>
      <c r="BP484" s="31"/>
      <c r="BQ484" s="31"/>
      <c r="BR484" s="31"/>
      <c r="BS484" s="31"/>
      <c r="BT484" s="31"/>
      <c r="BU484" s="31"/>
      <c r="BV484" s="31"/>
      <c r="BW484" s="31"/>
      <c r="BX484" s="31"/>
      <c r="BY484" s="31"/>
      <c r="BZ484" s="31"/>
      <c r="CA484" s="31"/>
      <c r="CB484" s="31"/>
      <c r="CC484" s="31"/>
    </row>
    <row r="485" spans="1:81" ht="15" x14ac:dyDescent="0.2">
      <c r="A485" s="31"/>
      <c r="B485" s="73"/>
      <c r="C485" s="73"/>
      <c r="D485" s="73"/>
      <c r="E485" s="73"/>
      <c r="F485" s="31"/>
      <c r="G485" s="31"/>
      <c r="H485" s="31"/>
      <c r="I485" s="31"/>
      <c r="J485" s="31"/>
      <c r="K485" s="31"/>
      <c r="L485" s="47"/>
      <c r="M485" s="47"/>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c r="AX485" s="31"/>
      <c r="AY485" s="31"/>
      <c r="AZ485" s="31"/>
      <c r="BA485" s="31"/>
      <c r="BB485" s="31"/>
      <c r="BC485" s="31"/>
      <c r="BD485" s="31"/>
      <c r="BE485" s="31"/>
      <c r="BF485" s="31"/>
      <c r="BG485" s="31"/>
      <c r="BH485" s="31"/>
      <c r="BI485" s="31"/>
      <c r="BJ485" s="31"/>
      <c r="BK485" s="31"/>
      <c r="BL485" s="31"/>
      <c r="BM485" s="31"/>
      <c r="BN485" s="31"/>
      <c r="BO485" s="31"/>
      <c r="BP485" s="31"/>
      <c r="BQ485" s="31"/>
      <c r="BR485" s="31"/>
      <c r="BS485" s="31"/>
      <c r="BT485" s="31"/>
      <c r="BU485" s="31"/>
      <c r="BV485" s="31"/>
      <c r="BW485" s="31"/>
      <c r="BX485" s="31"/>
      <c r="BY485" s="31"/>
      <c r="BZ485" s="31"/>
      <c r="CA485" s="31"/>
      <c r="CB485" s="31"/>
      <c r="CC485" s="31"/>
    </row>
    <row r="486" spans="1:81" ht="15" x14ac:dyDescent="0.2">
      <c r="A486" s="31"/>
      <c r="B486" s="73"/>
      <c r="C486" s="73"/>
      <c r="D486" s="73"/>
      <c r="E486" s="73"/>
      <c r="F486" s="31"/>
      <c r="G486" s="31"/>
      <c r="H486" s="31"/>
      <c r="I486" s="31"/>
      <c r="J486" s="31"/>
      <c r="K486" s="31"/>
      <c r="L486" s="47"/>
      <c r="M486" s="47"/>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row>
    <row r="487" spans="1:81" ht="15" x14ac:dyDescent="0.2">
      <c r="A487" s="31"/>
      <c r="B487" s="73"/>
      <c r="C487" s="73"/>
      <c r="D487" s="73"/>
      <c r="E487" s="73"/>
      <c r="F487" s="31"/>
      <c r="G487" s="31"/>
      <c r="H487" s="31"/>
      <c r="I487" s="31"/>
      <c r="J487" s="31"/>
      <c r="K487" s="31"/>
      <c r="L487" s="47"/>
      <c r="M487" s="47"/>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c r="AX487" s="31"/>
      <c r="AY487" s="31"/>
      <c r="AZ487" s="31"/>
      <c r="BA487" s="31"/>
      <c r="BB487" s="31"/>
      <c r="BC487" s="31"/>
      <c r="BD487" s="31"/>
      <c r="BE487" s="31"/>
      <c r="BF487" s="31"/>
      <c r="BG487" s="31"/>
      <c r="BH487" s="31"/>
      <c r="BI487" s="31"/>
      <c r="BJ487" s="31"/>
      <c r="BK487" s="31"/>
      <c r="BL487" s="31"/>
      <c r="BM487" s="31"/>
      <c r="BN487" s="31"/>
      <c r="BO487" s="31"/>
      <c r="BP487" s="31"/>
      <c r="BQ487" s="31"/>
      <c r="BR487" s="31"/>
      <c r="BS487" s="31"/>
      <c r="BT487" s="31"/>
      <c r="BU487" s="31"/>
      <c r="BV487" s="31"/>
      <c r="BW487" s="31"/>
      <c r="BX487" s="31"/>
      <c r="BY487" s="31"/>
      <c r="BZ487" s="31"/>
      <c r="CA487" s="31"/>
      <c r="CB487" s="31"/>
      <c r="CC487" s="31"/>
    </row>
    <row r="488" spans="1:81" ht="15" x14ac:dyDescent="0.2">
      <c r="A488" s="31"/>
      <c r="B488" s="73"/>
      <c r="C488" s="73"/>
      <c r="D488" s="73"/>
      <c r="E488" s="73"/>
      <c r="F488" s="31"/>
      <c r="G488" s="31"/>
      <c r="H488" s="31"/>
      <c r="I488" s="31"/>
      <c r="J488" s="31"/>
      <c r="K488" s="31"/>
      <c r="L488" s="47"/>
      <c r="M488" s="47"/>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c r="AX488" s="31"/>
      <c r="AY488" s="31"/>
      <c r="AZ488" s="31"/>
      <c r="BA488" s="31"/>
      <c r="BB488" s="31"/>
      <c r="BC488" s="31"/>
      <c r="BD488" s="31"/>
      <c r="BE488" s="31"/>
      <c r="BF488" s="31"/>
      <c r="BG488" s="31"/>
      <c r="BH488" s="31"/>
      <c r="BI488" s="31"/>
      <c r="BJ488" s="31"/>
      <c r="BK488" s="31"/>
      <c r="BL488" s="31"/>
      <c r="BM488" s="31"/>
      <c r="BN488" s="31"/>
      <c r="BO488" s="31"/>
      <c r="BP488" s="31"/>
      <c r="BQ488" s="31"/>
      <c r="BR488" s="31"/>
      <c r="BS488" s="31"/>
      <c r="BT488" s="31"/>
      <c r="BU488" s="31"/>
      <c r="BV488" s="31"/>
      <c r="BW488" s="31"/>
      <c r="BX488" s="31"/>
      <c r="BY488" s="31"/>
      <c r="BZ488" s="31"/>
      <c r="CA488" s="31"/>
      <c r="CB488" s="31"/>
      <c r="CC488" s="31"/>
    </row>
    <row r="489" spans="1:81" ht="15" x14ac:dyDescent="0.2">
      <c r="A489" s="31"/>
      <c r="B489" s="73"/>
      <c r="C489" s="73"/>
      <c r="D489" s="73"/>
      <c r="E489" s="73"/>
      <c r="F489" s="31"/>
      <c r="G489" s="31"/>
      <c r="H489" s="31"/>
      <c r="I489" s="31"/>
      <c r="J489" s="31"/>
      <c r="K489" s="31"/>
      <c r="L489" s="47"/>
      <c r="M489" s="47"/>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c r="AX489" s="31"/>
      <c r="AY489" s="31"/>
      <c r="AZ489" s="31"/>
      <c r="BA489" s="31"/>
      <c r="BB489" s="31"/>
      <c r="BC489" s="31"/>
      <c r="BD489" s="31"/>
      <c r="BE489" s="31"/>
      <c r="BF489" s="31"/>
      <c r="BG489" s="31"/>
      <c r="BH489" s="31"/>
      <c r="BI489" s="31"/>
      <c r="BJ489" s="31"/>
      <c r="BK489" s="31"/>
      <c r="BL489" s="31"/>
      <c r="BM489" s="31"/>
      <c r="BN489" s="31"/>
      <c r="BO489" s="31"/>
      <c r="BP489" s="31"/>
      <c r="BQ489" s="31"/>
      <c r="BR489" s="31"/>
      <c r="BS489" s="31"/>
      <c r="BT489" s="31"/>
      <c r="BU489" s="31"/>
      <c r="BV489" s="31"/>
      <c r="BW489" s="31"/>
      <c r="BX489" s="31"/>
      <c r="BY489" s="31"/>
      <c r="BZ489" s="31"/>
      <c r="CA489" s="31"/>
      <c r="CB489" s="31"/>
      <c r="CC489" s="31"/>
    </row>
    <row r="490" spans="1:81" ht="15" x14ac:dyDescent="0.2">
      <c r="A490" s="31"/>
      <c r="B490" s="73"/>
      <c r="C490" s="73"/>
      <c r="D490" s="73"/>
      <c r="E490" s="73"/>
      <c r="F490" s="31"/>
      <c r="G490" s="31"/>
      <c r="H490" s="31"/>
      <c r="I490" s="31"/>
      <c r="J490" s="31"/>
      <c r="K490" s="31"/>
      <c r="L490" s="47"/>
      <c r="M490" s="47"/>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c r="AX490" s="31"/>
      <c r="AY490" s="31"/>
      <c r="AZ490" s="31"/>
      <c r="BA490" s="31"/>
      <c r="BB490" s="31"/>
      <c r="BC490" s="31"/>
      <c r="BD490" s="31"/>
      <c r="BE490" s="31"/>
      <c r="BF490" s="31"/>
      <c r="BG490" s="31"/>
      <c r="BH490" s="31"/>
      <c r="BI490" s="31"/>
      <c r="BJ490" s="31"/>
      <c r="BK490" s="31"/>
      <c r="BL490" s="31"/>
      <c r="BM490" s="31"/>
      <c r="BN490" s="31"/>
      <c r="BO490" s="31"/>
      <c r="BP490" s="31"/>
      <c r="BQ490" s="31"/>
      <c r="BR490" s="31"/>
      <c r="BS490" s="31"/>
      <c r="BT490" s="31"/>
      <c r="BU490" s="31"/>
      <c r="BV490" s="31"/>
      <c r="BW490" s="31"/>
      <c r="BX490" s="31"/>
      <c r="BY490" s="31"/>
      <c r="BZ490" s="31"/>
      <c r="CA490" s="31"/>
      <c r="CB490" s="31"/>
      <c r="CC490" s="31"/>
    </row>
    <row r="491" spans="1:81" ht="15" x14ac:dyDescent="0.2">
      <c r="A491" s="31"/>
      <c r="B491" s="73"/>
      <c r="C491" s="73"/>
      <c r="D491" s="73"/>
      <c r="E491" s="73"/>
      <c r="F491" s="31"/>
      <c r="G491" s="31"/>
      <c r="H491" s="31"/>
      <c r="I491" s="31"/>
      <c r="J491" s="31"/>
      <c r="K491" s="31"/>
      <c r="L491" s="47"/>
      <c r="M491" s="47"/>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c r="AX491" s="31"/>
      <c r="AY491" s="31"/>
      <c r="AZ491" s="31"/>
      <c r="BA491" s="31"/>
      <c r="BB491" s="31"/>
      <c r="BC491" s="31"/>
      <c r="BD491" s="31"/>
      <c r="BE491" s="31"/>
      <c r="BF491" s="31"/>
      <c r="BG491" s="31"/>
      <c r="BH491" s="31"/>
      <c r="BI491" s="31"/>
      <c r="BJ491" s="31"/>
      <c r="BK491" s="31"/>
      <c r="BL491" s="31"/>
      <c r="BM491" s="31"/>
      <c r="BN491" s="31"/>
      <c r="BO491" s="31"/>
      <c r="BP491" s="31"/>
      <c r="BQ491" s="31"/>
      <c r="BR491" s="31"/>
      <c r="BS491" s="31"/>
      <c r="BT491" s="31"/>
      <c r="BU491" s="31"/>
      <c r="BV491" s="31"/>
      <c r="BW491" s="31"/>
      <c r="BX491" s="31"/>
      <c r="BY491" s="31"/>
      <c r="BZ491" s="31"/>
      <c r="CA491" s="31"/>
      <c r="CB491" s="31"/>
      <c r="CC491" s="31"/>
    </row>
    <row r="492" spans="1:81" ht="15" x14ac:dyDescent="0.2">
      <c r="A492" s="31"/>
      <c r="B492" s="73"/>
      <c r="C492" s="73"/>
      <c r="D492" s="73"/>
      <c r="E492" s="73"/>
      <c r="F492" s="31"/>
      <c r="G492" s="31"/>
      <c r="H492" s="31"/>
      <c r="I492" s="31"/>
      <c r="J492" s="31"/>
      <c r="K492" s="31"/>
      <c r="L492" s="47"/>
      <c r="M492" s="47"/>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c r="AX492" s="31"/>
      <c r="AY492" s="31"/>
      <c r="AZ492" s="31"/>
      <c r="BA492" s="31"/>
      <c r="BB492" s="31"/>
      <c r="BC492" s="31"/>
      <c r="BD492" s="31"/>
      <c r="BE492" s="31"/>
      <c r="BF492" s="31"/>
      <c r="BG492" s="31"/>
      <c r="BH492" s="31"/>
      <c r="BI492" s="31"/>
      <c r="BJ492" s="31"/>
      <c r="BK492" s="31"/>
      <c r="BL492" s="31"/>
      <c r="BM492" s="31"/>
      <c r="BN492" s="31"/>
      <c r="BO492" s="31"/>
      <c r="BP492" s="31"/>
      <c r="BQ492" s="31"/>
      <c r="BR492" s="31"/>
      <c r="BS492" s="31"/>
      <c r="BT492" s="31"/>
      <c r="BU492" s="31"/>
      <c r="BV492" s="31"/>
      <c r="BW492" s="31"/>
      <c r="BX492" s="31"/>
      <c r="BY492" s="31"/>
      <c r="BZ492" s="31"/>
      <c r="CA492" s="31"/>
      <c r="CB492" s="31"/>
      <c r="CC492" s="31"/>
    </row>
    <row r="493" spans="1:81" ht="15" x14ac:dyDescent="0.2">
      <c r="A493" s="31"/>
      <c r="B493" s="73"/>
      <c r="C493" s="73"/>
      <c r="D493" s="73"/>
      <c r="E493" s="73"/>
      <c r="F493" s="31"/>
      <c r="G493" s="31"/>
      <c r="H493" s="31"/>
      <c r="I493" s="31"/>
      <c r="J493" s="31"/>
      <c r="K493" s="31"/>
      <c r="L493" s="47"/>
      <c r="M493" s="47"/>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c r="AX493" s="31"/>
      <c r="AY493" s="31"/>
      <c r="AZ493" s="31"/>
      <c r="BA493" s="31"/>
      <c r="BB493" s="31"/>
      <c r="BC493" s="31"/>
      <c r="BD493" s="31"/>
      <c r="BE493" s="31"/>
      <c r="BF493" s="31"/>
      <c r="BG493" s="31"/>
      <c r="BH493" s="31"/>
      <c r="BI493" s="31"/>
      <c r="BJ493" s="31"/>
      <c r="BK493" s="31"/>
      <c r="BL493" s="31"/>
      <c r="BM493" s="31"/>
      <c r="BN493" s="31"/>
      <c r="BO493" s="31"/>
      <c r="BP493" s="31"/>
      <c r="BQ493" s="31"/>
      <c r="BR493" s="31"/>
      <c r="BS493" s="31"/>
      <c r="BT493" s="31"/>
      <c r="BU493" s="31"/>
      <c r="BV493" s="31"/>
      <c r="BW493" s="31"/>
      <c r="BX493" s="31"/>
      <c r="BY493" s="31"/>
      <c r="BZ493" s="31"/>
      <c r="CA493" s="31"/>
      <c r="CB493" s="31"/>
      <c r="CC493" s="31"/>
    </row>
    <row r="494" spans="1:81" ht="15" x14ac:dyDescent="0.2">
      <c r="A494" s="31"/>
      <c r="B494" s="73"/>
      <c r="C494" s="73"/>
      <c r="D494" s="73"/>
      <c r="E494" s="73"/>
      <c r="F494" s="31"/>
      <c r="G494" s="31"/>
      <c r="H494" s="31"/>
      <c r="I494" s="31"/>
      <c r="J494" s="31"/>
      <c r="K494" s="31"/>
      <c r="L494" s="47"/>
      <c r="M494" s="47"/>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c r="AX494" s="31"/>
      <c r="AY494" s="31"/>
      <c r="AZ494" s="31"/>
      <c r="BA494" s="31"/>
      <c r="BB494" s="31"/>
      <c r="BC494" s="31"/>
      <c r="BD494" s="31"/>
      <c r="BE494" s="31"/>
      <c r="BF494" s="31"/>
      <c r="BG494" s="31"/>
      <c r="BH494" s="31"/>
      <c r="BI494" s="31"/>
      <c r="BJ494" s="31"/>
      <c r="BK494" s="31"/>
      <c r="BL494" s="31"/>
      <c r="BM494" s="31"/>
      <c r="BN494" s="31"/>
      <c r="BO494" s="31"/>
      <c r="BP494" s="31"/>
      <c r="BQ494" s="31"/>
      <c r="BR494" s="31"/>
      <c r="BS494" s="31"/>
      <c r="BT494" s="31"/>
      <c r="BU494" s="31"/>
      <c r="BV494" s="31"/>
      <c r="BW494" s="31"/>
      <c r="BX494" s="31"/>
      <c r="BY494" s="31"/>
      <c r="BZ494" s="31"/>
      <c r="CA494" s="31"/>
      <c r="CB494" s="31"/>
      <c r="CC494" s="31"/>
    </row>
    <row r="495" spans="1:81" ht="15" x14ac:dyDescent="0.2">
      <c r="A495" s="31"/>
      <c r="B495" s="73"/>
      <c r="C495" s="73"/>
      <c r="D495" s="73"/>
      <c r="E495" s="73"/>
      <c r="F495" s="31"/>
      <c r="G495" s="31"/>
      <c r="H495" s="31"/>
      <c r="I495" s="31"/>
      <c r="J495" s="31"/>
      <c r="K495" s="31"/>
      <c r="L495" s="47"/>
      <c r="M495" s="47"/>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c r="AX495" s="31"/>
      <c r="AY495" s="31"/>
      <c r="AZ495" s="31"/>
      <c r="BA495" s="31"/>
      <c r="BB495" s="31"/>
      <c r="BC495" s="31"/>
      <c r="BD495" s="31"/>
      <c r="BE495" s="31"/>
      <c r="BF495" s="31"/>
      <c r="BG495" s="31"/>
      <c r="BH495" s="31"/>
      <c r="BI495" s="31"/>
      <c r="BJ495" s="31"/>
      <c r="BK495" s="31"/>
      <c r="BL495" s="31"/>
      <c r="BM495" s="31"/>
      <c r="BN495" s="31"/>
      <c r="BO495" s="31"/>
      <c r="BP495" s="31"/>
      <c r="BQ495" s="31"/>
      <c r="BR495" s="31"/>
      <c r="BS495" s="31"/>
      <c r="BT495" s="31"/>
      <c r="BU495" s="31"/>
      <c r="BV495" s="31"/>
      <c r="BW495" s="31"/>
      <c r="BX495" s="31"/>
      <c r="BY495" s="31"/>
      <c r="BZ495" s="31"/>
      <c r="CA495" s="31"/>
      <c r="CB495" s="31"/>
      <c r="CC495" s="31"/>
    </row>
    <row r="496" spans="1:81" ht="15" x14ac:dyDescent="0.2">
      <c r="A496" s="31"/>
      <c r="B496" s="73"/>
      <c r="C496" s="73"/>
      <c r="D496" s="73"/>
      <c r="E496" s="73"/>
      <c r="F496" s="31"/>
      <c r="G496" s="31"/>
      <c r="H496" s="31"/>
      <c r="I496" s="31"/>
      <c r="J496" s="31"/>
      <c r="K496" s="31"/>
      <c r="L496" s="47"/>
      <c r="M496" s="47"/>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row>
    <row r="497" spans="1:81" ht="15" x14ac:dyDescent="0.2">
      <c r="A497" s="31"/>
      <c r="B497" s="73"/>
      <c r="C497" s="73"/>
      <c r="D497" s="73"/>
      <c r="E497" s="73"/>
      <c r="F497" s="31"/>
      <c r="G497" s="31"/>
      <c r="H497" s="31"/>
      <c r="I497" s="31"/>
      <c r="J497" s="31"/>
      <c r="K497" s="31"/>
      <c r="L497" s="47"/>
      <c r="M497" s="47"/>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c r="AX497" s="31"/>
      <c r="AY497" s="31"/>
      <c r="AZ497" s="31"/>
      <c r="BA497" s="31"/>
      <c r="BB497" s="31"/>
      <c r="BC497" s="31"/>
      <c r="BD497" s="31"/>
      <c r="BE497" s="31"/>
      <c r="BF497" s="31"/>
      <c r="BG497" s="31"/>
      <c r="BH497" s="31"/>
      <c r="BI497" s="31"/>
      <c r="BJ497" s="31"/>
      <c r="BK497" s="31"/>
      <c r="BL497" s="31"/>
      <c r="BM497" s="31"/>
      <c r="BN497" s="31"/>
      <c r="BO497" s="31"/>
      <c r="BP497" s="31"/>
      <c r="BQ497" s="31"/>
      <c r="BR497" s="31"/>
      <c r="BS497" s="31"/>
      <c r="BT497" s="31"/>
      <c r="BU497" s="31"/>
      <c r="BV497" s="31"/>
      <c r="BW497" s="31"/>
      <c r="BX497" s="31"/>
      <c r="BY497" s="31"/>
      <c r="BZ497" s="31"/>
      <c r="CA497" s="31"/>
      <c r="CB497" s="31"/>
      <c r="CC497" s="31"/>
    </row>
    <row r="498" spans="1:81" ht="15" x14ac:dyDescent="0.2">
      <c r="A498" s="31"/>
      <c r="B498" s="73"/>
      <c r="C498" s="73"/>
      <c r="D498" s="73"/>
      <c r="E498" s="73"/>
      <c r="F498" s="31"/>
      <c r="G498" s="31"/>
      <c r="H498" s="31"/>
      <c r="I498" s="31"/>
      <c r="J498" s="31"/>
      <c r="K498" s="31"/>
      <c r="L498" s="47"/>
      <c r="M498" s="47"/>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c r="AX498" s="31"/>
      <c r="AY498" s="31"/>
      <c r="AZ498" s="31"/>
      <c r="BA498" s="31"/>
      <c r="BB498" s="31"/>
      <c r="BC498" s="31"/>
      <c r="BD498" s="31"/>
      <c r="BE498" s="31"/>
      <c r="BF498" s="31"/>
      <c r="BG498" s="31"/>
      <c r="BH498" s="31"/>
      <c r="BI498" s="31"/>
      <c r="BJ498" s="31"/>
      <c r="BK498" s="31"/>
      <c r="BL498" s="31"/>
      <c r="BM498" s="31"/>
      <c r="BN498" s="31"/>
      <c r="BO498" s="31"/>
      <c r="BP498" s="31"/>
      <c r="BQ498" s="31"/>
      <c r="BR498" s="31"/>
      <c r="BS498" s="31"/>
      <c r="BT498" s="31"/>
      <c r="BU498" s="31"/>
      <c r="BV498" s="31"/>
      <c r="BW498" s="31"/>
      <c r="BX498" s="31"/>
      <c r="BY498" s="31"/>
      <c r="BZ498" s="31"/>
      <c r="CA498" s="31"/>
      <c r="CB498" s="31"/>
      <c r="CC498" s="31"/>
    </row>
    <row r="499" spans="1:81" ht="15" x14ac:dyDescent="0.2">
      <c r="A499" s="31"/>
      <c r="B499" s="73"/>
      <c r="C499" s="73"/>
      <c r="D499" s="73"/>
      <c r="E499" s="73"/>
      <c r="F499" s="31"/>
      <c r="G499" s="31"/>
      <c r="H499" s="31"/>
      <c r="I499" s="31"/>
      <c r="J499" s="31"/>
      <c r="K499" s="31"/>
      <c r="L499" s="47"/>
      <c r="M499" s="47"/>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c r="AX499" s="31"/>
      <c r="AY499" s="31"/>
      <c r="AZ499" s="31"/>
      <c r="BA499" s="31"/>
      <c r="BB499" s="31"/>
      <c r="BC499" s="31"/>
      <c r="BD499" s="31"/>
      <c r="BE499" s="31"/>
      <c r="BF499" s="31"/>
      <c r="BG499" s="31"/>
      <c r="BH499" s="31"/>
      <c r="BI499" s="31"/>
      <c r="BJ499" s="31"/>
      <c r="BK499" s="31"/>
      <c r="BL499" s="31"/>
      <c r="BM499" s="31"/>
      <c r="BN499" s="31"/>
      <c r="BO499" s="31"/>
      <c r="BP499" s="31"/>
      <c r="BQ499" s="31"/>
      <c r="BR499" s="31"/>
      <c r="BS499" s="31"/>
      <c r="BT499" s="31"/>
      <c r="BU499" s="31"/>
      <c r="BV499" s="31"/>
      <c r="BW499" s="31"/>
      <c r="BX499" s="31"/>
      <c r="BY499" s="31"/>
      <c r="BZ499" s="31"/>
      <c r="CA499" s="31"/>
      <c r="CB499" s="31"/>
      <c r="CC499" s="31"/>
    </row>
    <row r="500" spans="1:81" ht="15" x14ac:dyDescent="0.2">
      <c r="A500" s="31"/>
      <c r="B500" s="73"/>
      <c r="C500" s="73"/>
      <c r="D500" s="73"/>
      <c r="E500" s="73"/>
      <c r="F500" s="31"/>
      <c r="G500" s="31"/>
      <c r="H500" s="31"/>
      <c r="I500" s="31"/>
      <c r="J500" s="31"/>
      <c r="K500" s="31"/>
      <c r="L500" s="47"/>
      <c r="M500" s="47"/>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c r="AY500" s="31"/>
      <c r="AZ500" s="31"/>
      <c r="BA500" s="31"/>
      <c r="BB500" s="31"/>
      <c r="BC500" s="31"/>
      <c r="BD500" s="31"/>
      <c r="BE500" s="31"/>
      <c r="BF500" s="31"/>
      <c r="BG500" s="31"/>
      <c r="BH500" s="31"/>
      <c r="BI500" s="31"/>
      <c r="BJ500" s="31"/>
      <c r="BK500" s="31"/>
      <c r="BL500" s="31"/>
      <c r="BM500" s="31"/>
      <c r="BN500" s="31"/>
      <c r="BO500" s="31"/>
      <c r="BP500" s="31"/>
      <c r="BQ500" s="31"/>
      <c r="BR500" s="31"/>
      <c r="BS500" s="31"/>
      <c r="BT500" s="31"/>
      <c r="BU500" s="31"/>
      <c r="BV500" s="31"/>
      <c r="BW500" s="31"/>
      <c r="BX500" s="31"/>
      <c r="BY500" s="31"/>
      <c r="BZ500" s="31"/>
      <c r="CA500" s="31"/>
      <c r="CB500" s="31"/>
      <c r="CC500" s="31"/>
    </row>
    <row r="501" spans="1:81" ht="15" x14ac:dyDescent="0.2">
      <c r="A501" s="31"/>
      <c r="B501" s="73"/>
      <c r="C501" s="73"/>
      <c r="D501" s="73"/>
      <c r="E501" s="73"/>
      <c r="F501" s="31"/>
      <c r="G501" s="31"/>
      <c r="H501" s="31"/>
      <c r="I501" s="31"/>
      <c r="J501" s="31"/>
      <c r="K501" s="31"/>
      <c r="L501" s="47"/>
      <c r="M501" s="47"/>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c r="AX501" s="31"/>
      <c r="AY501" s="31"/>
      <c r="AZ501" s="31"/>
      <c r="BA501" s="31"/>
      <c r="BB501" s="31"/>
      <c r="BC501" s="31"/>
      <c r="BD501" s="31"/>
      <c r="BE501" s="31"/>
      <c r="BF501" s="31"/>
      <c r="BG501" s="31"/>
      <c r="BH501" s="31"/>
      <c r="BI501" s="31"/>
      <c r="BJ501" s="31"/>
      <c r="BK501" s="31"/>
      <c r="BL501" s="31"/>
      <c r="BM501" s="31"/>
      <c r="BN501" s="31"/>
      <c r="BO501" s="31"/>
      <c r="BP501" s="31"/>
      <c r="BQ501" s="31"/>
      <c r="BR501" s="31"/>
      <c r="BS501" s="31"/>
      <c r="BT501" s="31"/>
      <c r="BU501" s="31"/>
      <c r="BV501" s="31"/>
      <c r="BW501" s="31"/>
      <c r="BX501" s="31"/>
      <c r="BY501" s="31"/>
      <c r="BZ501" s="31"/>
      <c r="CA501" s="31"/>
      <c r="CB501" s="31"/>
      <c r="CC501" s="31"/>
    </row>
    <row r="502" spans="1:81" ht="15" x14ac:dyDescent="0.2">
      <c r="A502" s="31"/>
      <c r="B502" s="73"/>
      <c r="C502" s="73"/>
      <c r="D502" s="73"/>
      <c r="E502" s="73"/>
      <c r="F502" s="31"/>
      <c r="G502" s="31"/>
      <c r="H502" s="31"/>
      <c r="I502" s="31"/>
      <c r="J502" s="31"/>
      <c r="K502" s="31"/>
      <c r="L502" s="47"/>
      <c r="M502" s="47"/>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c r="AX502" s="31"/>
      <c r="AY502" s="31"/>
      <c r="AZ502" s="31"/>
      <c r="BA502" s="31"/>
      <c r="BB502" s="31"/>
      <c r="BC502" s="31"/>
      <c r="BD502" s="31"/>
      <c r="BE502" s="31"/>
      <c r="BF502" s="31"/>
      <c r="BG502" s="31"/>
      <c r="BH502" s="31"/>
      <c r="BI502" s="31"/>
      <c r="BJ502" s="31"/>
      <c r="BK502" s="31"/>
      <c r="BL502" s="31"/>
      <c r="BM502" s="31"/>
      <c r="BN502" s="31"/>
      <c r="BO502" s="31"/>
      <c r="BP502" s="31"/>
      <c r="BQ502" s="31"/>
      <c r="BR502" s="31"/>
      <c r="BS502" s="31"/>
      <c r="BT502" s="31"/>
      <c r="BU502" s="31"/>
      <c r="BV502" s="31"/>
      <c r="BW502" s="31"/>
      <c r="BX502" s="31"/>
      <c r="BY502" s="31"/>
      <c r="BZ502" s="31"/>
      <c r="CA502" s="31"/>
      <c r="CB502" s="31"/>
      <c r="CC502" s="31"/>
    </row>
    <row r="503" spans="1:81" ht="15" x14ac:dyDescent="0.2">
      <c r="A503" s="31"/>
      <c r="B503" s="73"/>
      <c r="C503" s="73"/>
      <c r="D503" s="73"/>
      <c r="E503" s="73"/>
      <c r="F503" s="31"/>
      <c r="G503" s="31"/>
      <c r="H503" s="31"/>
      <c r="I503" s="31"/>
      <c r="J503" s="31"/>
      <c r="K503" s="31"/>
      <c r="L503" s="47"/>
      <c r="M503" s="47"/>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c r="AX503" s="31"/>
      <c r="AY503" s="31"/>
      <c r="AZ503" s="31"/>
      <c r="BA503" s="31"/>
      <c r="BB503" s="31"/>
      <c r="BC503" s="31"/>
      <c r="BD503" s="31"/>
      <c r="BE503" s="31"/>
      <c r="BF503" s="31"/>
      <c r="BG503" s="31"/>
      <c r="BH503" s="31"/>
      <c r="BI503" s="31"/>
      <c r="BJ503" s="31"/>
      <c r="BK503" s="31"/>
      <c r="BL503" s="31"/>
      <c r="BM503" s="31"/>
      <c r="BN503" s="31"/>
      <c r="BO503" s="31"/>
      <c r="BP503" s="31"/>
      <c r="BQ503" s="31"/>
      <c r="BR503" s="31"/>
      <c r="BS503" s="31"/>
      <c r="BT503" s="31"/>
      <c r="BU503" s="31"/>
      <c r="BV503" s="31"/>
      <c r="BW503" s="31"/>
      <c r="BX503" s="31"/>
      <c r="BY503" s="31"/>
      <c r="BZ503" s="31"/>
      <c r="CA503" s="31"/>
      <c r="CB503" s="31"/>
      <c r="CC503" s="31"/>
    </row>
    <row r="504" spans="1:81" ht="15" x14ac:dyDescent="0.2">
      <c r="A504" s="31"/>
      <c r="B504" s="73"/>
      <c r="C504" s="73"/>
      <c r="D504" s="73"/>
      <c r="E504" s="73"/>
      <c r="F504" s="31"/>
      <c r="G504" s="31"/>
      <c r="H504" s="31"/>
      <c r="I504" s="31"/>
      <c r="J504" s="31"/>
      <c r="K504" s="31"/>
      <c r="L504" s="47"/>
      <c r="M504" s="47"/>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c r="AX504" s="31"/>
      <c r="AY504" s="31"/>
      <c r="AZ504" s="31"/>
      <c r="BA504" s="31"/>
      <c r="BB504" s="31"/>
      <c r="BC504" s="31"/>
      <c r="BD504" s="31"/>
      <c r="BE504" s="31"/>
      <c r="BF504" s="31"/>
      <c r="BG504" s="31"/>
      <c r="BH504" s="31"/>
      <c r="BI504" s="31"/>
      <c r="BJ504" s="31"/>
      <c r="BK504" s="31"/>
      <c r="BL504" s="31"/>
      <c r="BM504" s="31"/>
      <c r="BN504" s="31"/>
      <c r="BO504" s="31"/>
      <c r="BP504" s="31"/>
      <c r="BQ504" s="31"/>
      <c r="BR504" s="31"/>
      <c r="BS504" s="31"/>
      <c r="BT504" s="31"/>
      <c r="BU504" s="31"/>
      <c r="BV504" s="31"/>
      <c r="BW504" s="31"/>
      <c r="BX504" s="31"/>
      <c r="BY504" s="31"/>
      <c r="BZ504" s="31"/>
      <c r="CA504" s="31"/>
      <c r="CB504" s="31"/>
      <c r="CC504" s="31"/>
    </row>
    <row r="505" spans="1:81" ht="15" x14ac:dyDescent="0.2">
      <c r="A505" s="31"/>
      <c r="B505" s="73"/>
      <c r="C505" s="73"/>
      <c r="D505" s="73"/>
      <c r="E505" s="73"/>
      <c r="F505" s="31"/>
      <c r="G505" s="31"/>
      <c r="H505" s="31"/>
      <c r="I505" s="31"/>
      <c r="J505" s="31"/>
      <c r="K505" s="31"/>
      <c r="L505" s="47"/>
      <c r="M505" s="47"/>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c r="AX505" s="31"/>
      <c r="AY505" s="31"/>
      <c r="AZ505" s="31"/>
      <c r="BA505" s="31"/>
      <c r="BB505" s="31"/>
      <c r="BC505" s="31"/>
      <c r="BD505" s="31"/>
      <c r="BE505" s="31"/>
      <c r="BF505" s="31"/>
      <c r="BG505" s="31"/>
      <c r="BH505" s="31"/>
      <c r="BI505" s="31"/>
      <c r="BJ505" s="31"/>
      <c r="BK505" s="31"/>
      <c r="BL505" s="31"/>
      <c r="BM505" s="31"/>
      <c r="BN505" s="31"/>
      <c r="BO505" s="31"/>
      <c r="BP505" s="31"/>
      <c r="BQ505" s="31"/>
      <c r="BR505" s="31"/>
      <c r="BS505" s="31"/>
      <c r="BT505" s="31"/>
      <c r="BU505" s="31"/>
      <c r="BV505" s="31"/>
      <c r="BW505" s="31"/>
      <c r="BX505" s="31"/>
      <c r="BY505" s="31"/>
      <c r="BZ505" s="31"/>
      <c r="CA505" s="31"/>
      <c r="CB505" s="31"/>
      <c r="CC505" s="31"/>
    </row>
    <row r="506" spans="1:81" ht="15" x14ac:dyDescent="0.2">
      <c r="A506" s="31"/>
      <c r="B506" s="73"/>
      <c r="C506" s="73"/>
      <c r="D506" s="73"/>
      <c r="E506" s="73"/>
      <c r="F506" s="31"/>
      <c r="G506" s="31"/>
      <c r="H506" s="31"/>
      <c r="I506" s="31"/>
      <c r="J506" s="31"/>
      <c r="K506" s="31"/>
      <c r="L506" s="47"/>
      <c r="M506" s="47"/>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row>
    <row r="507" spans="1:81" ht="15" x14ac:dyDescent="0.2">
      <c r="A507" s="31"/>
      <c r="B507" s="73"/>
      <c r="C507" s="73"/>
      <c r="D507" s="73"/>
      <c r="E507" s="73"/>
      <c r="F507" s="31"/>
      <c r="G507" s="31"/>
      <c r="H507" s="31"/>
      <c r="I507" s="31"/>
      <c r="J507" s="31"/>
      <c r="K507" s="31"/>
      <c r="L507" s="47"/>
      <c r="M507" s="47"/>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c r="AX507" s="31"/>
      <c r="AY507" s="31"/>
      <c r="AZ507" s="31"/>
      <c r="BA507" s="31"/>
      <c r="BB507" s="31"/>
      <c r="BC507" s="31"/>
      <c r="BD507" s="31"/>
      <c r="BE507" s="31"/>
      <c r="BF507" s="31"/>
      <c r="BG507" s="31"/>
      <c r="BH507" s="31"/>
      <c r="BI507" s="31"/>
      <c r="BJ507" s="31"/>
      <c r="BK507" s="31"/>
      <c r="BL507" s="31"/>
      <c r="BM507" s="31"/>
      <c r="BN507" s="31"/>
      <c r="BO507" s="31"/>
      <c r="BP507" s="31"/>
      <c r="BQ507" s="31"/>
      <c r="BR507" s="31"/>
      <c r="BS507" s="31"/>
      <c r="BT507" s="31"/>
      <c r="BU507" s="31"/>
      <c r="BV507" s="31"/>
      <c r="BW507" s="31"/>
      <c r="BX507" s="31"/>
      <c r="BY507" s="31"/>
      <c r="BZ507" s="31"/>
      <c r="CA507" s="31"/>
      <c r="CB507" s="31"/>
      <c r="CC507" s="31"/>
    </row>
    <row r="508" spans="1:81" ht="15" x14ac:dyDescent="0.2">
      <c r="A508" s="31"/>
      <c r="B508" s="73"/>
      <c r="C508" s="73"/>
      <c r="D508" s="73"/>
      <c r="E508" s="73"/>
      <c r="F508" s="31"/>
      <c r="G508" s="31"/>
      <c r="H508" s="31"/>
      <c r="I508" s="31"/>
      <c r="J508" s="31"/>
      <c r="K508" s="31"/>
      <c r="L508" s="47"/>
      <c r="M508" s="47"/>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c r="AX508" s="31"/>
      <c r="AY508" s="31"/>
      <c r="AZ508" s="31"/>
      <c r="BA508" s="31"/>
      <c r="BB508" s="31"/>
      <c r="BC508" s="31"/>
      <c r="BD508" s="31"/>
      <c r="BE508" s="31"/>
      <c r="BF508" s="31"/>
      <c r="BG508" s="31"/>
      <c r="BH508" s="31"/>
      <c r="BI508" s="31"/>
      <c r="BJ508" s="31"/>
      <c r="BK508" s="31"/>
      <c r="BL508" s="31"/>
      <c r="BM508" s="31"/>
      <c r="BN508" s="31"/>
      <c r="BO508" s="31"/>
      <c r="BP508" s="31"/>
      <c r="BQ508" s="31"/>
      <c r="BR508" s="31"/>
      <c r="BS508" s="31"/>
      <c r="BT508" s="31"/>
      <c r="BU508" s="31"/>
      <c r="BV508" s="31"/>
      <c r="BW508" s="31"/>
      <c r="BX508" s="31"/>
      <c r="BY508" s="31"/>
      <c r="BZ508" s="31"/>
      <c r="CA508" s="31"/>
      <c r="CB508" s="31"/>
      <c r="CC508" s="31"/>
    </row>
    <row r="509" spans="1:81" ht="15" x14ac:dyDescent="0.2">
      <c r="A509" s="31"/>
      <c r="B509" s="73"/>
      <c r="C509" s="73"/>
      <c r="D509" s="73"/>
      <c r="E509" s="73"/>
      <c r="F509" s="31"/>
      <c r="G509" s="31"/>
      <c r="H509" s="31"/>
      <c r="I509" s="31"/>
      <c r="J509" s="31"/>
      <c r="K509" s="31"/>
      <c r="L509" s="47"/>
      <c r="M509" s="47"/>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c r="AX509" s="31"/>
      <c r="AY509" s="31"/>
      <c r="AZ509" s="31"/>
      <c r="BA509" s="31"/>
      <c r="BB509" s="31"/>
      <c r="BC509" s="31"/>
      <c r="BD509" s="31"/>
      <c r="BE509" s="31"/>
      <c r="BF509" s="31"/>
      <c r="BG509" s="31"/>
      <c r="BH509" s="31"/>
      <c r="BI509" s="31"/>
      <c r="BJ509" s="31"/>
      <c r="BK509" s="31"/>
      <c r="BL509" s="31"/>
      <c r="BM509" s="31"/>
      <c r="BN509" s="31"/>
      <c r="BO509" s="31"/>
      <c r="BP509" s="31"/>
      <c r="BQ509" s="31"/>
      <c r="BR509" s="31"/>
      <c r="BS509" s="31"/>
      <c r="BT509" s="31"/>
      <c r="BU509" s="31"/>
      <c r="BV509" s="31"/>
      <c r="BW509" s="31"/>
      <c r="BX509" s="31"/>
      <c r="BY509" s="31"/>
      <c r="BZ509" s="31"/>
      <c r="CA509" s="31"/>
      <c r="CB509" s="31"/>
      <c r="CC509" s="31"/>
    </row>
    <row r="510" spans="1:81" ht="15" x14ac:dyDescent="0.2">
      <c r="A510" s="31"/>
      <c r="B510" s="73"/>
      <c r="C510" s="73"/>
      <c r="D510" s="73"/>
      <c r="E510" s="73"/>
      <c r="F510" s="31"/>
      <c r="G510" s="31"/>
      <c r="H510" s="31"/>
      <c r="I510" s="31"/>
      <c r="J510" s="31"/>
      <c r="K510" s="31"/>
      <c r="L510" s="47"/>
      <c r="M510" s="47"/>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c r="AX510" s="31"/>
      <c r="AY510" s="31"/>
      <c r="AZ510" s="31"/>
      <c r="BA510" s="31"/>
      <c r="BB510" s="31"/>
      <c r="BC510" s="31"/>
      <c r="BD510" s="31"/>
      <c r="BE510" s="31"/>
      <c r="BF510" s="31"/>
      <c r="BG510" s="31"/>
      <c r="BH510" s="31"/>
      <c r="BI510" s="31"/>
      <c r="BJ510" s="31"/>
      <c r="BK510" s="31"/>
      <c r="BL510" s="31"/>
      <c r="BM510" s="31"/>
      <c r="BN510" s="31"/>
      <c r="BO510" s="31"/>
      <c r="BP510" s="31"/>
      <c r="BQ510" s="31"/>
      <c r="BR510" s="31"/>
      <c r="BS510" s="31"/>
      <c r="BT510" s="31"/>
      <c r="BU510" s="31"/>
      <c r="BV510" s="31"/>
      <c r="BW510" s="31"/>
      <c r="BX510" s="31"/>
      <c r="BY510" s="31"/>
      <c r="BZ510" s="31"/>
      <c r="CA510" s="31"/>
      <c r="CB510" s="31"/>
      <c r="CC510" s="31"/>
    </row>
    <row r="511" spans="1:81" ht="15" x14ac:dyDescent="0.2">
      <c r="A511" s="31"/>
      <c r="B511" s="73"/>
      <c r="C511" s="73"/>
      <c r="D511" s="73"/>
      <c r="E511" s="73"/>
      <c r="F511" s="31"/>
      <c r="G511" s="31"/>
      <c r="H511" s="31"/>
      <c r="I511" s="31"/>
      <c r="J511" s="31"/>
      <c r="K511" s="31"/>
      <c r="L511" s="47"/>
      <c r="M511" s="47"/>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c r="AX511" s="31"/>
      <c r="AY511" s="31"/>
      <c r="AZ511" s="31"/>
      <c r="BA511" s="31"/>
      <c r="BB511" s="31"/>
      <c r="BC511" s="31"/>
      <c r="BD511" s="31"/>
      <c r="BE511" s="31"/>
      <c r="BF511" s="31"/>
      <c r="BG511" s="31"/>
      <c r="BH511" s="31"/>
      <c r="BI511" s="31"/>
      <c r="BJ511" s="31"/>
      <c r="BK511" s="31"/>
      <c r="BL511" s="31"/>
      <c r="BM511" s="31"/>
      <c r="BN511" s="31"/>
      <c r="BO511" s="31"/>
      <c r="BP511" s="31"/>
      <c r="BQ511" s="31"/>
      <c r="BR511" s="31"/>
      <c r="BS511" s="31"/>
      <c r="BT511" s="31"/>
      <c r="BU511" s="31"/>
      <c r="BV511" s="31"/>
      <c r="BW511" s="31"/>
      <c r="BX511" s="31"/>
      <c r="BY511" s="31"/>
      <c r="BZ511" s="31"/>
      <c r="CA511" s="31"/>
      <c r="CB511" s="31"/>
      <c r="CC511" s="31"/>
    </row>
    <row r="512" spans="1:81" ht="15" x14ac:dyDescent="0.2">
      <c r="A512" s="31"/>
      <c r="B512" s="73"/>
      <c r="C512" s="73"/>
      <c r="D512" s="73"/>
      <c r="E512" s="73"/>
      <c r="F512" s="31"/>
      <c r="G512" s="31"/>
      <c r="H512" s="31"/>
      <c r="I512" s="31"/>
      <c r="J512" s="31"/>
      <c r="K512" s="31"/>
      <c r="L512" s="47"/>
      <c r="M512" s="47"/>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c r="AX512" s="31"/>
      <c r="AY512" s="31"/>
      <c r="AZ512" s="31"/>
      <c r="BA512" s="31"/>
      <c r="BB512" s="31"/>
      <c r="BC512" s="31"/>
      <c r="BD512" s="31"/>
      <c r="BE512" s="31"/>
      <c r="BF512" s="31"/>
      <c r="BG512" s="31"/>
      <c r="BH512" s="31"/>
      <c r="BI512" s="31"/>
      <c r="BJ512" s="31"/>
      <c r="BK512" s="31"/>
      <c r="BL512" s="31"/>
      <c r="BM512" s="31"/>
      <c r="BN512" s="31"/>
      <c r="BO512" s="31"/>
      <c r="BP512" s="31"/>
      <c r="BQ512" s="31"/>
      <c r="BR512" s="31"/>
      <c r="BS512" s="31"/>
      <c r="BT512" s="31"/>
      <c r="BU512" s="31"/>
      <c r="BV512" s="31"/>
      <c r="BW512" s="31"/>
      <c r="BX512" s="31"/>
      <c r="BY512" s="31"/>
      <c r="BZ512" s="31"/>
      <c r="CA512" s="31"/>
      <c r="CB512" s="31"/>
      <c r="CC512" s="31"/>
    </row>
    <row r="513" spans="1:81" ht="15" x14ac:dyDescent="0.2">
      <c r="A513" s="31"/>
      <c r="B513" s="73"/>
      <c r="C513" s="73"/>
      <c r="D513" s="73"/>
      <c r="E513" s="73"/>
      <c r="F513" s="31"/>
      <c r="G513" s="31"/>
      <c r="H513" s="31"/>
      <c r="I513" s="31"/>
      <c r="J513" s="31"/>
      <c r="K513" s="31"/>
      <c r="L513" s="47"/>
      <c r="M513" s="47"/>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c r="AX513" s="31"/>
      <c r="AY513" s="31"/>
      <c r="AZ513" s="31"/>
      <c r="BA513" s="31"/>
      <c r="BB513" s="31"/>
      <c r="BC513" s="31"/>
      <c r="BD513" s="31"/>
      <c r="BE513" s="31"/>
      <c r="BF513" s="31"/>
      <c r="BG513" s="31"/>
      <c r="BH513" s="31"/>
      <c r="BI513" s="31"/>
      <c r="BJ513" s="31"/>
      <c r="BK513" s="31"/>
      <c r="BL513" s="31"/>
      <c r="BM513" s="31"/>
      <c r="BN513" s="31"/>
      <c r="BO513" s="31"/>
      <c r="BP513" s="31"/>
      <c r="BQ513" s="31"/>
      <c r="BR513" s="31"/>
      <c r="BS513" s="31"/>
      <c r="BT513" s="31"/>
      <c r="BU513" s="31"/>
      <c r="BV513" s="31"/>
      <c r="BW513" s="31"/>
      <c r="BX513" s="31"/>
      <c r="BY513" s="31"/>
      <c r="BZ513" s="31"/>
      <c r="CA513" s="31"/>
      <c r="CB513" s="31"/>
      <c r="CC513" s="31"/>
    </row>
    <row r="514" spans="1:81" ht="15" x14ac:dyDescent="0.2">
      <c r="A514" s="31"/>
      <c r="B514" s="73"/>
      <c r="C514" s="73"/>
      <c r="D514" s="73"/>
      <c r="E514" s="73"/>
      <c r="F514" s="31"/>
      <c r="G514" s="31"/>
      <c r="H514" s="31"/>
      <c r="I514" s="31"/>
      <c r="J514" s="31"/>
      <c r="K514" s="31"/>
      <c r="L514" s="47"/>
      <c r="M514" s="47"/>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c r="AX514" s="31"/>
      <c r="AY514" s="31"/>
      <c r="AZ514" s="31"/>
      <c r="BA514" s="31"/>
      <c r="BB514" s="31"/>
      <c r="BC514" s="31"/>
      <c r="BD514" s="31"/>
      <c r="BE514" s="31"/>
      <c r="BF514" s="31"/>
      <c r="BG514" s="31"/>
      <c r="BH514" s="31"/>
      <c r="BI514" s="31"/>
      <c r="BJ514" s="31"/>
      <c r="BK514" s="31"/>
      <c r="BL514" s="31"/>
      <c r="BM514" s="31"/>
      <c r="BN514" s="31"/>
      <c r="BO514" s="31"/>
      <c r="BP514" s="31"/>
      <c r="BQ514" s="31"/>
      <c r="BR514" s="31"/>
      <c r="BS514" s="31"/>
      <c r="BT514" s="31"/>
      <c r="BU514" s="31"/>
      <c r="BV514" s="31"/>
      <c r="BW514" s="31"/>
      <c r="BX514" s="31"/>
      <c r="BY514" s="31"/>
      <c r="BZ514" s="31"/>
      <c r="CA514" s="31"/>
      <c r="CB514" s="31"/>
      <c r="CC514" s="31"/>
    </row>
    <row r="515" spans="1:81" ht="15" x14ac:dyDescent="0.2">
      <c r="A515" s="31"/>
      <c r="B515" s="73"/>
      <c r="C515" s="73"/>
      <c r="D515" s="73"/>
      <c r="E515" s="73"/>
      <c r="F515" s="31"/>
      <c r="G515" s="31"/>
      <c r="H515" s="31"/>
      <c r="I515" s="31"/>
      <c r="J515" s="31"/>
      <c r="K515" s="31"/>
      <c r="L515" s="47"/>
      <c r="M515" s="47"/>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c r="AX515" s="31"/>
      <c r="AY515" s="31"/>
      <c r="AZ515" s="31"/>
      <c r="BA515" s="31"/>
      <c r="BB515" s="31"/>
      <c r="BC515" s="31"/>
      <c r="BD515" s="31"/>
      <c r="BE515" s="31"/>
      <c r="BF515" s="31"/>
      <c r="BG515" s="31"/>
      <c r="BH515" s="31"/>
      <c r="BI515" s="31"/>
      <c r="BJ515" s="31"/>
      <c r="BK515" s="31"/>
      <c r="BL515" s="31"/>
      <c r="BM515" s="31"/>
      <c r="BN515" s="31"/>
      <c r="BO515" s="31"/>
      <c r="BP515" s="31"/>
      <c r="BQ515" s="31"/>
      <c r="BR515" s="31"/>
      <c r="BS515" s="31"/>
      <c r="BT515" s="31"/>
      <c r="BU515" s="31"/>
      <c r="BV515" s="31"/>
      <c r="BW515" s="31"/>
      <c r="BX515" s="31"/>
      <c r="BY515" s="31"/>
      <c r="BZ515" s="31"/>
      <c r="CA515" s="31"/>
      <c r="CB515" s="31"/>
      <c r="CC515" s="31"/>
    </row>
    <row r="516" spans="1:81" ht="15" x14ac:dyDescent="0.2">
      <c r="A516" s="31"/>
      <c r="B516" s="73"/>
      <c r="C516" s="73"/>
      <c r="D516" s="73"/>
      <c r="E516" s="73"/>
      <c r="F516" s="31"/>
      <c r="G516" s="31"/>
      <c r="H516" s="31"/>
      <c r="I516" s="31"/>
      <c r="J516" s="31"/>
      <c r="K516" s="31"/>
      <c r="L516" s="47"/>
      <c r="M516" s="47"/>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row>
    <row r="517" spans="1:81" ht="15" x14ac:dyDescent="0.2">
      <c r="A517" s="31"/>
      <c r="B517" s="73"/>
      <c r="C517" s="73"/>
      <c r="D517" s="73"/>
      <c r="E517" s="73"/>
      <c r="F517" s="31"/>
      <c r="G517" s="31"/>
      <c r="H517" s="31"/>
      <c r="I517" s="31"/>
      <c r="J517" s="31"/>
      <c r="K517" s="31"/>
      <c r="L517" s="47"/>
      <c r="M517" s="47"/>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c r="AX517" s="31"/>
      <c r="AY517" s="31"/>
      <c r="AZ517" s="31"/>
      <c r="BA517" s="31"/>
      <c r="BB517" s="31"/>
      <c r="BC517" s="31"/>
      <c r="BD517" s="31"/>
      <c r="BE517" s="31"/>
      <c r="BF517" s="31"/>
      <c r="BG517" s="31"/>
      <c r="BH517" s="31"/>
      <c r="BI517" s="31"/>
      <c r="BJ517" s="31"/>
      <c r="BK517" s="31"/>
      <c r="BL517" s="31"/>
      <c r="BM517" s="31"/>
      <c r="BN517" s="31"/>
      <c r="BO517" s="31"/>
      <c r="BP517" s="31"/>
      <c r="BQ517" s="31"/>
      <c r="BR517" s="31"/>
      <c r="BS517" s="31"/>
      <c r="BT517" s="31"/>
      <c r="BU517" s="31"/>
      <c r="BV517" s="31"/>
      <c r="BW517" s="31"/>
      <c r="BX517" s="31"/>
      <c r="BY517" s="31"/>
      <c r="BZ517" s="31"/>
      <c r="CA517" s="31"/>
      <c r="CB517" s="31"/>
      <c r="CC517" s="31"/>
    </row>
    <row r="518" spans="1:81" ht="15" x14ac:dyDescent="0.2">
      <c r="A518" s="31"/>
      <c r="B518" s="73"/>
      <c r="C518" s="73"/>
      <c r="D518" s="73"/>
      <c r="E518" s="73"/>
      <c r="F518" s="31"/>
      <c r="G518" s="31"/>
      <c r="H518" s="31"/>
      <c r="I518" s="31"/>
      <c r="J518" s="31"/>
      <c r="K518" s="31"/>
      <c r="L518" s="47"/>
      <c r="M518" s="47"/>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c r="AX518" s="31"/>
      <c r="AY518" s="31"/>
      <c r="AZ518" s="31"/>
      <c r="BA518" s="31"/>
      <c r="BB518" s="31"/>
      <c r="BC518" s="31"/>
      <c r="BD518" s="31"/>
      <c r="BE518" s="31"/>
      <c r="BF518" s="31"/>
      <c r="BG518" s="31"/>
      <c r="BH518" s="31"/>
      <c r="BI518" s="31"/>
      <c r="BJ518" s="31"/>
      <c r="BK518" s="31"/>
      <c r="BL518" s="31"/>
      <c r="BM518" s="31"/>
      <c r="BN518" s="31"/>
      <c r="BO518" s="31"/>
      <c r="BP518" s="31"/>
      <c r="BQ518" s="31"/>
      <c r="BR518" s="31"/>
      <c r="BS518" s="31"/>
      <c r="BT518" s="31"/>
      <c r="BU518" s="31"/>
      <c r="BV518" s="31"/>
      <c r="BW518" s="31"/>
      <c r="BX518" s="31"/>
      <c r="BY518" s="31"/>
      <c r="BZ518" s="31"/>
      <c r="CA518" s="31"/>
      <c r="CB518" s="31"/>
      <c r="CC518" s="31"/>
    </row>
    <row r="519" spans="1:81" ht="15" x14ac:dyDescent="0.2">
      <c r="A519" s="31"/>
      <c r="B519" s="73"/>
      <c r="C519" s="73"/>
      <c r="D519" s="73"/>
      <c r="E519" s="73"/>
      <c r="F519" s="31"/>
      <c r="G519" s="31"/>
      <c r="H519" s="31"/>
      <c r="I519" s="31"/>
      <c r="J519" s="31"/>
      <c r="K519" s="31"/>
      <c r="L519" s="47"/>
      <c r="M519" s="47"/>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c r="AX519" s="31"/>
      <c r="AY519" s="31"/>
      <c r="AZ519" s="31"/>
      <c r="BA519" s="31"/>
      <c r="BB519" s="31"/>
      <c r="BC519" s="31"/>
      <c r="BD519" s="31"/>
      <c r="BE519" s="31"/>
      <c r="BF519" s="31"/>
      <c r="BG519" s="31"/>
      <c r="BH519" s="31"/>
      <c r="BI519" s="31"/>
      <c r="BJ519" s="31"/>
      <c r="BK519" s="31"/>
      <c r="BL519" s="31"/>
      <c r="BM519" s="31"/>
      <c r="BN519" s="31"/>
      <c r="BO519" s="31"/>
      <c r="BP519" s="31"/>
      <c r="BQ519" s="31"/>
      <c r="BR519" s="31"/>
      <c r="BS519" s="31"/>
      <c r="BT519" s="31"/>
      <c r="BU519" s="31"/>
      <c r="BV519" s="31"/>
      <c r="BW519" s="31"/>
      <c r="BX519" s="31"/>
      <c r="BY519" s="31"/>
      <c r="BZ519" s="31"/>
      <c r="CA519" s="31"/>
      <c r="CB519" s="31"/>
      <c r="CC519" s="31"/>
    </row>
    <row r="520" spans="1:81" ht="15" x14ac:dyDescent="0.2">
      <c r="A520" s="31"/>
      <c r="B520" s="73"/>
      <c r="C520" s="73"/>
      <c r="D520" s="73"/>
      <c r="E520" s="73"/>
      <c r="F520" s="31"/>
      <c r="G520" s="31"/>
      <c r="H520" s="31"/>
      <c r="I520" s="31"/>
      <c r="J520" s="31"/>
      <c r="K520" s="31"/>
      <c r="L520" s="47"/>
      <c r="M520" s="47"/>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c r="AX520" s="31"/>
      <c r="AY520" s="31"/>
      <c r="AZ520" s="31"/>
      <c r="BA520" s="31"/>
      <c r="BB520" s="31"/>
      <c r="BC520" s="31"/>
      <c r="BD520" s="31"/>
      <c r="BE520" s="31"/>
      <c r="BF520" s="31"/>
      <c r="BG520" s="31"/>
      <c r="BH520" s="31"/>
      <c r="BI520" s="31"/>
      <c r="BJ520" s="31"/>
      <c r="BK520" s="31"/>
      <c r="BL520" s="31"/>
      <c r="BM520" s="31"/>
      <c r="BN520" s="31"/>
      <c r="BO520" s="31"/>
      <c r="BP520" s="31"/>
      <c r="BQ520" s="31"/>
      <c r="BR520" s="31"/>
      <c r="BS520" s="31"/>
      <c r="BT520" s="31"/>
      <c r="BU520" s="31"/>
      <c r="BV520" s="31"/>
      <c r="BW520" s="31"/>
      <c r="BX520" s="31"/>
      <c r="BY520" s="31"/>
      <c r="BZ520" s="31"/>
      <c r="CA520" s="31"/>
      <c r="CB520" s="31"/>
      <c r="CC520" s="31"/>
    </row>
    <row r="521" spans="1:81" ht="15" x14ac:dyDescent="0.2">
      <c r="A521" s="31"/>
      <c r="B521" s="73"/>
      <c r="C521" s="73"/>
      <c r="D521" s="73"/>
      <c r="E521" s="73"/>
      <c r="F521" s="31"/>
      <c r="G521" s="31"/>
      <c r="H521" s="31"/>
      <c r="I521" s="31"/>
      <c r="J521" s="31"/>
      <c r="K521" s="31"/>
      <c r="L521" s="47"/>
      <c r="M521" s="47"/>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c r="AX521" s="31"/>
      <c r="AY521" s="31"/>
      <c r="AZ521" s="31"/>
      <c r="BA521" s="31"/>
      <c r="BB521" s="31"/>
      <c r="BC521" s="31"/>
      <c r="BD521" s="31"/>
      <c r="BE521" s="31"/>
      <c r="BF521" s="31"/>
      <c r="BG521" s="31"/>
      <c r="BH521" s="31"/>
      <c r="BI521" s="31"/>
      <c r="BJ521" s="31"/>
      <c r="BK521" s="31"/>
      <c r="BL521" s="31"/>
      <c r="BM521" s="31"/>
      <c r="BN521" s="31"/>
      <c r="BO521" s="31"/>
      <c r="BP521" s="31"/>
      <c r="BQ521" s="31"/>
      <c r="BR521" s="31"/>
      <c r="BS521" s="31"/>
      <c r="BT521" s="31"/>
      <c r="BU521" s="31"/>
      <c r="BV521" s="31"/>
      <c r="BW521" s="31"/>
      <c r="BX521" s="31"/>
      <c r="BY521" s="31"/>
      <c r="BZ521" s="31"/>
      <c r="CA521" s="31"/>
      <c r="CB521" s="31"/>
      <c r="CC521" s="31"/>
    </row>
    <row r="522" spans="1:81" ht="15" x14ac:dyDescent="0.2">
      <c r="A522" s="31"/>
      <c r="B522" s="73"/>
      <c r="C522" s="73"/>
      <c r="D522" s="73"/>
      <c r="E522" s="73"/>
      <c r="F522" s="31"/>
      <c r="G522" s="31"/>
      <c r="H522" s="31"/>
      <c r="I522" s="31"/>
      <c r="J522" s="31"/>
      <c r="K522" s="31"/>
      <c r="L522" s="47"/>
      <c r="M522" s="47"/>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c r="AX522" s="31"/>
      <c r="AY522" s="31"/>
      <c r="AZ522" s="31"/>
      <c r="BA522" s="31"/>
      <c r="BB522" s="31"/>
      <c r="BC522" s="31"/>
      <c r="BD522" s="31"/>
      <c r="BE522" s="31"/>
      <c r="BF522" s="31"/>
      <c r="BG522" s="31"/>
      <c r="BH522" s="31"/>
      <c r="BI522" s="31"/>
      <c r="BJ522" s="31"/>
      <c r="BK522" s="31"/>
      <c r="BL522" s="31"/>
      <c r="BM522" s="31"/>
      <c r="BN522" s="31"/>
      <c r="BO522" s="31"/>
      <c r="BP522" s="31"/>
      <c r="BQ522" s="31"/>
      <c r="BR522" s="31"/>
      <c r="BS522" s="31"/>
      <c r="BT522" s="31"/>
      <c r="BU522" s="31"/>
      <c r="BV522" s="31"/>
      <c r="BW522" s="31"/>
      <c r="BX522" s="31"/>
      <c r="BY522" s="31"/>
      <c r="BZ522" s="31"/>
      <c r="CA522" s="31"/>
      <c r="CB522" s="31"/>
      <c r="CC522" s="31"/>
    </row>
    <row r="523" spans="1:81" ht="15" x14ac:dyDescent="0.2">
      <c r="A523" s="31"/>
      <c r="B523" s="73"/>
      <c r="C523" s="73"/>
      <c r="D523" s="73"/>
      <c r="E523" s="73"/>
      <c r="F523" s="31"/>
      <c r="G523" s="31"/>
      <c r="H523" s="31"/>
      <c r="I523" s="31"/>
      <c r="J523" s="31"/>
      <c r="K523" s="31"/>
      <c r="L523" s="47"/>
      <c r="M523" s="47"/>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c r="AX523" s="31"/>
      <c r="AY523" s="31"/>
      <c r="AZ523" s="31"/>
      <c r="BA523" s="31"/>
      <c r="BB523" s="31"/>
      <c r="BC523" s="31"/>
      <c r="BD523" s="31"/>
      <c r="BE523" s="31"/>
      <c r="BF523" s="31"/>
      <c r="BG523" s="31"/>
      <c r="BH523" s="31"/>
      <c r="BI523" s="31"/>
      <c r="BJ523" s="31"/>
      <c r="BK523" s="31"/>
      <c r="BL523" s="31"/>
      <c r="BM523" s="31"/>
      <c r="BN523" s="31"/>
      <c r="BO523" s="31"/>
      <c r="BP523" s="31"/>
      <c r="BQ523" s="31"/>
      <c r="BR523" s="31"/>
      <c r="BS523" s="31"/>
      <c r="BT523" s="31"/>
      <c r="BU523" s="31"/>
      <c r="BV523" s="31"/>
      <c r="BW523" s="31"/>
      <c r="BX523" s="31"/>
      <c r="BY523" s="31"/>
      <c r="BZ523" s="31"/>
      <c r="CA523" s="31"/>
      <c r="CB523" s="31"/>
      <c r="CC523" s="31"/>
    </row>
    <row r="524" spans="1:81" ht="15" x14ac:dyDescent="0.2">
      <c r="A524" s="31"/>
      <c r="B524" s="73"/>
      <c r="C524" s="73"/>
      <c r="D524" s="73"/>
      <c r="E524" s="73"/>
      <c r="F524" s="31"/>
      <c r="G524" s="31"/>
      <c r="H524" s="31"/>
      <c r="I524" s="31"/>
      <c r="J524" s="31"/>
      <c r="K524" s="31"/>
      <c r="L524" s="47"/>
      <c r="M524" s="47"/>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c r="AX524" s="31"/>
      <c r="AY524" s="31"/>
      <c r="AZ524" s="31"/>
      <c r="BA524" s="31"/>
      <c r="BB524" s="31"/>
      <c r="BC524" s="31"/>
      <c r="BD524" s="31"/>
      <c r="BE524" s="31"/>
      <c r="BF524" s="31"/>
      <c r="BG524" s="31"/>
      <c r="BH524" s="31"/>
      <c r="BI524" s="31"/>
      <c r="BJ524" s="31"/>
      <c r="BK524" s="31"/>
      <c r="BL524" s="31"/>
      <c r="BM524" s="31"/>
      <c r="BN524" s="31"/>
      <c r="BO524" s="31"/>
      <c r="BP524" s="31"/>
      <c r="BQ524" s="31"/>
      <c r="BR524" s="31"/>
      <c r="BS524" s="31"/>
      <c r="BT524" s="31"/>
      <c r="BU524" s="31"/>
      <c r="BV524" s="31"/>
      <c r="BW524" s="31"/>
      <c r="BX524" s="31"/>
      <c r="BY524" s="31"/>
      <c r="BZ524" s="31"/>
      <c r="CA524" s="31"/>
      <c r="CB524" s="31"/>
      <c r="CC524" s="31"/>
    </row>
    <row r="525" spans="1:81" ht="15" x14ac:dyDescent="0.2">
      <c r="A525" s="31"/>
      <c r="B525" s="73"/>
      <c r="C525" s="73"/>
      <c r="D525" s="73"/>
      <c r="E525" s="73"/>
      <c r="F525" s="31"/>
      <c r="G525" s="31"/>
      <c r="H525" s="31"/>
      <c r="I525" s="31"/>
      <c r="J525" s="31"/>
      <c r="K525" s="31"/>
      <c r="L525" s="47"/>
      <c r="M525" s="47"/>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c r="AX525" s="31"/>
      <c r="AY525" s="31"/>
      <c r="AZ525" s="31"/>
      <c r="BA525" s="31"/>
      <c r="BB525" s="31"/>
      <c r="BC525" s="31"/>
      <c r="BD525" s="31"/>
      <c r="BE525" s="31"/>
      <c r="BF525" s="31"/>
      <c r="BG525" s="31"/>
      <c r="BH525" s="31"/>
      <c r="BI525" s="31"/>
      <c r="BJ525" s="31"/>
      <c r="BK525" s="31"/>
      <c r="BL525" s="31"/>
      <c r="BM525" s="31"/>
      <c r="BN525" s="31"/>
      <c r="BO525" s="31"/>
      <c r="BP525" s="31"/>
      <c r="BQ525" s="31"/>
      <c r="BR525" s="31"/>
      <c r="BS525" s="31"/>
      <c r="BT525" s="31"/>
      <c r="BU525" s="31"/>
      <c r="BV525" s="31"/>
      <c r="BW525" s="31"/>
      <c r="BX525" s="31"/>
      <c r="BY525" s="31"/>
      <c r="BZ525" s="31"/>
      <c r="CA525" s="31"/>
      <c r="CB525" s="31"/>
      <c r="CC525" s="31"/>
    </row>
    <row r="526" spans="1:81" ht="15" x14ac:dyDescent="0.2">
      <c r="A526" s="31"/>
      <c r="B526" s="73"/>
      <c r="C526" s="73"/>
      <c r="D526" s="73"/>
      <c r="E526" s="73"/>
      <c r="F526" s="31"/>
      <c r="G526" s="31"/>
      <c r="H526" s="31"/>
      <c r="I526" s="31"/>
      <c r="J526" s="31"/>
      <c r="K526" s="31"/>
      <c r="L526" s="47"/>
      <c r="M526" s="47"/>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row>
    <row r="527" spans="1:81" ht="15" x14ac:dyDescent="0.2">
      <c r="A527" s="31"/>
      <c r="B527" s="73"/>
      <c r="C527" s="73"/>
      <c r="D527" s="73"/>
      <c r="E527" s="73"/>
      <c r="F527" s="31"/>
      <c r="G527" s="31"/>
      <c r="H527" s="31"/>
      <c r="I527" s="31"/>
      <c r="J527" s="31"/>
      <c r="K527" s="31"/>
      <c r="L527" s="47"/>
      <c r="M527" s="47"/>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c r="AX527" s="31"/>
      <c r="AY527" s="31"/>
      <c r="AZ527" s="31"/>
      <c r="BA527" s="31"/>
      <c r="BB527" s="31"/>
      <c r="BC527" s="31"/>
      <c r="BD527" s="31"/>
      <c r="BE527" s="31"/>
      <c r="BF527" s="31"/>
      <c r="BG527" s="31"/>
      <c r="BH527" s="31"/>
      <c r="BI527" s="31"/>
      <c r="BJ527" s="31"/>
      <c r="BK527" s="31"/>
      <c r="BL527" s="31"/>
      <c r="BM527" s="31"/>
      <c r="BN527" s="31"/>
      <c r="BO527" s="31"/>
      <c r="BP527" s="31"/>
      <c r="BQ527" s="31"/>
      <c r="BR527" s="31"/>
      <c r="BS527" s="31"/>
      <c r="BT527" s="31"/>
      <c r="BU527" s="31"/>
      <c r="BV527" s="31"/>
      <c r="BW527" s="31"/>
      <c r="BX527" s="31"/>
      <c r="BY527" s="31"/>
      <c r="BZ527" s="31"/>
      <c r="CA527" s="31"/>
      <c r="CB527" s="31"/>
      <c r="CC527" s="31"/>
    </row>
    <row r="528" spans="1:81" ht="15" x14ac:dyDescent="0.2">
      <c r="A528" s="31"/>
      <c r="B528" s="73"/>
      <c r="C528" s="73"/>
      <c r="D528" s="73"/>
      <c r="E528" s="73"/>
      <c r="F528" s="31"/>
      <c r="G528" s="31"/>
      <c r="H528" s="31"/>
      <c r="I528" s="31"/>
      <c r="J528" s="31"/>
      <c r="K528" s="31"/>
      <c r="L528" s="47"/>
      <c r="M528" s="47"/>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c r="AX528" s="31"/>
      <c r="AY528" s="31"/>
      <c r="AZ528" s="31"/>
      <c r="BA528" s="31"/>
      <c r="BB528" s="31"/>
      <c r="BC528" s="31"/>
      <c r="BD528" s="31"/>
      <c r="BE528" s="31"/>
      <c r="BF528" s="31"/>
      <c r="BG528" s="31"/>
      <c r="BH528" s="31"/>
      <c r="BI528" s="31"/>
      <c r="BJ528" s="31"/>
      <c r="BK528" s="31"/>
      <c r="BL528" s="31"/>
      <c r="BM528" s="31"/>
      <c r="BN528" s="31"/>
      <c r="BO528" s="31"/>
      <c r="BP528" s="31"/>
      <c r="BQ528" s="31"/>
      <c r="BR528" s="31"/>
      <c r="BS528" s="31"/>
      <c r="BT528" s="31"/>
      <c r="BU528" s="31"/>
      <c r="BV528" s="31"/>
      <c r="BW528" s="31"/>
      <c r="BX528" s="31"/>
      <c r="BY528" s="31"/>
      <c r="BZ528" s="31"/>
      <c r="CA528" s="31"/>
      <c r="CB528" s="31"/>
      <c r="CC528" s="31"/>
    </row>
    <row r="529" spans="1:81" ht="15" x14ac:dyDescent="0.2">
      <c r="A529" s="31"/>
      <c r="B529" s="73"/>
      <c r="C529" s="73"/>
      <c r="D529" s="73"/>
      <c r="E529" s="73"/>
      <c r="F529" s="31"/>
      <c r="G529" s="31"/>
      <c r="H529" s="31"/>
      <c r="I529" s="31"/>
      <c r="J529" s="31"/>
      <c r="K529" s="31"/>
      <c r="L529" s="47"/>
      <c r="M529" s="47"/>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c r="AX529" s="31"/>
      <c r="AY529" s="31"/>
      <c r="AZ529" s="31"/>
      <c r="BA529" s="31"/>
      <c r="BB529" s="31"/>
      <c r="BC529" s="31"/>
      <c r="BD529" s="31"/>
      <c r="BE529" s="31"/>
      <c r="BF529" s="31"/>
      <c r="BG529" s="31"/>
      <c r="BH529" s="31"/>
      <c r="BI529" s="31"/>
      <c r="BJ529" s="31"/>
      <c r="BK529" s="31"/>
      <c r="BL529" s="31"/>
      <c r="BM529" s="31"/>
      <c r="BN529" s="31"/>
      <c r="BO529" s="31"/>
      <c r="BP529" s="31"/>
      <c r="BQ529" s="31"/>
      <c r="BR529" s="31"/>
      <c r="BS529" s="31"/>
      <c r="BT529" s="31"/>
      <c r="BU529" s="31"/>
      <c r="BV529" s="31"/>
      <c r="BW529" s="31"/>
      <c r="BX529" s="31"/>
      <c r="BY529" s="31"/>
      <c r="BZ529" s="31"/>
      <c r="CA529" s="31"/>
      <c r="CB529" s="31"/>
      <c r="CC529" s="31"/>
    </row>
    <row r="530" spans="1:81" ht="15" x14ac:dyDescent="0.2">
      <c r="A530" s="31"/>
      <c r="B530" s="73"/>
      <c r="C530" s="73"/>
      <c r="D530" s="73"/>
      <c r="E530" s="73"/>
      <c r="F530" s="31"/>
      <c r="G530" s="31"/>
      <c r="H530" s="31"/>
      <c r="I530" s="31"/>
      <c r="J530" s="31"/>
      <c r="K530" s="31"/>
      <c r="L530" s="47"/>
      <c r="M530" s="47"/>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c r="AX530" s="31"/>
      <c r="AY530" s="31"/>
      <c r="AZ530" s="31"/>
      <c r="BA530" s="31"/>
      <c r="BB530" s="31"/>
      <c r="BC530" s="31"/>
      <c r="BD530" s="31"/>
      <c r="BE530" s="31"/>
      <c r="BF530" s="31"/>
      <c r="BG530" s="31"/>
      <c r="BH530" s="31"/>
      <c r="BI530" s="31"/>
      <c r="BJ530" s="31"/>
      <c r="BK530" s="31"/>
      <c r="BL530" s="31"/>
      <c r="BM530" s="31"/>
      <c r="BN530" s="31"/>
      <c r="BO530" s="31"/>
      <c r="BP530" s="31"/>
      <c r="BQ530" s="31"/>
      <c r="BR530" s="31"/>
      <c r="BS530" s="31"/>
      <c r="BT530" s="31"/>
      <c r="BU530" s="31"/>
      <c r="BV530" s="31"/>
      <c r="BW530" s="31"/>
      <c r="BX530" s="31"/>
      <c r="BY530" s="31"/>
      <c r="BZ530" s="31"/>
      <c r="CA530" s="31"/>
      <c r="CB530" s="31"/>
      <c r="CC530" s="31"/>
    </row>
    <row r="531" spans="1:81" ht="15" x14ac:dyDescent="0.2">
      <c r="A531" s="31"/>
      <c r="B531" s="73"/>
      <c r="C531" s="73"/>
      <c r="D531" s="73"/>
      <c r="E531" s="73"/>
      <c r="F531" s="31"/>
      <c r="G531" s="31"/>
      <c r="H531" s="31"/>
      <c r="I531" s="31"/>
      <c r="J531" s="31"/>
      <c r="K531" s="31"/>
      <c r="L531" s="47"/>
      <c r="M531" s="47"/>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c r="AX531" s="31"/>
      <c r="AY531" s="31"/>
      <c r="AZ531" s="31"/>
      <c r="BA531" s="31"/>
      <c r="BB531" s="31"/>
      <c r="BC531" s="31"/>
      <c r="BD531" s="31"/>
      <c r="BE531" s="31"/>
      <c r="BF531" s="31"/>
      <c r="BG531" s="31"/>
      <c r="BH531" s="31"/>
      <c r="BI531" s="31"/>
      <c r="BJ531" s="31"/>
      <c r="BK531" s="31"/>
      <c r="BL531" s="31"/>
      <c r="BM531" s="31"/>
      <c r="BN531" s="31"/>
      <c r="BO531" s="31"/>
      <c r="BP531" s="31"/>
      <c r="BQ531" s="31"/>
      <c r="BR531" s="31"/>
      <c r="BS531" s="31"/>
      <c r="BT531" s="31"/>
      <c r="BU531" s="31"/>
      <c r="BV531" s="31"/>
      <c r="BW531" s="31"/>
      <c r="BX531" s="31"/>
      <c r="BY531" s="31"/>
      <c r="BZ531" s="31"/>
      <c r="CA531" s="31"/>
      <c r="CB531" s="31"/>
      <c r="CC531" s="31"/>
    </row>
    <row r="532" spans="1:81" ht="15" x14ac:dyDescent="0.2">
      <c r="A532" s="31"/>
      <c r="B532" s="73"/>
      <c r="C532" s="73"/>
      <c r="D532" s="73"/>
      <c r="E532" s="73"/>
      <c r="F532" s="31"/>
      <c r="G532" s="31"/>
      <c r="H532" s="31"/>
      <c r="I532" s="31"/>
      <c r="J532" s="31"/>
      <c r="K532" s="31"/>
      <c r="L532" s="47"/>
      <c r="M532" s="47"/>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c r="AX532" s="31"/>
      <c r="AY532" s="31"/>
      <c r="AZ532" s="31"/>
      <c r="BA532" s="31"/>
      <c r="BB532" s="31"/>
      <c r="BC532" s="31"/>
      <c r="BD532" s="31"/>
      <c r="BE532" s="31"/>
      <c r="BF532" s="31"/>
      <c r="BG532" s="31"/>
      <c r="BH532" s="31"/>
      <c r="BI532" s="31"/>
      <c r="BJ532" s="31"/>
      <c r="BK532" s="31"/>
      <c r="BL532" s="31"/>
      <c r="BM532" s="31"/>
      <c r="BN532" s="31"/>
      <c r="BO532" s="31"/>
      <c r="BP532" s="31"/>
      <c r="BQ532" s="31"/>
      <c r="BR532" s="31"/>
      <c r="BS532" s="31"/>
      <c r="BT532" s="31"/>
      <c r="BU532" s="31"/>
      <c r="BV532" s="31"/>
      <c r="BW532" s="31"/>
      <c r="BX532" s="31"/>
      <c r="BY532" s="31"/>
      <c r="BZ532" s="31"/>
      <c r="CA532" s="31"/>
      <c r="CB532" s="31"/>
      <c r="CC532" s="31"/>
    </row>
    <row r="533" spans="1:81" ht="15" x14ac:dyDescent="0.2">
      <c r="A533" s="31"/>
      <c r="B533" s="73"/>
      <c r="C533" s="73"/>
      <c r="D533" s="73"/>
      <c r="E533" s="73"/>
      <c r="F533" s="31"/>
      <c r="G533" s="31"/>
      <c r="H533" s="31"/>
      <c r="I533" s="31"/>
      <c r="J533" s="31"/>
      <c r="K533" s="31"/>
      <c r="L533" s="47"/>
      <c r="M533" s="47"/>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c r="AY533" s="31"/>
      <c r="AZ533" s="31"/>
      <c r="BA533" s="31"/>
      <c r="BB533" s="31"/>
      <c r="BC533" s="31"/>
      <c r="BD533" s="31"/>
      <c r="BE533" s="31"/>
      <c r="BF533" s="31"/>
      <c r="BG533" s="31"/>
      <c r="BH533" s="31"/>
      <c r="BI533" s="31"/>
      <c r="BJ533" s="31"/>
      <c r="BK533" s="31"/>
      <c r="BL533" s="31"/>
      <c r="BM533" s="31"/>
      <c r="BN533" s="31"/>
      <c r="BO533" s="31"/>
      <c r="BP533" s="31"/>
      <c r="BQ533" s="31"/>
      <c r="BR533" s="31"/>
      <c r="BS533" s="31"/>
      <c r="BT533" s="31"/>
      <c r="BU533" s="31"/>
      <c r="BV533" s="31"/>
      <c r="BW533" s="31"/>
      <c r="BX533" s="31"/>
      <c r="BY533" s="31"/>
      <c r="BZ533" s="31"/>
      <c r="CA533" s="31"/>
      <c r="CB533" s="31"/>
      <c r="CC533" s="31"/>
    </row>
    <row r="534" spans="1:81" ht="15" x14ac:dyDescent="0.2">
      <c r="A534" s="31"/>
      <c r="B534" s="73"/>
      <c r="C534" s="73"/>
      <c r="D534" s="73"/>
      <c r="E534" s="73"/>
      <c r="F534" s="31"/>
      <c r="G534" s="31"/>
      <c r="H534" s="31"/>
      <c r="I534" s="31"/>
      <c r="J534" s="31"/>
      <c r="K534" s="31"/>
      <c r="L534" s="47"/>
      <c r="M534" s="47"/>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c r="AX534" s="31"/>
      <c r="AY534" s="31"/>
      <c r="AZ534" s="31"/>
      <c r="BA534" s="31"/>
      <c r="BB534" s="31"/>
      <c r="BC534" s="31"/>
      <c r="BD534" s="31"/>
      <c r="BE534" s="31"/>
      <c r="BF534" s="31"/>
      <c r="BG534" s="31"/>
      <c r="BH534" s="31"/>
      <c r="BI534" s="31"/>
      <c r="BJ534" s="31"/>
      <c r="BK534" s="31"/>
      <c r="BL534" s="31"/>
      <c r="BM534" s="31"/>
      <c r="BN534" s="31"/>
      <c r="BO534" s="31"/>
      <c r="BP534" s="31"/>
      <c r="BQ534" s="31"/>
      <c r="BR534" s="31"/>
      <c r="BS534" s="31"/>
      <c r="BT534" s="31"/>
      <c r="BU534" s="31"/>
      <c r="BV534" s="31"/>
      <c r="BW534" s="31"/>
      <c r="BX534" s="31"/>
      <c r="BY534" s="31"/>
      <c r="BZ534" s="31"/>
      <c r="CA534" s="31"/>
      <c r="CB534" s="31"/>
      <c r="CC534" s="31"/>
    </row>
    <row r="535" spans="1:81" ht="15" x14ac:dyDescent="0.2">
      <c r="A535" s="31"/>
      <c r="B535" s="73"/>
      <c r="C535" s="73"/>
      <c r="D535" s="73"/>
      <c r="E535" s="73"/>
      <c r="F535" s="31"/>
      <c r="G535" s="31"/>
      <c r="H535" s="31"/>
      <c r="I535" s="31"/>
      <c r="J535" s="31"/>
      <c r="K535" s="31"/>
      <c r="L535" s="47"/>
      <c r="M535" s="47"/>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c r="AX535" s="31"/>
      <c r="AY535" s="31"/>
      <c r="AZ535" s="31"/>
      <c r="BA535" s="31"/>
      <c r="BB535" s="31"/>
      <c r="BC535" s="31"/>
      <c r="BD535" s="31"/>
      <c r="BE535" s="31"/>
      <c r="BF535" s="31"/>
      <c r="BG535" s="31"/>
      <c r="BH535" s="31"/>
      <c r="BI535" s="31"/>
      <c r="BJ535" s="31"/>
      <c r="BK535" s="31"/>
      <c r="BL535" s="31"/>
      <c r="BM535" s="31"/>
      <c r="BN535" s="31"/>
      <c r="BO535" s="31"/>
      <c r="BP535" s="31"/>
      <c r="BQ535" s="31"/>
      <c r="BR535" s="31"/>
      <c r="BS535" s="31"/>
      <c r="BT535" s="31"/>
      <c r="BU535" s="31"/>
      <c r="BV535" s="31"/>
      <c r="BW535" s="31"/>
      <c r="BX535" s="31"/>
      <c r="BY535" s="31"/>
      <c r="BZ535" s="31"/>
      <c r="CA535" s="31"/>
      <c r="CB535" s="31"/>
      <c r="CC535" s="31"/>
    </row>
    <row r="536" spans="1:81" ht="15" x14ac:dyDescent="0.2">
      <c r="A536" s="31"/>
      <c r="B536" s="73"/>
      <c r="C536" s="73"/>
      <c r="D536" s="73"/>
      <c r="E536" s="73"/>
      <c r="F536" s="31"/>
      <c r="G536" s="31"/>
      <c r="H536" s="31"/>
      <c r="I536" s="31"/>
      <c r="J536" s="31"/>
      <c r="K536" s="31"/>
      <c r="L536" s="47"/>
      <c r="M536" s="47"/>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row>
    <row r="537" spans="1:81" ht="15" x14ac:dyDescent="0.2">
      <c r="A537" s="31"/>
      <c r="B537" s="73"/>
      <c r="C537" s="73"/>
      <c r="D537" s="73"/>
      <c r="E537" s="73"/>
      <c r="F537" s="31"/>
      <c r="G537" s="31"/>
      <c r="H537" s="31"/>
      <c r="I537" s="31"/>
      <c r="J537" s="31"/>
      <c r="K537" s="31"/>
      <c r="L537" s="47"/>
      <c r="M537" s="47"/>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c r="AX537" s="31"/>
      <c r="AY537" s="31"/>
      <c r="AZ537" s="31"/>
      <c r="BA537" s="31"/>
      <c r="BB537" s="31"/>
      <c r="BC537" s="31"/>
      <c r="BD537" s="31"/>
      <c r="BE537" s="31"/>
      <c r="BF537" s="31"/>
      <c r="BG537" s="31"/>
      <c r="BH537" s="31"/>
      <c r="BI537" s="31"/>
      <c r="BJ537" s="31"/>
      <c r="BK537" s="31"/>
      <c r="BL537" s="31"/>
      <c r="BM537" s="31"/>
      <c r="BN537" s="31"/>
      <c r="BO537" s="31"/>
      <c r="BP537" s="31"/>
      <c r="BQ537" s="31"/>
      <c r="BR537" s="31"/>
      <c r="BS537" s="31"/>
      <c r="BT537" s="31"/>
      <c r="BU537" s="31"/>
      <c r="BV537" s="31"/>
      <c r="BW537" s="31"/>
      <c r="BX537" s="31"/>
      <c r="BY537" s="31"/>
      <c r="BZ537" s="31"/>
      <c r="CA537" s="31"/>
      <c r="CB537" s="31"/>
      <c r="CC537" s="31"/>
    </row>
    <row r="538" spans="1:81" ht="15" x14ac:dyDescent="0.2">
      <c r="A538" s="31"/>
      <c r="B538" s="73"/>
      <c r="C538" s="73"/>
      <c r="D538" s="73"/>
      <c r="E538" s="73"/>
      <c r="F538" s="31"/>
      <c r="G538" s="31"/>
      <c r="H538" s="31"/>
      <c r="I538" s="31"/>
      <c r="J538" s="31"/>
      <c r="K538" s="31"/>
      <c r="L538" s="47"/>
      <c r="M538" s="47"/>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c r="AX538" s="31"/>
      <c r="AY538" s="31"/>
      <c r="AZ538" s="31"/>
      <c r="BA538" s="31"/>
      <c r="BB538" s="31"/>
      <c r="BC538" s="31"/>
      <c r="BD538" s="31"/>
      <c r="BE538" s="31"/>
      <c r="BF538" s="31"/>
      <c r="BG538" s="31"/>
      <c r="BH538" s="31"/>
      <c r="BI538" s="31"/>
      <c r="BJ538" s="31"/>
      <c r="BK538" s="31"/>
      <c r="BL538" s="31"/>
      <c r="BM538" s="31"/>
      <c r="BN538" s="31"/>
      <c r="BO538" s="31"/>
      <c r="BP538" s="31"/>
      <c r="BQ538" s="31"/>
      <c r="BR538" s="31"/>
      <c r="BS538" s="31"/>
      <c r="BT538" s="31"/>
      <c r="BU538" s="31"/>
      <c r="BV538" s="31"/>
      <c r="BW538" s="31"/>
      <c r="BX538" s="31"/>
      <c r="BY538" s="31"/>
      <c r="BZ538" s="31"/>
      <c r="CA538" s="31"/>
      <c r="CB538" s="31"/>
      <c r="CC538" s="31"/>
    </row>
    <row r="539" spans="1:81" ht="15" x14ac:dyDescent="0.2">
      <c r="A539" s="31"/>
      <c r="B539" s="73"/>
      <c r="C539" s="73"/>
      <c r="D539" s="73"/>
      <c r="E539" s="73"/>
      <c r="F539" s="31"/>
      <c r="G539" s="31"/>
      <c r="H539" s="31"/>
      <c r="I539" s="31"/>
      <c r="J539" s="31"/>
      <c r="K539" s="31"/>
      <c r="L539" s="47"/>
      <c r="M539" s="47"/>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c r="AX539" s="31"/>
      <c r="AY539" s="31"/>
      <c r="AZ539" s="31"/>
      <c r="BA539" s="31"/>
      <c r="BB539" s="31"/>
      <c r="BC539" s="31"/>
      <c r="BD539" s="31"/>
      <c r="BE539" s="31"/>
      <c r="BF539" s="31"/>
      <c r="BG539" s="31"/>
      <c r="BH539" s="31"/>
      <c r="BI539" s="31"/>
      <c r="BJ539" s="31"/>
      <c r="BK539" s="31"/>
      <c r="BL539" s="31"/>
      <c r="BM539" s="31"/>
      <c r="BN539" s="31"/>
      <c r="BO539" s="31"/>
      <c r="BP539" s="31"/>
      <c r="BQ539" s="31"/>
      <c r="BR539" s="31"/>
      <c r="BS539" s="31"/>
      <c r="BT539" s="31"/>
      <c r="BU539" s="31"/>
      <c r="BV539" s="31"/>
      <c r="BW539" s="31"/>
      <c r="BX539" s="31"/>
      <c r="BY539" s="31"/>
      <c r="BZ539" s="31"/>
      <c r="CA539" s="31"/>
      <c r="CB539" s="31"/>
      <c r="CC539" s="31"/>
    </row>
    <row r="540" spans="1:81" ht="15" x14ac:dyDescent="0.2">
      <c r="A540" s="31"/>
      <c r="B540" s="73"/>
      <c r="C540" s="73"/>
      <c r="D540" s="73"/>
      <c r="E540" s="73"/>
      <c r="F540" s="31"/>
      <c r="G540" s="31"/>
      <c r="H540" s="31"/>
      <c r="I540" s="31"/>
      <c r="J540" s="31"/>
      <c r="K540" s="31"/>
      <c r="L540" s="47"/>
      <c r="M540" s="47"/>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c r="AX540" s="31"/>
      <c r="AY540" s="31"/>
      <c r="AZ540" s="31"/>
      <c r="BA540" s="31"/>
      <c r="BB540" s="31"/>
      <c r="BC540" s="31"/>
      <c r="BD540" s="31"/>
      <c r="BE540" s="31"/>
      <c r="BF540" s="31"/>
      <c r="BG540" s="31"/>
      <c r="BH540" s="31"/>
      <c r="BI540" s="31"/>
      <c r="BJ540" s="31"/>
      <c r="BK540" s="31"/>
      <c r="BL540" s="31"/>
      <c r="BM540" s="31"/>
      <c r="BN540" s="31"/>
      <c r="BO540" s="31"/>
      <c r="BP540" s="31"/>
      <c r="BQ540" s="31"/>
      <c r="BR540" s="31"/>
      <c r="BS540" s="31"/>
      <c r="BT540" s="31"/>
      <c r="BU540" s="31"/>
      <c r="BV540" s="31"/>
      <c r="BW540" s="31"/>
      <c r="BX540" s="31"/>
      <c r="BY540" s="31"/>
      <c r="BZ540" s="31"/>
      <c r="CA540" s="31"/>
      <c r="CB540" s="31"/>
      <c r="CC540" s="31"/>
    </row>
    <row r="541" spans="1:81" ht="15" x14ac:dyDescent="0.2">
      <c r="A541" s="31"/>
      <c r="B541" s="73"/>
      <c r="C541" s="73"/>
      <c r="D541" s="73"/>
      <c r="E541" s="73"/>
      <c r="F541" s="31"/>
      <c r="G541" s="31"/>
      <c r="H541" s="31"/>
      <c r="I541" s="31"/>
      <c r="J541" s="31"/>
      <c r="K541" s="31"/>
      <c r="L541" s="47"/>
      <c r="M541" s="47"/>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c r="AX541" s="31"/>
      <c r="AY541" s="31"/>
      <c r="AZ541" s="31"/>
      <c r="BA541" s="31"/>
      <c r="BB541" s="31"/>
      <c r="BC541" s="31"/>
      <c r="BD541" s="31"/>
      <c r="BE541" s="31"/>
      <c r="BF541" s="31"/>
      <c r="BG541" s="31"/>
      <c r="BH541" s="31"/>
      <c r="BI541" s="31"/>
      <c r="BJ541" s="31"/>
      <c r="BK541" s="31"/>
      <c r="BL541" s="31"/>
      <c r="BM541" s="31"/>
      <c r="BN541" s="31"/>
      <c r="BO541" s="31"/>
      <c r="BP541" s="31"/>
      <c r="BQ541" s="31"/>
      <c r="BR541" s="31"/>
      <c r="BS541" s="31"/>
      <c r="BT541" s="31"/>
      <c r="BU541" s="31"/>
      <c r="BV541" s="31"/>
      <c r="BW541" s="31"/>
      <c r="BX541" s="31"/>
      <c r="BY541" s="31"/>
      <c r="BZ541" s="31"/>
      <c r="CA541" s="31"/>
      <c r="CB541" s="31"/>
      <c r="CC541" s="31"/>
    </row>
    <row r="542" spans="1:81" ht="15" x14ac:dyDescent="0.2">
      <c r="A542" s="31"/>
      <c r="B542" s="73"/>
      <c r="C542" s="73"/>
      <c r="D542" s="73"/>
      <c r="E542" s="73"/>
      <c r="F542" s="31"/>
      <c r="G542" s="31"/>
      <c r="H542" s="31"/>
      <c r="I542" s="31"/>
      <c r="J542" s="31"/>
      <c r="K542" s="31"/>
      <c r="L542" s="47"/>
      <c r="M542" s="47"/>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c r="AX542" s="31"/>
      <c r="AY542" s="31"/>
      <c r="AZ542" s="31"/>
      <c r="BA542" s="31"/>
      <c r="BB542" s="31"/>
      <c r="BC542" s="31"/>
      <c r="BD542" s="31"/>
      <c r="BE542" s="31"/>
      <c r="BF542" s="31"/>
      <c r="BG542" s="31"/>
      <c r="BH542" s="31"/>
      <c r="BI542" s="31"/>
      <c r="BJ542" s="31"/>
      <c r="BK542" s="31"/>
      <c r="BL542" s="31"/>
      <c r="BM542" s="31"/>
      <c r="BN542" s="31"/>
      <c r="BO542" s="31"/>
      <c r="BP542" s="31"/>
      <c r="BQ542" s="31"/>
      <c r="BR542" s="31"/>
      <c r="BS542" s="31"/>
      <c r="BT542" s="31"/>
      <c r="BU542" s="31"/>
      <c r="BV542" s="31"/>
      <c r="BW542" s="31"/>
      <c r="BX542" s="31"/>
      <c r="BY542" s="31"/>
      <c r="BZ542" s="31"/>
      <c r="CA542" s="31"/>
      <c r="CB542" s="31"/>
      <c r="CC542" s="31"/>
    </row>
    <row r="543" spans="1:81" ht="15" x14ac:dyDescent="0.2">
      <c r="A543" s="31"/>
      <c r="B543" s="73"/>
      <c r="C543" s="73"/>
      <c r="D543" s="73"/>
      <c r="E543" s="73"/>
      <c r="F543" s="31"/>
      <c r="G543" s="31"/>
      <c r="H543" s="31"/>
      <c r="I543" s="31"/>
      <c r="J543" s="31"/>
      <c r="K543" s="31"/>
      <c r="L543" s="47"/>
      <c r="M543" s="47"/>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c r="AX543" s="31"/>
      <c r="AY543" s="31"/>
      <c r="AZ543" s="31"/>
      <c r="BA543" s="31"/>
      <c r="BB543" s="31"/>
      <c r="BC543" s="31"/>
      <c r="BD543" s="31"/>
      <c r="BE543" s="31"/>
      <c r="BF543" s="31"/>
      <c r="BG543" s="31"/>
      <c r="BH543" s="31"/>
      <c r="BI543" s="31"/>
      <c r="BJ543" s="31"/>
      <c r="BK543" s="31"/>
      <c r="BL543" s="31"/>
      <c r="BM543" s="31"/>
      <c r="BN543" s="31"/>
      <c r="BO543" s="31"/>
      <c r="BP543" s="31"/>
      <c r="BQ543" s="31"/>
      <c r="BR543" s="31"/>
      <c r="BS543" s="31"/>
      <c r="BT543" s="31"/>
      <c r="BU543" s="31"/>
      <c r="BV543" s="31"/>
      <c r="BW543" s="31"/>
      <c r="BX543" s="31"/>
      <c r="BY543" s="31"/>
      <c r="BZ543" s="31"/>
      <c r="CA543" s="31"/>
      <c r="CB543" s="31"/>
      <c r="CC543" s="31"/>
    </row>
    <row r="544" spans="1:81" ht="15" x14ac:dyDescent="0.2">
      <c r="A544" s="31"/>
      <c r="B544" s="73"/>
      <c r="C544" s="73"/>
      <c r="D544" s="73"/>
      <c r="E544" s="73"/>
      <c r="F544" s="31"/>
      <c r="G544" s="31"/>
      <c r="H544" s="31"/>
      <c r="I544" s="31"/>
      <c r="J544" s="31"/>
      <c r="K544" s="31"/>
      <c r="L544" s="47"/>
      <c r="M544" s="47"/>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31"/>
      <c r="BJ544" s="31"/>
      <c r="BK544" s="31"/>
      <c r="BL544" s="31"/>
      <c r="BM544" s="31"/>
      <c r="BN544" s="31"/>
      <c r="BO544" s="31"/>
      <c r="BP544" s="31"/>
      <c r="BQ544" s="31"/>
      <c r="BR544" s="31"/>
      <c r="BS544" s="31"/>
      <c r="BT544" s="31"/>
      <c r="BU544" s="31"/>
      <c r="BV544" s="31"/>
      <c r="BW544" s="31"/>
      <c r="BX544" s="31"/>
      <c r="BY544" s="31"/>
      <c r="BZ544" s="31"/>
      <c r="CA544" s="31"/>
      <c r="CB544" s="31"/>
      <c r="CC544" s="31"/>
    </row>
    <row r="545" spans="1:81" ht="15" x14ac:dyDescent="0.2">
      <c r="A545" s="31"/>
      <c r="B545" s="73"/>
      <c r="C545" s="73"/>
      <c r="D545" s="73"/>
      <c r="E545" s="73"/>
      <c r="F545" s="31"/>
      <c r="G545" s="31"/>
      <c r="H545" s="31"/>
      <c r="I545" s="31"/>
      <c r="J545" s="31"/>
      <c r="K545" s="31"/>
      <c r="L545" s="47"/>
      <c r="M545" s="47"/>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31"/>
      <c r="BJ545" s="31"/>
      <c r="BK545" s="31"/>
      <c r="BL545" s="31"/>
      <c r="BM545" s="31"/>
      <c r="BN545" s="31"/>
      <c r="BO545" s="31"/>
      <c r="BP545" s="31"/>
      <c r="BQ545" s="31"/>
      <c r="BR545" s="31"/>
      <c r="BS545" s="31"/>
      <c r="BT545" s="31"/>
      <c r="BU545" s="31"/>
      <c r="BV545" s="31"/>
      <c r="BW545" s="31"/>
      <c r="BX545" s="31"/>
      <c r="BY545" s="31"/>
      <c r="BZ545" s="31"/>
      <c r="CA545" s="31"/>
      <c r="CB545" s="31"/>
      <c r="CC545" s="31"/>
    </row>
    <row r="546" spans="1:81" ht="15" x14ac:dyDescent="0.2">
      <c r="A546" s="31"/>
      <c r="B546" s="73"/>
      <c r="C546" s="73"/>
      <c r="D546" s="73"/>
      <c r="E546" s="73"/>
      <c r="F546" s="31"/>
      <c r="G546" s="31"/>
      <c r="H546" s="31"/>
      <c r="I546" s="31"/>
      <c r="J546" s="31"/>
      <c r="K546" s="31"/>
      <c r="L546" s="47"/>
      <c r="M546" s="47"/>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row>
    <row r="547" spans="1:81" ht="15" x14ac:dyDescent="0.2">
      <c r="A547" s="31"/>
      <c r="B547" s="73"/>
      <c r="C547" s="73"/>
      <c r="D547" s="73"/>
      <c r="E547" s="73"/>
      <c r="F547" s="31"/>
      <c r="G547" s="31"/>
      <c r="H547" s="31"/>
      <c r="I547" s="31"/>
      <c r="J547" s="31"/>
      <c r="K547" s="31"/>
      <c r="L547" s="47"/>
      <c r="M547" s="47"/>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31"/>
      <c r="BJ547" s="31"/>
      <c r="BK547" s="31"/>
      <c r="BL547" s="31"/>
      <c r="BM547" s="31"/>
      <c r="BN547" s="31"/>
      <c r="BO547" s="31"/>
      <c r="BP547" s="31"/>
      <c r="BQ547" s="31"/>
      <c r="BR547" s="31"/>
      <c r="BS547" s="31"/>
      <c r="BT547" s="31"/>
      <c r="BU547" s="31"/>
      <c r="BV547" s="31"/>
      <c r="BW547" s="31"/>
      <c r="BX547" s="31"/>
      <c r="BY547" s="31"/>
      <c r="BZ547" s="31"/>
      <c r="CA547" s="31"/>
      <c r="CB547" s="31"/>
      <c r="CC547" s="31"/>
    </row>
    <row r="548" spans="1:81" ht="15" x14ac:dyDescent="0.2">
      <c r="A548" s="31"/>
      <c r="B548" s="73"/>
      <c r="C548" s="73"/>
      <c r="D548" s="73"/>
      <c r="E548" s="73"/>
      <c r="F548" s="31"/>
      <c r="G548" s="31"/>
      <c r="H548" s="31"/>
      <c r="I548" s="31"/>
      <c r="J548" s="31"/>
      <c r="K548" s="31"/>
      <c r="L548" s="47"/>
      <c r="M548" s="47"/>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c r="AX548" s="31"/>
      <c r="AY548" s="31"/>
      <c r="AZ548" s="31"/>
      <c r="BA548" s="31"/>
      <c r="BB548" s="31"/>
      <c r="BC548" s="31"/>
      <c r="BD548" s="31"/>
      <c r="BE548" s="31"/>
      <c r="BF548" s="31"/>
      <c r="BG548" s="31"/>
      <c r="BH548" s="31"/>
      <c r="BI548" s="31"/>
      <c r="BJ548" s="31"/>
      <c r="BK548" s="31"/>
      <c r="BL548" s="31"/>
      <c r="BM548" s="31"/>
      <c r="BN548" s="31"/>
      <c r="BO548" s="31"/>
      <c r="BP548" s="31"/>
      <c r="BQ548" s="31"/>
      <c r="BR548" s="31"/>
      <c r="BS548" s="31"/>
      <c r="BT548" s="31"/>
      <c r="BU548" s="31"/>
      <c r="BV548" s="31"/>
      <c r="BW548" s="31"/>
      <c r="BX548" s="31"/>
      <c r="BY548" s="31"/>
      <c r="BZ548" s="31"/>
      <c r="CA548" s="31"/>
      <c r="CB548" s="31"/>
      <c r="CC548" s="31"/>
    </row>
    <row r="549" spans="1:81" ht="15" x14ac:dyDescent="0.2">
      <c r="A549" s="31"/>
      <c r="B549" s="73"/>
      <c r="C549" s="73"/>
      <c r="D549" s="73"/>
      <c r="E549" s="73"/>
      <c r="F549" s="31"/>
      <c r="G549" s="31"/>
      <c r="H549" s="31"/>
      <c r="I549" s="31"/>
      <c r="J549" s="31"/>
      <c r="K549" s="31"/>
      <c r="L549" s="47"/>
      <c r="M549" s="47"/>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c r="AX549" s="31"/>
      <c r="AY549" s="31"/>
      <c r="AZ549" s="31"/>
      <c r="BA549" s="31"/>
      <c r="BB549" s="31"/>
      <c r="BC549" s="31"/>
      <c r="BD549" s="31"/>
      <c r="BE549" s="31"/>
      <c r="BF549" s="31"/>
      <c r="BG549" s="31"/>
      <c r="BH549" s="31"/>
      <c r="BI549" s="31"/>
      <c r="BJ549" s="31"/>
      <c r="BK549" s="31"/>
      <c r="BL549" s="31"/>
      <c r="BM549" s="31"/>
      <c r="BN549" s="31"/>
      <c r="BO549" s="31"/>
      <c r="BP549" s="31"/>
      <c r="BQ549" s="31"/>
      <c r="BR549" s="31"/>
      <c r="BS549" s="31"/>
      <c r="BT549" s="31"/>
      <c r="BU549" s="31"/>
      <c r="BV549" s="31"/>
      <c r="BW549" s="31"/>
      <c r="BX549" s="31"/>
      <c r="BY549" s="31"/>
      <c r="BZ549" s="31"/>
      <c r="CA549" s="31"/>
      <c r="CB549" s="31"/>
      <c r="CC549" s="31"/>
    </row>
    <row r="550" spans="1:81" ht="15" x14ac:dyDescent="0.2">
      <c r="A550" s="31"/>
      <c r="B550" s="73"/>
      <c r="C550" s="73"/>
      <c r="D550" s="73"/>
      <c r="E550" s="73"/>
      <c r="F550" s="31"/>
      <c r="G550" s="31"/>
      <c r="H550" s="31"/>
      <c r="I550" s="31"/>
      <c r="J550" s="31"/>
      <c r="K550" s="31"/>
      <c r="L550" s="47"/>
      <c r="M550" s="47"/>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c r="AX550" s="31"/>
      <c r="AY550" s="31"/>
      <c r="AZ550" s="31"/>
      <c r="BA550" s="31"/>
      <c r="BB550" s="31"/>
      <c r="BC550" s="31"/>
      <c r="BD550" s="31"/>
      <c r="BE550" s="31"/>
      <c r="BF550" s="31"/>
      <c r="BG550" s="31"/>
      <c r="BH550" s="31"/>
      <c r="BI550" s="31"/>
      <c r="BJ550" s="31"/>
      <c r="BK550" s="31"/>
      <c r="BL550" s="31"/>
      <c r="BM550" s="31"/>
      <c r="BN550" s="31"/>
      <c r="BO550" s="31"/>
      <c r="BP550" s="31"/>
      <c r="BQ550" s="31"/>
      <c r="BR550" s="31"/>
      <c r="BS550" s="31"/>
      <c r="BT550" s="31"/>
      <c r="BU550" s="31"/>
      <c r="BV550" s="31"/>
      <c r="BW550" s="31"/>
      <c r="BX550" s="31"/>
      <c r="BY550" s="31"/>
      <c r="BZ550" s="31"/>
      <c r="CA550" s="31"/>
      <c r="CB550" s="31"/>
      <c r="CC550" s="31"/>
    </row>
    <row r="551" spans="1:81" ht="15" x14ac:dyDescent="0.2">
      <c r="A551" s="31"/>
      <c r="B551" s="73"/>
      <c r="C551" s="73"/>
      <c r="D551" s="73"/>
      <c r="E551" s="73"/>
      <c r="F551" s="31"/>
      <c r="G551" s="31"/>
      <c r="H551" s="31"/>
      <c r="I551" s="31"/>
      <c r="J551" s="31"/>
      <c r="K551" s="31"/>
      <c r="L551" s="47"/>
      <c r="M551" s="47"/>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c r="AX551" s="31"/>
      <c r="AY551" s="31"/>
      <c r="AZ551" s="31"/>
      <c r="BA551" s="31"/>
      <c r="BB551" s="31"/>
      <c r="BC551" s="31"/>
      <c r="BD551" s="31"/>
      <c r="BE551" s="31"/>
      <c r="BF551" s="31"/>
      <c r="BG551" s="31"/>
      <c r="BH551" s="31"/>
      <c r="BI551" s="31"/>
      <c r="BJ551" s="31"/>
      <c r="BK551" s="31"/>
      <c r="BL551" s="31"/>
      <c r="BM551" s="31"/>
      <c r="BN551" s="31"/>
      <c r="BO551" s="31"/>
      <c r="BP551" s="31"/>
      <c r="BQ551" s="31"/>
      <c r="BR551" s="31"/>
      <c r="BS551" s="31"/>
      <c r="BT551" s="31"/>
      <c r="BU551" s="31"/>
      <c r="BV551" s="31"/>
      <c r="BW551" s="31"/>
      <c r="BX551" s="31"/>
      <c r="BY551" s="31"/>
      <c r="BZ551" s="31"/>
      <c r="CA551" s="31"/>
      <c r="CB551" s="31"/>
      <c r="CC551" s="31"/>
    </row>
    <row r="552" spans="1:81" ht="15" x14ac:dyDescent="0.2">
      <c r="A552" s="31"/>
      <c r="B552" s="73"/>
      <c r="C552" s="73"/>
      <c r="D552" s="73"/>
      <c r="E552" s="73"/>
      <c r="F552" s="31"/>
      <c r="G552" s="31"/>
      <c r="H552" s="31"/>
      <c r="I552" s="31"/>
      <c r="J552" s="31"/>
      <c r="K552" s="31"/>
      <c r="L552" s="47"/>
      <c r="M552" s="47"/>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31"/>
      <c r="BJ552" s="31"/>
      <c r="BK552" s="31"/>
      <c r="BL552" s="31"/>
      <c r="BM552" s="31"/>
      <c r="BN552" s="31"/>
      <c r="BO552" s="31"/>
      <c r="BP552" s="31"/>
      <c r="BQ552" s="31"/>
      <c r="BR552" s="31"/>
      <c r="BS552" s="31"/>
      <c r="BT552" s="31"/>
      <c r="BU552" s="31"/>
      <c r="BV552" s="31"/>
      <c r="BW552" s="31"/>
      <c r="BX552" s="31"/>
      <c r="BY552" s="31"/>
      <c r="BZ552" s="31"/>
      <c r="CA552" s="31"/>
      <c r="CB552" s="31"/>
      <c r="CC552" s="31"/>
    </row>
    <row r="553" spans="1:81" ht="15" x14ac:dyDescent="0.2">
      <c r="A553" s="31"/>
      <c r="B553" s="73"/>
      <c r="C553" s="73"/>
      <c r="D553" s="73"/>
      <c r="E553" s="73"/>
      <c r="F553" s="31"/>
      <c r="G553" s="31"/>
      <c r="H553" s="31"/>
      <c r="I553" s="31"/>
      <c r="J553" s="31"/>
      <c r="K553" s="31"/>
      <c r="L553" s="47"/>
      <c r="M553" s="47"/>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31"/>
      <c r="BJ553" s="31"/>
      <c r="BK553" s="31"/>
      <c r="BL553" s="31"/>
      <c r="BM553" s="31"/>
      <c r="BN553" s="31"/>
      <c r="BO553" s="31"/>
      <c r="BP553" s="31"/>
      <c r="BQ553" s="31"/>
      <c r="BR553" s="31"/>
      <c r="BS553" s="31"/>
      <c r="BT553" s="31"/>
      <c r="BU553" s="31"/>
      <c r="BV553" s="31"/>
      <c r="BW553" s="31"/>
      <c r="BX553" s="31"/>
      <c r="BY553" s="31"/>
      <c r="BZ553" s="31"/>
      <c r="CA553" s="31"/>
      <c r="CB553" s="31"/>
      <c r="CC553" s="31"/>
    </row>
    <row r="554" spans="1:81" ht="15" x14ac:dyDescent="0.2">
      <c r="A554" s="31"/>
      <c r="B554" s="73"/>
      <c r="C554" s="73"/>
      <c r="D554" s="73"/>
      <c r="E554" s="73"/>
      <c r="F554" s="31"/>
      <c r="G554" s="31"/>
      <c r="H554" s="31"/>
      <c r="I554" s="31"/>
      <c r="J554" s="31"/>
      <c r="K554" s="31"/>
      <c r="L554" s="47"/>
      <c r="M554" s="47"/>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31"/>
      <c r="BJ554" s="31"/>
      <c r="BK554" s="31"/>
      <c r="BL554" s="31"/>
      <c r="BM554" s="31"/>
      <c r="BN554" s="31"/>
      <c r="BO554" s="31"/>
      <c r="BP554" s="31"/>
      <c r="BQ554" s="31"/>
      <c r="BR554" s="31"/>
      <c r="BS554" s="31"/>
      <c r="BT554" s="31"/>
      <c r="BU554" s="31"/>
      <c r="BV554" s="31"/>
      <c r="BW554" s="31"/>
      <c r="BX554" s="31"/>
      <c r="BY554" s="31"/>
      <c r="BZ554" s="31"/>
      <c r="CA554" s="31"/>
      <c r="CB554" s="31"/>
      <c r="CC554" s="31"/>
    </row>
    <row r="555" spans="1:81" ht="15" x14ac:dyDescent="0.2">
      <c r="A555" s="31"/>
      <c r="B555" s="73"/>
      <c r="C555" s="73"/>
      <c r="D555" s="73"/>
      <c r="E555" s="73"/>
      <c r="F555" s="31"/>
      <c r="G555" s="31"/>
      <c r="H555" s="31"/>
      <c r="I555" s="31"/>
      <c r="J555" s="31"/>
      <c r="K555" s="31"/>
      <c r="L555" s="47"/>
      <c r="M555" s="47"/>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31"/>
      <c r="BJ555" s="31"/>
      <c r="BK555" s="31"/>
      <c r="BL555" s="31"/>
      <c r="BM555" s="31"/>
      <c r="BN555" s="31"/>
      <c r="BO555" s="31"/>
      <c r="BP555" s="31"/>
      <c r="BQ555" s="31"/>
      <c r="BR555" s="31"/>
      <c r="BS555" s="31"/>
      <c r="BT555" s="31"/>
      <c r="BU555" s="31"/>
      <c r="BV555" s="31"/>
      <c r="BW555" s="31"/>
      <c r="BX555" s="31"/>
      <c r="BY555" s="31"/>
      <c r="BZ555" s="31"/>
      <c r="CA555" s="31"/>
      <c r="CB555" s="31"/>
      <c r="CC555" s="31"/>
    </row>
    <row r="556" spans="1:81" ht="15" x14ac:dyDescent="0.2">
      <c r="A556" s="31"/>
      <c r="B556" s="73"/>
      <c r="C556" s="73"/>
      <c r="D556" s="73"/>
      <c r="E556" s="73"/>
      <c r="F556" s="31"/>
      <c r="G556" s="31"/>
      <c r="H556" s="31"/>
      <c r="I556" s="31"/>
      <c r="J556" s="31"/>
      <c r="K556" s="31"/>
      <c r="L556" s="47"/>
      <c r="M556" s="47"/>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row>
    <row r="557" spans="1:81" ht="15" x14ac:dyDescent="0.2">
      <c r="A557" s="31"/>
      <c r="B557" s="73"/>
      <c r="C557" s="73"/>
      <c r="D557" s="73"/>
      <c r="E557" s="73"/>
      <c r="F557" s="31"/>
      <c r="G557" s="31"/>
      <c r="H557" s="31"/>
      <c r="I557" s="31"/>
      <c r="J557" s="31"/>
      <c r="K557" s="31"/>
      <c r="L557" s="47"/>
      <c r="M557" s="47"/>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31"/>
      <c r="BJ557" s="31"/>
      <c r="BK557" s="31"/>
      <c r="BL557" s="31"/>
      <c r="BM557" s="31"/>
      <c r="BN557" s="31"/>
      <c r="BO557" s="31"/>
      <c r="BP557" s="31"/>
      <c r="BQ557" s="31"/>
      <c r="BR557" s="31"/>
      <c r="BS557" s="31"/>
      <c r="BT557" s="31"/>
      <c r="BU557" s="31"/>
      <c r="BV557" s="31"/>
      <c r="BW557" s="31"/>
      <c r="BX557" s="31"/>
      <c r="BY557" s="31"/>
      <c r="BZ557" s="31"/>
      <c r="CA557" s="31"/>
      <c r="CB557" s="31"/>
      <c r="CC557" s="31"/>
    </row>
    <row r="558" spans="1:81" ht="15" x14ac:dyDescent="0.2">
      <c r="A558" s="31"/>
      <c r="B558" s="73"/>
      <c r="C558" s="73"/>
      <c r="D558" s="73"/>
      <c r="E558" s="73"/>
      <c r="F558" s="31"/>
      <c r="G558" s="31"/>
      <c r="H558" s="31"/>
      <c r="I558" s="31"/>
      <c r="J558" s="31"/>
      <c r="K558" s="31"/>
      <c r="L558" s="47"/>
      <c r="M558" s="47"/>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31"/>
      <c r="BJ558" s="31"/>
      <c r="BK558" s="31"/>
      <c r="BL558" s="31"/>
      <c r="BM558" s="31"/>
      <c r="BN558" s="31"/>
      <c r="BO558" s="31"/>
      <c r="BP558" s="31"/>
      <c r="BQ558" s="31"/>
      <c r="BR558" s="31"/>
      <c r="BS558" s="31"/>
      <c r="BT558" s="31"/>
      <c r="BU558" s="31"/>
      <c r="BV558" s="31"/>
      <c r="BW558" s="31"/>
      <c r="BX558" s="31"/>
      <c r="BY558" s="31"/>
      <c r="BZ558" s="31"/>
      <c r="CA558" s="31"/>
      <c r="CB558" s="31"/>
      <c r="CC558" s="31"/>
    </row>
    <row r="559" spans="1:81" ht="15" x14ac:dyDescent="0.2">
      <c r="A559" s="31"/>
      <c r="B559" s="73"/>
      <c r="C559" s="73"/>
      <c r="D559" s="73"/>
      <c r="E559" s="73"/>
      <c r="F559" s="31"/>
      <c r="G559" s="31"/>
      <c r="H559" s="31"/>
      <c r="I559" s="31"/>
      <c r="J559" s="31"/>
      <c r="K559" s="31"/>
      <c r="L559" s="47"/>
      <c r="M559" s="47"/>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31"/>
      <c r="BJ559" s="31"/>
      <c r="BK559" s="31"/>
      <c r="BL559" s="31"/>
      <c r="BM559" s="31"/>
      <c r="BN559" s="31"/>
      <c r="BO559" s="31"/>
      <c r="BP559" s="31"/>
      <c r="BQ559" s="31"/>
      <c r="BR559" s="31"/>
      <c r="BS559" s="31"/>
      <c r="BT559" s="31"/>
      <c r="BU559" s="31"/>
      <c r="BV559" s="31"/>
      <c r="BW559" s="31"/>
      <c r="BX559" s="31"/>
      <c r="BY559" s="31"/>
      <c r="BZ559" s="31"/>
      <c r="CA559" s="31"/>
      <c r="CB559" s="31"/>
      <c r="CC559" s="31"/>
    </row>
    <row r="560" spans="1:81" ht="15" x14ac:dyDescent="0.2">
      <c r="A560" s="31"/>
      <c r="B560" s="73"/>
      <c r="C560" s="73"/>
      <c r="D560" s="73"/>
      <c r="E560" s="73"/>
      <c r="F560" s="31"/>
      <c r="G560" s="31"/>
      <c r="H560" s="31"/>
      <c r="I560" s="31"/>
      <c r="J560" s="31"/>
      <c r="K560" s="31"/>
      <c r="L560" s="47"/>
      <c r="M560" s="47"/>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c r="BC560" s="31"/>
      <c r="BD560" s="31"/>
      <c r="BE560" s="31"/>
      <c r="BF560" s="31"/>
      <c r="BG560" s="31"/>
      <c r="BH560" s="31"/>
      <c r="BI560" s="31"/>
      <c r="BJ560" s="31"/>
      <c r="BK560" s="31"/>
      <c r="BL560" s="31"/>
      <c r="BM560" s="31"/>
      <c r="BN560" s="31"/>
      <c r="BO560" s="31"/>
      <c r="BP560" s="31"/>
      <c r="BQ560" s="31"/>
      <c r="BR560" s="31"/>
      <c r="BS560" s="31"/>
      <c r="BT560" s="31"/>
      <c r="BU560" s="31"/>
      <c r="BV560" s="31"/>
      <c r="BW560" s="31"/>
      <c r="BX560" s="31"/>
      <c r="BY560" s="31"/>
      <c r="BZ560" s="31"/>
      <c r="CA560" s="31"/>
      <c r="CB560" s="31"/>
      <c r="CC560" s="31"/>
    </row>
    <row r="561" spans="1:81" ht="15" x14ac:dyDescent="0.2">
      <c r="A561" s="31"/>
      <c r="B561" s="73"/>
      <c r="C561" s="73"/>
      <c r="D561" s="73"/>
      <c r="E561" s="73"/>
      <c r="F561" s="31"/>
      <c r="G561" s="31"/>
      <c r="H561" s="31"/>
      <c r="I561" s="31"/>
      <c r="J561" s="31"/>
      <c r="K561" s="31"/>
      <c r="L561" s="47"/>
      <c r="M561" s="47"/>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c r="BJ561" s="31"/>
      <c r="BK561" s="31"/>
      <c r="BL561" s="31"/>
      <c r="BM561" s="31"/>
      <c r="BN561" s="31"/>
      <c r="BO561" s="31"/>
      <c r="BP561" s="31"/>
      <c r="BQ561" s="31"/>
      <c r="BR561" s="31"/>
      <c r="BS561" s="31"/>
      <c r="BT561" s="31"/>
      <c r="BU561" s="31"/>
      <c r="BV561" s="31"/>
      <c r="BW561" s="31"/>
      <c r="BX561" s="31"/>
      <c r="BY561" s="31"/>
      <c r="BZ561" s="31"/>
      <c r="CA561" s="31"/>
      <c r="CB561" s="31"/>
      <c r="CC561" s="31"/>
    </row>
    <row r="562" spans="1:81" ht="15" x14ac:dyDescent="0.2">
      <c r="A562" s="31"/>
      <c r="B562" s="73"/>
      <c r="C562" s="73"/>
      <c r="D562" s="73"/>
      <c r="E562" s="73"/>
      <c r="F562" s="31"/>
      <c r="G562" s="31"/>
      <c r="H562" s="31"/>
      <c r="I562" s="31"/>
      <c r="J562" s="31"/>
      <c r="K562" s="31"/>
      <c r="L562" s="47"/>
      <c r="M562" s="47"/>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c r="BJ562" s="31"/>
      <c r="BK562" s="31"/>
      <c r="BL562" s="31"/>
      <c r="BM562" s="31"/>
      <c r="BN562" s="31"/>
      <c r="BO562" s="31"/>
      <c r="BP562" s="31"/>
      <c r="BQ562" s="31"/>
      <c r="BR562" s="31"/>
      <c r="BS562" s="31"/>
      <c r="BT562" s="31"/>
      <c r="BU562" s="31"/>
      <c r="BV562" s="31"/>
      <c r="BW562" s="31"/>
      <c r="BX562" s="31"/>
      <c r="BY562" s="31"/>
      <c r="BZ562" s="31"/>
      <c r="CA562" s="31"/>
      <c r="CB562" s="31"/>
      <c r="CC562" s="31"/>
    </row>
    <row r="563" spans="1:81" ht="15" x14ac:dyDescent="0.2">
      <c r="A563" s="31"/>
      <c r="B563" s="73"/>
      <c r="C563" s="73"/>
      <c r="D563" s="73"/>
      <c r="E563" s="73"/>
      <c r="F563" s="31"/>
      <c r="G563" s="31"/>
      <c r="H563" s="31"/>
      <c r="I563" s="31"/>
      <c r="J563" s="31"/>
      <c r="K563" s="31"/>
      <c r="L563" s="47"/>
      <c r="M563" s="47"/>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c r="BJ563" s="31"/>
      <c r="BK563" s="31"/>
      <c r="BL563" s="31"/>
      <c r="BM563" s="31"/>
      <c r="BN563" s="31"/>
      <c r="BO563" s="31"/>
      <c r="BP563" s="31"/>
      <c r="BQ563" s="31"/>
      <c r="BR563" s="31"/>
      <c r="BS563" s="31"/>
      <c r="BT563" s="31"/>
      <c r="BU563" s="31"/>
      <c r="BV563" s="31"/>
      <c r="BW563" s="31"/>
      <c r="BX563" s="31"/>
      <c r="BY563" s="31"/>
      <c r="BZ563" s="31"/>
      <c r="CA563" s="31"/>
      <c r="CB563" s="31"/>
      <c r="CC563" s="31"/>
    </row>
    <row r="564" spans="1:81" ht="15" x14ac:dyDescent="0.2">
      <c r="A564" s="31"/>
      <c r="B564" s="73"/>
      <c r="C564" s="73"/>
      <c r="D564" s="73"/>
      <c r="E564" s="73"/>
      <c r="F564" s="31"/>
      <c r="G564" s="31"/>
      <c r="H564" s="31"/>
      <c r="I564" s="31"/>
      <c r="J564" s="31"/>
      <c r="K564" s="31"/>
      <c r="L564" s="47"/>
      <c r="M564" s="47"/>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c r="BJ564" s="31"/>
      <c r="BK564" s="31"/>
      <c r="BL564" s="31"/>
      <c r="BM564" s="31"/>
      <c r="BN564" s="31"/>
      <c r="BO564" s="31"/>
      <c r="BP564" s="31"/>
      <c r="BQ564" s="31"/>
      <c r="BR564" s="31"/>
      <c r="BS564" s="31"/>
      <c r="BT564" s="31"/>
      <c r="BU564" s="31"/>
      <c r="BV564" s="31"/>
      <c r="BW564" s="31"/>
      <c r="BX564" s="31"/>
      <c r="BY564" s="31"/>
      <c r="BZ564" s="31"/>
      <c r="CA564" s="31"/>
      <c r="CB564" s="31"/>
      <c r="CC564" s="31"/>
    </row>
    <row r="565" spans="1:81" ht="15" x14ac:dyDescent="0.2">
      <c r="A565" s="31"/>
      <c r="B565" s="73"/>
      <c r="C565" s="73"/>
      <c r="D565" s="73"/>
      <c r="E565" s="73"/>
      <c r="F565" s="31"/>
      <c r="G565" s="31"/>
      <c r="H565" s="31"/>
      <c r="I565" s="31"/>
      <c r="J565" s="31"/>
      <c r="K565" s="31"/>
      <c r="L565" s="47"/>
      <c r="M565" s="47"/>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row>
    <row r="566" spans="1:81" ht="15" x14ac:dyDescent="0.2">
      <c r="A566" s="31"/>
      <c r="B566" s="73"/>
      <c r="C566" s="73"/>
      <c r="D566" s="73"/>
      <c r="E566" s="73"/>
      <c r="F566" s="31"/>
      <c r="G566" s="31"/>
      <c r="H566" s="31"/>
      <c r="I566" s="31"/>
      <c r="J566" s="31"/>
      <c r="K566" s="31"/>
      <c r="L566" s="47"/>
      <c r="M566" s="47"/>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row>
    <row r="567" spans="1:81" ht="15" x14ac:dyDescent="0.2">
      <c r="A567" s="31"/>
      <c r="B567" s="73"/>
      <c r="C567" s="73"/>
      <c r="D567" s="73"/>
      <c r="E567" s="73"/>
      <c r="F567" s="31"/>
      <c r="G567" s="31"/>
      <c r="H567" s="31"/>
      <c r="I567" s="31"/>
      <c r="J567" s="31"/>
      <c r="K567" s="31"/>
      <c r="L567" s="47"/>
      <c r="M567" s="47"/>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c r="BJ567" s="31"/>
      <c r="BK567" s="31"/>
      <c r="BL567" s="31"/>
      <c r="BM567" s="31"/>
      <c r="BN567" s="31"/>
      <c r="BO567" s="31"/>
      <c r="BP567" s="31"/>
      <c r="BQ567" s="31"/>
      <c r="BR567" s="31"/>
      <c r="BS567" s="31"/>
      <c r="BT567" s="31"/>
      <c r="BU567" s="31"/>
      <c r="BV567" s="31"/>
      <c r="BW567" s="31"/>
      <c r="BX567" s="31"/>
      <c r="BY567" s="31"/>
      <c r="BZ567" s="31"/>
      <c r="CA567" s="31"/>
      <c r="CB567" s="31"/>
      <c r="CC567" s="31"/>
    </row>
    <row r="568" spans="1:81" ht="15" x14ac:dyDescent="0.2">
      <c r="A568" s="31"/>
      <c r="B568" s="73"/>
      <c r="C568" s="73"/>
      <c r="D568" s="73"/>
      <c r="E568" s="73"/>
      <c r="F568" s="31"/>
      <c r="G568" s="31"/>
      <c r="H568" s="31"/>
      <c r="I568" s="31"/>
      <c r="J568" s="31"/>
      <c r="K568" s="31"/>
      <c r="L568" s="47"/>
      <c r="M568" s="47"/>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c r="BJ568" s="31"/>
      <c r="BK568" s="31"/>
      <c r="BL568" s="31"/>
      <c r="BM568" s="31"/>
      <c r="BN568" s="31"/>
      <c r="BO568" s="31"/>
      <c r="BP568" s="31"/>
      <c r="BQ568" s="31"/>
      <c r="BR568" s="31"/>
      <c r="BS568" s="31"/>
      <c r="BT568" s="31"/>
      <c r="BU568" s="31"/>
      <c r="BV568" s="31"/>
      <c r="BW568" s="31"/>
      <c r="BX568" s="31"/>
      <c r="BY568" s="31"/>
      <c r="BZ568" s="31"/>
      <c r="CA568" s="31"/>
      <c r="CB568" s="31"/>
      <c r="CC568" s="31"/>
    </row>
    <row r="569" spans="1:81" ht="15" x14ac:dyDescent="0.2">
      <c r="A569" s="31"/>
      <c r="B569" s="73"/>
      <c r="C569" s="73"/>
      <c r="D569" s="73"/>
      <c r="E569" s="73"/>
      <c r="F569" s="31"/>
      <c r="G569" s="31"/>
      <c r="H569" s="31"/>
      <c r="I569" s="31"/>
      <c r="J569" s="31"/>
      <c r="K569" s="31"/>
      <c r="L569" s="47"/>
      <c r="M569" s="47"/>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c r="BJ569" s="31"/>
      <c r="BK569" s="31"/>
      <c r="BL569" s="31"/>
      <c r="BM569" s="31"/>
      <c r="BN569" s="31"/>
      <c r="BO569" s="31"/>
      <c r="BP569" s="31"/>
      <c r="BQ569" s="31"/>
      <c r="BR569" s="31"/>
      <c r="BS569" s="31"/>
      <c r="BT569" s="31"/>
      <c r="BU569" s="31"/>
      <c r="BV569" s="31"/>
      <c r="BW569" s="31"/>
      <c r="BX569" s="31"/>
      <c r="BY569" s="31"/>
      <c r="BZ569" s="31"/>
      <c r="CA569" s="31"/>
      <c r="CB569" s="31"/>
      <c r="CC569" s="31"/>
    </row>
    <row r="570" spans="1:81" ht="15" x14ac:dyDescent="0.2">
      <c r="A570" s="31"/>
      <c r="B570" s="73"/>
      <c r="C570" s="73"/>
      <c r="D570" s="73"/>
      <c r="E570" s="73"/>
      <c r="F570" s="31"/>
      <c r="G570" s="31"/>
      <c r="H570" s="31"/>
      <c r="I570" s="31"/>
      <c r="J570" s="31"/>
      <c r="K570" s="31"/>
      <c r="L570" s="47"/>
      <c r="M570" s="47"/>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c r="BJ570" s="31"/>
      <c r="BK570" s="31"/>
      <c r="BL570" s="31"/>
      <c r="BM570" s="31"/>
      <c r="BN570" s="31"/>
      <c r="BO570" s="31"/>
      <c r="BP570" s="31"/>
      <c r="BQ570" s="31"/>
      <c r="BR570" s="31"/>
      <c r="BS570" s="31"/>
      <c r="BT570" s="31"/>
      <c r="BU570" s="31"/>
      <c r="BV570" s="31"/>
      <c r="BW570" s="31"/>
      <c r="BX570" s="31"/>
      <c r="BY570" s="31"/>
      <c r="BZ570" s="31"/>
      <c r="CA570" s="31"/>
      <c r="CB570" s="31"/>
      <c r="CC570" s="31"/>
    </row>
    <row r="571" spans="1:81" ht="15" x14ac:dyDescent="0.2">
      <c r="A571" s="31"/>
      <c r="B571" s="73"/>
      <c r="C571" s="73"/>
      <c r="D571" s="73"/>
      <c r="E571" s="73"/>
      <c r="F571" s="31"/>
      <c r="G571" s="31"/>
      <c r="H571" s="31"/>
      <c r="I571" s="31"/>
      <c r="J571" s="31"/>
      <c r="K571" s="31"/>
      <c r="L571" s="47"/>
      <c r="M571" s="47"/>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c r="AX571" s="31"/>
      <c r="AY571" s="31"/>
      <c r="AZ571" s="31"/>
      <c r="BA571" s="31"/>
      <c r="BB571" s="31"/>
      <c r="BC571" s="31"/>
      <c r="BD571" s="31"/>
      <c r="BE571" s="31"/>
      <c r="BF571" s="31"/>
      <c r="BG571" s="31"/>
      <c r="BH571" s="31"/>
      <c r="BI571" s="31"/>
      <c r="BJ571" s="31"/>
      <c r="BK571" s="31"/>
      <c r="BL571" s="31"/>
      <c r="BM571" s="31"/>
      <c r="BN571" s="31"/>
      <c r="BO571" s="31"/>
      <c r="BP571" s="31"/>
      <c r="BQ571" s="31"/>
      <c r="BR571" s="31"/>
      <c r="BS571" s="31"/>
      <c r="BT571" s="31"/>
      <c r="BU571" s="31"/>
      <c r="BV571" s="31"/>
      <c r="BW571" s="31"/>
      <c r="BX571" s="31"/>
      <c r="BY571" s="31"/>
      <c r="BZ571" s="31"/>
      <c r="CA571" s="31"/>
      <c r="CB571" s="31"/>
      <c r="CC571" s="31"/>
    </row>
    <row r="572" spans="1:81" ht="15" x14ac:dyDescent="0.2">
      <c r="A572" s="31"/>
      <c r="B572" s="73"/>
      <c r="C572" s="73"/>
      <c r="D572" s="73"/>
      <c r="E572" s="73"/>
      <c r="F572" s="31"/>
      <c r="G572" s="31"/>
      <c r="H572" s="31"/>
      <c r="I572" s="31"/>
      <c r="J572" s="31"/>
      <c r="K572" s="31"/>
      <c r="L572" s="47"/>
      <c r="M572" s="47"/>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c r="AX572" s="31"/>
      <c r="AY572" s="31"/>
      <c r="AZ572" s="31"/>
      <c r="BA572" s="31"/>
      <c r="BB572" s="31"/>
      <c r="BC572" s="31"/>
      <c r="BD572" s="31"/>
      <c r="BE572" s="31"/>
      <c r="BF572" s="31"/>
      <c r="BG572" s="31"/>
      <c r="BH572" s="31"/>
      <c r="BI572" s="31"/>
      <c r="BJ572" s="31"/>
      <c r="BK572" s="31"/>
      <c r="BL572" s="31"/>
      <c r="BM572" s="31"/>
      <c r="BN572" s="31"/>
      <c r="BO572" s="31"/>
      <c r="BP572" s="31"/>
      <c r="BQ572" s="31"/>
      <c r="BR572" s="31"/>
      <c r="BS572" s="31"/>
      <c r="BT572" s="31"/>
      <c r="BU572" s="31"/>
      <c r="BV572" s="31"/>
      <c r="BW572" s="31"/>
      <c r="BX572" s="31"/>
      <c r="BY572" s="31"/>
      <c r="BZ572" s="31"/>
      <c r="CA572" s="31"/>
      <c r="CB572" s="31"/>
      <c r="CC572" s="31"/>
    </row>
    <row r="573" spans="1:81" ht="15" x14ac:dyDescent="0.2">
      <c r="A573" s="31"/>
      <c r="B573" s="73"/>
      <c r="C573" s="73"/>
      <c r="D573" s="73"/>
      <c r="E573" s="73"/>
      <c r="F573" s="31"/>
      <c r="G573" s="31"/>
      <c r="H573" s="31"/>
      <c r="I573" s="31"/>
      <c r="J573" s="31"/>
      <c r="K573" s="31"/>
      <c r="L573" s="47"/>
      <c r="M573" s="47"/>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c r="AX573" s="31"/>
      <c r="AY573" s="31"/>
      <c r="AZ573" s="31"/>
      <c r="BA573" s="31"/>
      <c r="BB573" s="31"/>
      <c r="BC573" s="31"/>
      <c r="BD573" s="31"/>
      <c r="BE573" s="31"/>
      <c r="BF573" s="31"/>
      <c r="BG573" s="31"/>
      <c r="BH573" s="31"/>
      <c r="BI573" s="31"/>
      <c r="BJ573" s="31"/>
      <c r="BK573" s="31"/>
      <c r="BL573" s="31"/>
      <c r="BM573" s="31"/>
      <c r="BN573" s="31"/>
      <c r="BO573" s="31"/>
      <c r="BP573" s="31"/>
      <c r="BQ573" s="31"/>
      <c r="BR573" s="31"/>
      <c r="BS573" s="31"/>
      <c r="BT573" s="31"/>
      <c r="BU573" s="31"/>
      <c r="BV573" s="31"/>
      <c r="BW573" s="31"/>
      <c r="BX573" s="31"/>
      <c r="BY573" s="31"/>
      <c r="BZ573" s="31"/>
      <c r="CA573" s="31"/>
      <c r="CB573" s="31"/>
      <c r="CC573" s="31"/>
    </row>
    <row r="574" spans="1:81" ht="15" x14ac:dyDescent="0.2">
      <c r="A574" s="31"/>
      <c r="B574" s="73"/>
      <c r="C574" s="73"/>
      <c r="D574" s="73"/>
      <c r="E574" s="73"/>
      <c r="F574" s="31"/>
      <c r="G574" s="31"/>
      <c r="H574" s="31"/>
      <c r="I574" s="31"/>
      <c r="J574" s="31"/>
      <c r="K574" s="31"/>
      <c r="L574" s="47"/>
      <c r="M574" s="47"/>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c r="AX574" s="31"/>
      <c r="AY574" s="31"/>
      <c r="AZ574" s="31"/>
      <c r="BA574" s="31"/>
      <c r="BB574" s="31"/>
      <c r="BC574" s="31"/>
      <c r="BD574" s="31"/>
      <c r="BE574" s="31"/>
      <c r="BF574" s="31"/>
      <c r="BG574" s="31"/>
      <c r="BH574" s="31"/>
      <c r="BI574" s="31"/>
      <c r="BJ574" s="31"/>
      <c r="BK574" s="31"/>
      <c r="BL574" s="31"/>
      <c r="BM574" s="31"/>
      <c r="BN574" s="31"/>
      <c r="BO574" s="31"/>
      <c r="BP574" s="31"/>
      <c r="BQ574" s="31"/>
      <c r="BR574" s="31"/>
      <c r="BS574" s="31"/>
      <c r="BT574" s="31"/>
      <c r="BU574" s="31"/>
      <c r="BV574" s="31"/>
      <c r="BW574" s="31"/>
      <c r="BX574" s="31"/>
      <c r="BY574" s="31"/>
      <c r="BZ574" s="31"/>
      <c r="CA574" s="31"/>
      <c r="CB574" s="31"/>
      <c r="CC574" s="31"/>
    </row>
    <row r="575" spans="1:81" ht="15" x14ac:dyDescent="0.2">
      <c r="A575" s="31"/>
      <c r="B575" s="73"/>
      <c r="C575" s="73"/>
      <c r="D575" s="73"/>
      <c r="E575" s="73"/>
      <c r="F575" s="31"/>
      <c r="G575" s="31"/>
      <c r="H575" s="31"/>
      <c r="I575" s="31"/>
      <c r="J575" s="31"/>
      <c r="K575" s="31"/>
      <c r="L575" s="47"/>
      <c r="M575" s="47"/>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c r="AX575" s="31"/>
      <c r="AY575" s="31"/>
      <c r="AZ575" s="31"/>
      <c r="BA575" s="31"/>
      <c r="BB575" s="31"/>
      <c r="BC575" s="31"/>
      <c r="BD575" s="31"/>
      <c r="BE575" s="31"/>
      <c r="BF575" s="31"/>
      <c r="BG575" s="31"/>
      <c r="BH575" s="31"/>
      <c r="BI575" s="31"/>
      <c r="BJ575" s="31"/>
      <c r="BK575" s="31"/>
      <c r="BL575" s="31"/>
      <c r="BM575" s="31"/>
      <c r="BN575" s="31"/>
      <c r="BO575" s="31"/>
      <c r="BP575" s="31"/>
      <c r="BQ575" s="31"/>
      <c r="BR575" s="31"/>
      <c r="BS575" s="31"/>
      <c r="BT575" s="31"/>
      <c r="BU575" s="31"/>
      <c r="BV575" s="31"/>
      <c r="BW575" s="31"/>
      <c r="BX575" s="31"/>
      <c r="BY575" s="31"/>
      <c r="BZ575" s="31"/>
      <c r="CA575" s="31"/>
      <c r="CB575" s="31"/>
      <c r="CC575" s="31"/>
    </row>
    <row r="576" spans="1:81" ht="15" x14ac:dyDescent="0.2">
      <c r="A576" s="31"/>
      <c r="B576" s="73"/>
      <c r="C576" s="73"/>
      <c r="D576" s="73"/>
      <c r="E576" s="73"/>
      <c r="F576" s="31"/>
      <c r="G576" s="31"/>
      <c r="H576" s="31"/>
      <c r="I576" s="31"/>
      <c r="J576" s="31"/>
      <c r="K576" s="31"/>
      <c r="L576" s="47"/>
      <c r="M576" s="47"/>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row>
    <row r="577" spans="1:81" ht="15" x14ac:dyDescent="0.2">
      <c r="A577" s="31"/>
      <c r="B577" s="73"/>
      <c r="C577" s="73"/>
      <c r="D577" s="73"/>
      <c r="E577" s="73"/>
      <c r="F577" s="31"/>
      <c r="G577" s="31"/>
      <c r="H577" s="31"/>
      <c r="I577" s="31"/>
      <c r="J577" s="31"/>
      <c r="K577" s="31"/>
      <c r="L577" s="47"/>
      <c r="M577" s="47"/>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c r="AX577" s="31"/>
      <c r="AY577" s="31"/>
      <c r="AZ577" s="31"/>
      <c r="BA577" s="31"/>
      <c r="BB577" s="31"/>
      <c r="BC577" s="31"/>
      <c r="BD577" s="31"/>
      <c r="BE577" s="31"/>
      <c r="BF577" s="31"/>
      <c r="BG577" s="31"/>
      <c r="BH577" s="31"/>
      <c r="BI577" s="31"/>
      <c r="BJ577" s="31"/>
      <c r="BK577" s="31"/>
      <c r="BL577" s="31"/>
      <c r="BM577" s="31"/>
      <c r="BN577" s="31"/>
      <c r="BO577" s="31"/>
      <c r="BP577" s="31"/>
      <c r="BQ577" s="31"/>
      <c r="BR577" s="31"/>
      <c r="BS577" s="31"/>
      <c r="BT577" s="31"/>
      <c r="BU577" s="31"/>
      <c r="BV577" s="31"/>
      <c r="BW577" s="31"/>
      <c r="BX577" s="31"/>
      <c r="BY577" s="31"/>
      <c r="BZ577" s="31"/>
      <c r="CA577" s="31"/>
      <c r="CB577" s="31"/>
      <c r="CC577" s="31"/>
    </row>
    <row r="578" spans="1:81" ht="15" x14ac:dyDescent="0.2">
      <c r="A578" s="31"/>
      <c r="B578" s="73"/>
      <c r="C578" s="73"/>
      <c r="D578" s="73"/>
      <c r="E578" s="73"/>
      <c r="F578" s="31"/>
      <c r="G578" s="31"/>
      <c r="H578" s="31"/>
      <c r="I578" s="31"/>
      <c r="J578" s="31"/>
      <c r="K578" s="31"/>
      <c r="L578" s="47"/>
      <c r="M578" s="47"/>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c r="AX578" s="31"/>
      <c r="AY578" s="31"/>
      <c r="AZ578" s="31"/>
      <c r="BA578" s="31"/>
      <c r="BB578" s="31"/>
      <c r="BC578" s="31"/>
      <c r="BD578" s="31"/>
      <c r="BE578" s="31"/>
      <c r="BF578" s="31"/>
      <c r="BG578" s="31"/>
      <c r="BH578" s="31"/>
      <c r="BI578" s="31"/>
      <c r="BJ578" s="31"/>
      <c r="BK578" s="31"/>
      <c r="BL578" s="31"/>
      <c r="BM578" s="31"/>
      <c r="BN578" s="31"/>
      <c r="BO578" s="31"/>
      <c r="BP578" s="31"/>
      <c r="BQ578" s="31"/>
      <c r="BR578" s="31"/>
      <c r="BS578" s="31"/>
      <c r="BT578" s="31"/>
      <c r="BU578" s="31"/>
      <c r="BV578" s="31"/>
      <c r="BW578" s="31"/>
      <c r="BX578" s="31"/>
      <c r="BY578" s="31"/>
      <c r="BZ578" s="31"/>
      <c r="CA578" s="31"/>
      <c r="CB578" s="31"/>
      <c r="CC578" s="31"/>
    </row>
    <row r="579" spans="1:81" ht="15" x14ac:dyDescent="0.2">
      <c r="A579" s="31"/>
      <c r="B579" s="73"/>
      <c r="C579" s="73"/>
      <c r="D579" s="73"/>
      <c r="E579" s="73"/>
      <c r="F579" s="31"/>
      <c r="G579" s="31"/>
      <c r="H579" s="31"/>
      <c r="I579" s="31"/>
      <c r="J579" s="31"/>
      <c r="K579" s="31"/>
      <c r="L579" s="47"/>
      <c r="M579" s="47"/>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c r="AX579" s="31"/>
      <c r="AY579" s="31"/>
      <c r="AZ579" s="31"/>
      <c r="BA579" s="31"/>
      <c r="BB579" s="31"/>
      <c r="BC579" s="31"/>
      <c r="BD579" s="31"/>
      <c r="BE579" s="31"/>
      <c r="BF579" s="31"/>
      <c r="BG579" s="31"/>
      <c r="BH579" s="31"/>
      <c r="BI579" s="31"/>
      <c r="BJ579" s="31"/>
      <c r="BK579" s="31"/>
      <c r="BL579" s="31"/>
      <c r="BM579" s="31"/>
      <c r="BN579" s="31"/>
      <c r="BO579" s="31"/>
      <c r="BP579" s="31"/>
      <c r="BQ579" s="31"/>
      <c r="BR579" s="31"/>
      <c r="BS579" s="31"/>
      <c r="BT579" s="31"/>
      <c r="BU579" s="31"/>
      <c r="BV579" s="31"/>
      <c r="BW579" s="31"/>
      <c r="BX579" s="31"/>
      <c r="BY579" s="31"/>
      <c r="BZ579" s="31"/>
      <c r="CA579" s="31"/>
      <c r="CB579" s="31"/>
      <c r="CC579" s="31"/>
    </row>
    <row r="580" spans="1:81" ht="15" x14ac:dyDescent="0.2">
      <c r="A580" s="31"/>
      <c r="B580" s="73"/>
      <c r="C580" s="73"/>
      <c r="D580" s="73"/>
      <c r="E580" s="73"/>
      <c r="F580" s="31"/>
      <c r="G580" s="31"/>
      <c r="H580" s="31"/>
      <c r="I580" s="31"/>
      <c r="J580" s="31"/>
      <c r="K580" s="31"/>
      <c r="L580" s="47"/>
      <c r="M580" s="47"/>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c r="AX580" s="31"/>
      <c r="AY580" s="31"/>
      <c r="AZ580" s="31"/>
      <c r="BA580" s="31"/>
      <c r="BB580" s="31"/>
      <c r="BC580" s="31"/>
      <c r="BD580" s="31"/>
      <c r="BE580" s="31"/>
      <c r="BF580" s="31"/>
      <c r="BG580" s="31"/>
      <c r="BH580" s="31"/>
      <c r="BI580" s="31"/>
      <c r="BJ580" s="31"/>
      <c r="BK580" s="31"/>
      <c r="BL580" s="31"/>
      <c r="BM580" s="31"/>
      <c r="BN580" s="31"/>
      <c r="BO580" s="31"/>
      <c r="BP580" s="31"/>
      <c r="BQ580" s="31"/>
      <c r="BR580" s="31"/>
      <c r="BS580" s="31"/>
      <c r="BT580" s="31"/>
      <c r="BU580" s="31"/>
      <c r="BV580" s="31"/>
      <c r="BW580" s="31"/>
      <c r="BX580" s="31"/>
      <c r="BY580" s="31"/>
      <c r="BZ580" s="31"/>
      <c r="CA580" s="31"/>
      <c r="CB580" s="31"/>
      <c r="CC580" s="31"/>
    </row>
    <row r="581" spans="1:81" ht="15" x14ac:dyDescent="0.2">
      <c r="A581" s="31"/>
      <c r="B581" s="73"/>
      <c r="C581" s="73"/>
      <c r="D581" s="73"/>
      <c r="E581" s="73"/>
      <c r="F581" s="31"/>
      <c r="G581" s="31"/>
      <c r="H581" s="31"/>
      <c r="I581" s="31"/>
      <c r="J581" s="31"/>
      <c r="K581" s="31"/>
      <c r="L581" s="47"/>
      <c r="M581" s="47"/>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c r="AX581" s="31"/>
      <c r="AY581" s="31"/>
      <c r="AZ581" s="31"/>
      <c r="BA581" s="31"/>
      <c r="BB581" s="31"/>
      <c r="BC581" s="31"/>
      <c r="BD581" s="31"/>
      <c r="BE581" s="31"/>
      <c r="BF581" s="31"/>
      <c r="BG581" s="31"/>
      <c r="BH581" s="31"/>
      <c r="BI581" s="31"/>
      <c r="BJ581" s="31"/>
      <c r="BK581" s="31"/>
      <c r="BL581" s="31"/>
      <c r="BM581" s="31"/>
      <c r="BN581" s="31"/>
      <c r="BO581" s="31"/>
      <c r="BP581" s="31"/>
      <c r="BQ581" s="31"/>
      <c r="BR581" s="31"/>
      <c r="BS581" s="31"/>
      <c r="BT581" s="31"/>
      <c r="BU581" s="31"/>
      <c r="BV581" s="31"/>
      <c r="BW581" s="31"/>
      <c r="BX581" s="31"/>
      <c r="BY581" s="31"/>
      <c r="BZ581" s="31"/>
      <c r="CA581" s="31"/>
      <c r="CB581" s="31"/>
      <c r="CC581" s="31"/>
    </row>
    <row r="582" spans="1:81" ht="15" x14ac:dyDescent="0.2">
      <c r="A582" s="31"/>
      <c r="B582" s="73"/>
      <c r="C582" s="73"/>
      <c r="D582" s="73"/>
      <c r="E582" s="73"/>
      <c r="F582" s="31"/>
      <c r="G582" s="31"/>
      <c r="H582" s="31"/>
      <c r="I582" s="31"/>
      <c r="J582" s="31"/>
      <c r="K582" s="31"/>
      <c r="L582" s="47"/>
      <c r="M582" s="47"/>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c r="AX582" s="31"/>
      <c r="AY582" s="31"/>
      <c r="AZ582" s="31"/>
      <c r="BA582" s="31"/>
      <c r="BB582" s="31"/>
      <c r="BC582" s="31"/>
      <c r="BD582" s="31"/>
      <c r="BE582" s="31"/>
      <c r="BF582" s="31"/>
      <c r="BG582" s="31"/>
      <c r="BH582" s="31"/>
      <c r="BI582" s="31"/>
      <c r="BJ582" s="31"/>
      <c r="BK582" s="31"/>
      <c r="BL582" s="31"/>
      <c r="BM582" s="31"/>
      <c r="BN582" s="31"/>
      <c r="BO582" s="31"/>
      <c r="BP582" s="31"/>
      <c r="BQ582" s="31"/>
      <c r="BR582" s="31"/>
      <c r="BS582" s="31"/>
      <c r="BT582" s="31"/>
      <c r="BU582" s="31"/>
      <c r="BV582" s="31"/>
      <c r="BW582" s="31"/>
      <c r="BX582" s="31"/>
      <c r="BY582" s="31"/>
      <c r="BZ582" s="31"/>
      <c r="CA582" s="31"/>
      <c r="CB582" s="31"/>
      <c r="CC582" s="31"/>
    </row>
    <row r="583" spans="1:81" ht="15" x14ac:dyDescent="0.2">
      <c r="A583" s="31"/>
      <c r="B583" s="73"/>
      <c r="C583" s="73"/>
      <c r="D583" s="73"/>
      <c r="E583" s="73"/>
      <c r="F583" s="31"/>
      <c r="G583" s="31"/>
      <c r="H583" s="31"/>
      <c r="I583" s="31"/>
      <c r="J583" s="31"/>
      <c r="K583" s="31"/>
      <c r="L583" s="47"/>
      <c r="M583" s="47"/>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c r="AX583" s="31"/>
      <c r="AY583" s="31"/>
      <c r="AZ583" s="31"/>
      <c r="BA583" s="31"/>
      <c r="BB583" s="31"/>
      <c r="BC583" s="31"/>
      <c r="BD583" s="31"/>
      <c r="BE583" s="31"/>
      <c r="BF583" s="31"/>
      <c r="BG583" s="31"/>
      <c r="BH583" s="31"/>
      <c r="BI583" s="31"/>
      <c r="BJ583" s="31"/>
      <c r="BK583" s="31"/>
      <c r="BL583" s="31"/>
      <c r="BM583" s="31"/>
      <c r="BN583" s="31"/>
      <c r="BO583" s="31"/>
      <c r="BP583" s="31"/>
      <c r="BQ583" s="31"/>
      <c r="BR583" s="31"/>
      <c r="BS583" s="31"/>
      <c r="BT583" s="31"/>
      <c r="BU583" s="31"/>
      <c r="BV583" s="31"/>
      <c r="BW583" s="31"/>
      <c r="BX583" s="31"/>
      <c r="BY583" s="31"/>
      <c r="BZ583" s="31"/>
      <c r="CA583" s="31"/>
      <c r="CB583" s="31"/>
      <c r="CC583" s="31"/>
    </row>
    <row r="584" spans="1:81" ht="15" x14ac:dyDescent="0.2">
      <c r="A584" s="31"/>
      <c r="B584" s="73"/>
      <c r="C584" s="73"/>
      <c r="D584" s="73"/>
      <c r="E584" s="73"/>
      <c r="F584" s="31"/>
      <c r="G584" s="31"/>
      <c r="H584" s="31"/>
      <c r="I584" s="31"/>
      <c r="J584" s="31"/>
      <c r="K584" s="31"/>
      <c r="L584" s="47"/>
      <c r="M584" s="47"/>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c r="AX584" s="31"/>
      <c r="AY584" s="31"/>
      <c r="AZ584" s="31"/>
      <c r="BA584" s="31"/>
      <c r="BB584" s="31"/>
      <c r="BC584" s="31"/>
      <c r="BD584" s="31"/>
      <c r="BE584" s="31"/>
      <c r="BF584" s="31"/>
      <c r="BG584" s="31"/>
      <c r="BH584" s="31"/>
      <c r="BI584" s="31"/>
      <c r="BJ584" s="31"/>
      <c r="BK584" s="31"/>
      <c r="BL584" s="31"/>
      <c r="BM584" s="31"/>
      <c r="BN584" s="31"/>
      <c r="BO584" s="31"/>
      <c r="BP584" s="31"/>
      <c r="BQ584" s="31"/>
      <c r="BR584" s="31"/>
      <c r="BS584" s="31"/>
      <c r="BT584" s="31"/>
      <c r="BU584" s="31"/>
      <c r="BV584" s="31"/>
      <c r="BW584" s="31"/>
      <c r="BX584" s="31"/>
      <c r="BY584" s="31"/>
      <c r="BZ584" s="31"/>
      <c r="CA584" s="31"/>
      <c r="CB584" s="31"/>
      <c r="CC584" s="31"/>
    </row>
    <row r="585" spans="1:81" ht="15" x14ac:dyDescent="0.2">
      <c r="A585" s="31"/>
      <c r="B585" s="73"/>
      <c r="C585" s="73"/>
      <c r="D585" s="73"/>
      <c r="E585" s="73"/>
      <c r="F585" s="31"/>
      <c r="G585" s="31"/>
      <c r="H585" s="31"/>
      <c r="I585" s="31"/>
      <c r="J585" s="31"/>
      <c r="K585" s="31"/>
      <c r="L585" s="47"/>
      <c r="M585" s="47"/>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c r="AX585" s="31"/>
      <c r="AY585" s="31"/>
      <c r="AZ585" s="31"/>
      <c r="BA585" s="31"/>
      <c r="BB585" s="31"/>
      <c r="BC585" s="31"/>
      <c r="BD585" s="31"/>
      <c r="BE585" s="31"/>
      <c r="BF585" s="31"/>
      <c r="BG585" s="31"/>
      <c r="BH585" s="31"/>
      <c r="BI585" s="31"/>
      <c r="BJ585" s="31"/>
      <c r="BK585" s="31"/>
      <c r="BL585" s="31"/>
      <c r="BM585" s="31"/>
      <c r="BN585" s="31"/>
      <c r="BO585" s="31"/>
      <c r="BP585" s="31"/>
      <c r="BQ585" s="31"/>
      <c r="BR585" s="31"/>
      <c r="BS585" s="31"/>
      <c r="BT585" s="31"/>
      <c r="BU585" s="31"/>
      <c r="BV585" s="31"/>
      <c r="BW585" s="31"/>
      <c r="BX585" s="31"/>
      <c r="BY585" s="31"/>
      <c r="BZ585" s="31"/>
      <c r="CA585" s="31"/>
      <c r="CB585" s="31"/>
      <c r="CC585" s="31"/>
    </row>
    <row r="586" spans="1:81" ht="15" x14ac:dyDescent="0.2">
      <c r="A586" s="31"/>
      <c r="B586" s="73"/>
      <c r="C586" s="73"/>
      <c r="D586" s="73"/>
      <c r="E586" s="73"/>
      <c r="F586" s="31"/>
      <c r="G586" s="31"/>
      <c r="H586" s="31"/>
      <c r="I586" s="31"/>
      <c r="J586" s="31"/>
      <c r="K586" s="31"/>
      <c r="L586" s="47"/>
      <c r="M586" s="47"/>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row>
    <row r="587" spans="1:81" ht="15" x14ac:dyDescent="0.2">
      <c r="A587" s="31"/>
      <c r="B587" s="73"/>
      <c r="C587" s="73"/>
      <c r="D587" s="73"/>
      <c r="E587" s="73"/>
      <c r="F587" s="31"/>
      <c r="G587" s="31"/>
      <c r="H587" s="31"/>
      <c r="I587" s="31"/>
      <c r="J587" s="31"/>
      <c r="K587" s="31"/>
      <c r="L587" s="47"/>
      <c r="M587" s="47"/>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c r="AX587" s="31"/>
      <c r="AY587" s="31"/>
      <c r="AZ587" s="31"/>
      <c r="BA587" s="31"/>
      <c r="BB587" s="31"/>
      <c r="BC587" s="31"/>
      <c r="BD587" s="31"/>
      <c r="BE587" s="31"/>
      <c r="BF587" s="31"/>
      <c r="BG587" s="31"/>
      <c r="BH587" s="31"/>
      <c r="BI587" s="31"/>
      <c r="BJ587" s="31"/>
      <c r="BK587" s="31"/>
      <c r="BL587" s="31"/>
      <c r="BM587" s="31"/>
      <c r="BN587" s="31"/>
      <c r="BO587" s="31"/>
      <c r="BP587" s="31"/>
      <c r="BQ587" s="31"/>
      <c r="BR587" s="31"/>
      <c r="BS587" s="31"/>
      <c r="BT587" s="31"/>
      <c r="BU587" s="31"/>
      <c r="BV587" s="31"/>
      <c r="BW587" s="31"/>
      <c r="BX587" s="31"/>
      <c r="BY587" s="31"/>
      <c r="BZ587" s="31"/>
      <c r="CA587" s="31"/>
      <c r="CB587" s="31"/>
      <c r="CC587" s="31"/>
    </row>
    <row r="588" spans="1:81" ht="15" x14ac:dyDescent="0.2">
      <c r="A588" s="31"/>
      <c r="B588" s="73"/>
      <c r="C588" s="73"/>
      <c r="D588" s="73"/>
      <c r="E588" s="73"/>
      <c r="F588" s="31"/>
      <c r="G588" s="31"/>
      <c r="H588" s="31"/>
      <c r="I588" s="31"/>
      <c r="J588" s="31"/>
      <c r="K588" s="31"/>
      <c r="L588" s="47"/>
      <c r="M588" s="47"/>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c r="AX588" s="31"/>
      <c r="AY588" s="31"/>
      <c r="AZ588" s="31"/>
      <c r="BA588" s="31"/>
      <c r="BB588" s="31"/>
      <c r="BC588" s="31"/>
      <c r="BD588" s="31"/>
      <c r="BE588" s="31"/>
      <c r="BF588" s="31"/>
      <c r="BG588" s="31"/>
      <c r="BH588" s="31"/>
      <c r="BI588" s="31"/>
      <c r="BJ588" s="31"/>
      <c r="BK588" s="31"/>
      <c r="BL588" s="31"/>
      <c r="BM588" s="31"/>
      <c r="BN588" s="31"/>
      <c r="BO588" s="31"/>
      <c r="BP588" s="31"/>
      <c r="BQ588" s="31"/>
      <c r="BR588" s="31"/>
      <c r="BS588" s="31"/>
      <c r="BT588" s="31"/>
      <c r="BU588" s="31"/>
      <c r="BV588" s="31"/>
      <c r="BW588" s="31"/>
      <c r="BX588" s="31"/>
      <c r="BY588" s="31"/>
      <c r="BZ588" s="31"/>
      <c r="CA588" s="31"/>
      <c r="CB588" s="31"/>
      <c r="CC588" s="31"/>
    </row>
    <row r="589" spans="1:81" ht="15" x14ac:dyDescent="0.2">
      <c r="A589" s="31"/>
      <c r="B589" s="73"/>
      <c r="C589" s="73"/>
      <c r="D589" s="73"/>
      <c r="E589" s="73"/>
      <c r="F589" s="31"/>
      <c r="G589" s="31"/>
      <c r="H589" s="31"/>
      <c r="I589" s="31"/>
      <c r="J589" s="31"/>
      <c r="K589" s="31"/>
      <c r="L589" s="47"/>
      <c r="M589" s="47"/>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c r="AX589" s="31"/>
      <c r="AY589" s="31"/>
      <c r="AZ589" s="31"/>
      <c r="BA589" s="31"/>
      <c r="BB589" s="31"/>
      <c r="BC589" s="31"/>
      <c r="BD589" s="31"/>
      <c r="BE589" s="31"/>
      <c r="BF589" s="31"/>
      <c r="BG589" s="31"/>
      <c r="BH589" s="31"/>
      <c r="BI589" s="31"/>
      <c r="BJ589" s="31"/>
      <c r="BK589" s="31"/>
      <c r="BL589" s="31"/>
      <c r="BM589" s="31"/>
      <c r="BN589" s="31"/>
      <c r="BO589" s="31"/>
      <c r="BP589" s="31"/>
      <c r="BQ589" s="31"/>
      <c r="BR589" s="31"/>
      <c r="BS589" s="31"/>
      <c r="BT589" s="31"/>
      <c r="BU589" s="31"/>
      <c r="BV589" s="31"/>
      <c r="BW589" s="31"/>
      <c r="BX589" s="31"/>
      <c r="BY589" s="31"/>
      <c r="BZ589" s="31"/>
      <c r="CA589" s="31"/>
      <c r="CB589" s="31"/>
      <c r="CC589" s="31"/>
    </row>
    <row r="590" spans="1:81" ht="15" x14ac:dyDescent="0.2">
      <c r="A590" s="31"/>
      <c r="B590" s="73"/>
      <c r="C590" s="73"/>
      <c r="D590" s="73"/>
      <c r="E590" s="73"/>
      <c r="F590" s="31"/>
      <c r="G590" s="31"/>
      <c r="H590" s="31"/>
      <c r="I590" s="31"/>
      <c r="J590" s="31"/>
      <c r="K590" s="31"/>
      <c r="L590" s="47"/>
      <c r="M590" s="47"/>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c r="AX590" s="31"/>
      <c r="AY590" s="31"/>
      <c r="AZ590" s="31"/>
      <c r="BA590" s="31"/>
      <c r="BB590" s="31"/>
      <c r="BC590" s="31"/>
      <c r="BD590" s="31"/>
      <c r="BE590" s="31"/>
      <c r="BF590" s="31"/>
      <c r="BG590" s="31"/>
      <c r="BH590" s="31"/>
      <c r="BI590" s="31"/>
      <c r="BJ590" s="31"/>
      <c r="BK590" s="31"/>
      <c r="BL590" s="31"/>
      <c r="BM590" s="31"/>
      <c r="BN590" s="31"/>
      <c r="BO590" s="31"/>
      <c r="BP590" s="31"/>
      <c r="BQ590" s="31"/>
      <c r="BR590" s="31"/>
      <c r="BS590" s="31"/>
      <c r="BT590" s="31"/>
      <c r="BU590" s="31"/>
      <c r="BV590" s="31"/>
      <c r="BW590" s="31"/>
      <c r="BX590" s="31"/>
      <c r="BY590" s="31"/>
      <c r="BZ590" s="31"/>
      <c r="CA590" s="31"/>
      <c r="CB590" s="31"/>
      <c r="CC590" s="31"/>
    </row>
    <row r="591" spans="1:81" ht="15" x14ac:dyDescent="0.2">
      <c r="A591" s="31"/>
      <c r="B591" s="73"/>
      <c r="C591" s="73"/>
      <c r="D591" s="73"/>
      <c r="E591" s="73"/>
      <c r="F591" s="31"/>
      <c r="G591" s="31"/>
      <c r="H591" s="31"/>
      <c r="I591" s="31"/>
      <c r="J591" s="31"/>
      <c r="K591" s="31"/>
      <c r="L591" s="47"/>
      <c r="M591" s="47"/>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c r="AX591" s="31"/>
      <c r="AY591" s="31"/>
      <c r="AZ591" s="31"/>
      <c r="BA591" s="31"/>
      <c r="BB591" s="31"/>
      <c r="BC591" s="31"/>
      <c r="BD591" s="31"/>
      <c r="BE591" s="31"/>
      <c r="BF591" s="31"/>
      <c r="BG591" s="31"/>
      <c r="BH591" s="31"/>
      <c r="BI591" s="31"/>
      <c r="BJ591" s="31"/>
      <c r="BK591" s="31"/>
      <c r="BL591" s="31"/>
      <c r="BM591" s="31"/>
      <c r="BN591" s="31"/>
      <c r="BO591" s="31"/>
      <c r="BP591" s="31"/>
      <c r="BQ591" s="31"/>
      <c r="BR591" s="31"/>
      <c r="BS591" s="31"/>
      <c r="BT591" s="31"/>
      <c r="BU591" s="31"/>
      <c r="BV591" s="31"/>
      <c r="BW591" s="31"/>
      <c r="BX591" s="31"/>
      <c r="BY591" s="31"/>
      <c r="BZ591" s="31"/>
      <c r="CA591" s="31"/>
      <c r="CB591" s="31"/>
      <c r="CC591" s="31"/>
    </row>
    <row r="592" spans="1:81" ht="15" x14ac:dyDescent="0.2">
      <c r="A592" s="31"/>
      <c r="B592" s="73"/>
      <c r="C592" s="73"/>
      <c r="D592" s="73"/>
      <c r="E592" s="73"/>
      <c r="F592" s="31"/>
      <c r="G592" s="31"/>
      <c r="H592" s="31"/>
      <c r="I592" s="31"/>
      <c r="J592" s="31"/>
      <c r="K592" s="31"/>
      <c r="L592" s="47"/>
      <c r="M592" s="47"/>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c r="AX592" s="31"/>
      <c r="AY592" s="31"/>
      <c r="AZ592" s="31"/>
      <c r="BA592" s="31"/>
      <c r="BB592" s="31"/>
      <c r="BC592" s="31"/>
      <c r="BD592" s="31"/>
      <c r="BE592" s="31"/>
      <c r="BF592" s="31"/>
      <c r="BG592" s="31"/>
      <c r="BH592" s="31"/>
      <c r="BI592" s="31"/>
      <c r="BJ592" s="31"/>
      <c r="BK592" s="31"/>
      <c r="BL592" s="31"/>
      <c r="BM592" s="31"/>
      <c r="BN592" s="31"/>
      <c r="BO592" s="31"/>
      <c r="BP592" s="31"/>
      <c r="BQ592" s="31"/>
      <c r="BR592" s="31"/>
      <c r="BS592" s="31"/>
      <c r="BT592" s="31"/>
      <c r="BU592" s="31"/>
      <c r="BV592" s="31"/>
      <c r="BW592" s="31"/>
      <c r="BX592" s="31"/>
      <c r="BY592" s="31"/>
      <c r="BZ592" s="31"/>
      <c r="CA592" s="31"/>
      <c r="CB592" s="31"/>
      <c r="CC592" s="31"/>
    </row>
    <row r="593" spans="1:81" ht="15" x14ac:dyDescent="0.2">
      <c r="A593" s="31"/>
      <c r="B593" s="73"/>
      <c r="C593" s="73"/>
      <c r="D593" s="73"/>
      <c r="E593" s="73"/>
      <c r="F593" s="31"/>
      <c r="G593" s="31"/>
      <c r="H593" s="31"/>
      <c r="I593" s="31"/>
      <c r="J593" s="31"/>
      <c r="K593" s="31"/>
      <c r="L593" s="47"/>
      <c r="M593" s="47"/>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c r="AX593" s="31"/>
      <c r="AY593" s="31"/>
      <c r="AZ593" s="31"/>
      <c r="BA593" s="31"/>
      <c r="BB593" s="31"/>
      <c r="BC593" s="31"/>
      <c r="BD593" s="31"/>
      <c r="BE593" s="31"/>
      <c r="BF593" s="31"/>
      <c r="BG593" s="31"/>
      <c r="BH593" s="31"/>
      <c r="BI593" s="31"/>
      <c r="BJ593" s="31"/>
      <c r="BK593" s="31"/>
      <c r="BL593" s="31"/>
      <c r="BM593" s="31"/>
      <c r="BN593" s="31"/>
      <c r="BO593" s="31"/>
      <c r="BP593" s="31"/>
      <c r="BQ593" s="31"/>
      <c r="BR593" s="31"/>
      <c r="BS593" s="31"/>
      <c r="BT593" s="31"/>
      <c r="BU593" s="31"/>
      <c r="BV593" s="31"/>
      <c r="BW593" s="31"/>
      <c r="BX593" s="31"/>
      <c r="BY593" s="31"/>
      <c r="BZ593" s="31"/>
      <c r="CA593" s="31"/>
      <c r="CB593" s="31"/>
      <c r="CC593" s="31"/>
    </row>
    <row r="594" spans="1:81" ht="15" x14ac:dyDescent="0.2">
      <c r="A594" s="31"/>
      <c r="B594" s="73"/>
      <c r="C594" s="73"/>
      <c r="D594" s="73"/>
      <c r="E594" s="73"/>
      <c r="F594" s="31"/>
      <c r="G594" s="31"/>
      <c r="H594" s="31"/>
      <c r="I594" s="31"/>
      <c r="J594" s="31"/>
      <c r="K594" s="31"/>
      <c r="L594" s="47"/>
      <c r="M594" s="47"/>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c r="AX594" s="31"/>
      <c r="AY594" s="31"/>
      <c r="AZ594" s="31"/>
      <c r="BA594" s="31"/>
      <c r="BB594" s="31"/>
      <c r="BC594" s="31"/>
      <c r="BD594" s="31"/>
      <c r="BE594" s="31"/>
      <c r="BF594" s="31"/>
      <c r="BG594" s="31"/>
      <c r="BH594" s="31"/>
      <c r="BI594" s="31"/>
      <c r="BJ594" s="31"/>
      <c r="BK594" s="31"/>
      <c r="BL594" s="31"/>
      <c r="BM594" s="31"/>
      <c r="BN594" s="31"/>
      <c r="BO594" s="31"/>
      <c r="BP594" s="31"/>
      <c r="BQ594" s="31"/>
      <c r="BR594" s="31"/>
      <c r="BS594" s="31"/>
      <c r="BT594" s="31"/>
      <c r="BU594" s="31"/>
      <c r="BV594" s="31"/>
      <c r="BW594" s="31"/>
      <c r="BX594" s="31"/>
      <c r="BY594" s="31"/>
      <c r="BZ594" s="31"/>
      <c r="CA594" s="31"/>
      <c r="CB594" s="31"/>
      <c r="CC594" s="31"/>
    </row>
    <row r="595" spans="1:81" ht="15" x14ac:dyDescent="0.2">
      <c r="A595" s="31"/>
      <c r="B595" s="73"/>
      <c r="C595" s="73"/>
      <c r="D595" s="73"/>
      <c r="E595" s="73"/>
      <c r="F595" s="31"/>
      <c r="G595" s="31"/>
      <c r="H595" s="31"/>
      <c r="I595" s="31"/>
      <c r="J595" s="31"/>
      <c r="K595" s="31"/>
      <c r="L595" s="47"/>
      <c r="M595" s="47"/>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c r="AX595" s="31"/>
      <c r="AY595" s="31"/>
      <c r="AZ595" s="31"/>
      <c r="BA595" s="31"/>
      <c r="BB595" s="31"/>
      <c r="BC595" s="31"/>
      <c r="BD595" s="31"/>
      <c r="BE595" s="31"/>
      <c r="BF595" s="31"/>
      <c r="BG595" s="31"/>
      <c r="BH595" s="31"/>
      <c r="BI595" s="31"/>
      <c r="BJ595" s="31"/>
      <c r="BK595" s="31"/>
      <c r="BL595" s="31"/>
      <c r="BM595" s="31"/>
      <c r="BN595" s="31"/>
      <c r="BO595" s="31"/>
      <c r="BP595" s="31"/>
      <c r="BQ595" s="31"/>
      <c r="BR595" s="31"/>
      <c r="BS595" s="31"/>
      <c r="BT595" s="31"/>
      <c r="BU595" s="31"/>
      <c r="BV595" s="31"/>
      <c r="BW595" s="31"/>
      <c r="BX595" s="31"/>
      <c r="BY595" s="31"/>
      <c r="BZ595" s="31"/>
      <c r="CA595" s="31"/>
      <c r="CB595" s="31"/>
      <c r="CC595" s="31"/>
    </row>
    <row r="596" spans="1:81" ht="15" x14ac:dyDescent="0.2">
      <c r="A596" s="31"/>
      <c r="B596" s="73"/>
      <c r="C596" s="73"/>
      <c r="D596" s="73"/>
      <c r="E596" s="73"/>
      <c r="F596" s="31"/>
      <c r="G596" s="31"/>
      <c r="H596" s="31"/>
      <c r="I596" s="31"/>
      <c r="J596" s="31"/>
      <c r="K596" s="31"/>
      <c r="L596" s="47"/>
      <c r="M596" s="47"/>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row>
    <row r="597" spans="1:81" ht="15" x14ac:dyDescent="0.2">
      <c r="A597" s="31"/>
      <c r="B597" s="73"/>
      <c r="C597" s="73"/>
      <c r="D597" s="73"/>
      <c r="E597" s="73"/>
      <c r="F597" s="31"/>
      <c r="G597" s="31"/>
      <c r="H597" s="31"/>
      <c r="I597" s="31"/>
      <c r="J597" s="31"/>
      <c r="K597" s="31"/>
      <c r="L597" s="47"/>
      <c r="M597" s="47"/>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c r="AX597" s="31"/>
      <c r="AY597" s="31"/>
      <c r="AZ597" s="31"/>
      <c r="BA597" s="31"/>
      <c r="BB597" s="31"/>
      <c r="BC597" s="31"/>
      <c r="BD597" s="31"/>
      <c r="BE597" s="31"/>
      <c r="BF597" s="31"/>
      <c r="BG597" s="31"/>
      <c r="BH597" s="31"/>
      <c r="BI597" s="31"/>
      <c r="BJ597" s="31"/>
      <c r="BK597" s="31"/>
      <c r="BL597" s="31"/>
      <c r="BM597" s="31"/>
      <c r="BN597" s="31"/>
      <c r="BO597" s="31"/>
      <c r="BP597" s="31"/>
      <c r="BQ597" s="31"/>
      <c r="BR597" s="31"/>
      <c r="BS597" s="31"/>
      <c r="BT597" s="31"/>
      <c r="BU597" s="31"/>
      <c r="BV597" s="31"/>
      <c r="BW597" s="31"/>
      <c r="BX597" s="31"/>
      <c r="BY597" s="31"/>
      <c r="BZ597" s="31"/>
      <c r="CA597" s="31"/>
      <c r="CB597" s="31"/>
      <c r="CC597" s="31"/>
    </row>
    <row r="598" spans="1:81" ht="15" x14ac:dyDescent="0.2">
      <c r="A598" s="31"/>
      <c r="B598" s="73"/>
      <c r="C598" s="73"/>
      <c r="D598" s="73"/>
      <c r="E598" s="73"/>
      <c r="F598" s="31"/>
      <c r="G598" s="31"/>
      <c r="H598" s="31"/>
      <c r="I598" s="31"/>
      <c r="J598" s="31"/>
      <c r="K598" s="31"/>
      <c r="L598" s="47"/>
      <c r="M598" s="47"/>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c r="AX598" s="31"/>
      <c r="AY598" s="31"/>
      <c r="AZ598" s="31"/>
      <c r="BA598" s="31"/>
      <c r="BB598" s="31"/>
      <c r="BC598" s="31"/>
      <c r="BD598" s="31"/>
      <c r="BE598" s="31"/>
      <c r="BF598" s="31"/>
      <c r="BG598" s="31"/>
      <c r="BH598" s="31"/>
      <c r="BI598" s="31"/>
      <c r="BJ598" s="31"/>
      <c r="BK598" s="31"/>
      <c r="BL598" s="31"/>
      <c r="BM598" s="31"/>
      <c r="BN598" s="31"/>
      <c r="BO598" s="31"/>
      <c r="BP598" s="31"/>
      <c r="BQ598" s="31"/>
      <c r="BR598" s="31"/>
      <c r="BS598" s="31"/>
      <c r="BT598" s="31"/>
      <c r="BU598" s="31"/>
      <c r="BV598" s="31"/>
      <c r="BW598" s="31"/>
      <c r="BX598" s="31"/>
      <c r="BY598" s="31"/>
      <c r="BZ598" s="31"/>
      <c r="CA598" s="31"/>
      <c r="CB598" s="31"/>
      <c r="CC598" s="31"/>
    </row>
    <row r="599" spans="1:81" ht="15" x14ac:dyDescent="0.2">
      <c r="A599" s="31"/>
      <c r="B599" s="73"/>
      <c r="C599" s="73"/>
      <c r="D599" s="73"/>
      <c r="E599" s="73"/>
      <c r="F599" s="31"/>
      <c r="G599" s="31"/>
      <c r="H599" s="31"/>
      <c r="I599" s="31"/>
      <c r="J599" s="31"/>
      <c r="K599" s="31"/>
      <c r="L599" s="47"/>
      <c r="M599" s="47"/>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c r="AX599" s="31"/>
      <c r="AY599" s="31"/>
      <c r="AZ599" s="31"/>
      <c r="BA599" s="31"/>
      <c r="BB599" s="31"/>
      <c r="BC599" s="31"/>
      <c r="BD599" s="31"/>
      <c r="BE599" s="31"/>
      <c r="BF599" s="31"/>
      <c r="BG599" s="31"/>
      <c r="BH599" s="31"/>
      <c r="BI599" s="31"/>
      <c r="BJ599" s="31"/>
      <c r="BK599" s="31"/>
      <c r="BL599" s="31"/>
      <c r="BM599" s="31"/>
      <c r="BN599" s="31"/>
      <c r="BO599" s="31"/>
      <c r="BP599" s="31"/>
      <c r="BQ599" s="31"/>
      <c r="BR599" s="31"/>
      <c r="BS599" s="31"/>
      <c r="BT599" s="31"/>
      <c r="BU599" s="31"/>
      <c r="BV599" s="31"/>
      <c r="BW599" s="31"/>
      <c r="BX599" s="31"/>
      <c r="BY599" s="31"/>
      <c r="BZ599" s="31"/>
      <c r="CA599" s="31"/>
      <c r="CB599" s="31"/>
      <c r="CC599" s="31"/>
    </row>
    <row r="600" spans="1:81" ht="15" x14ac:dyDescent="0.2">
      <c r="A600" s="31"/>
      <c r="B600" s="73"/>
      <c r="C600" s="73"/>
      <c r="D600" s="73"/>
      <c r="E600" s="73"/>
      <c r="F600" s="31"/>
      <c r="G600" s="31"/>
      <c r="H600" s="31"/>
      <c r="I600" s="31"/>
      <c r="J600" s="31"/>
      <c r="K600" s="31"/>
      <c r="L600" s="47"/>
      <c r="M600" s="47"/>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c r="AX600" s="31"/>
      <c r="AY600" s="31"/>
      <c r="AZ600" s="31"/>
      <c r="BA600" s="31"/>
      <c r="BB600" s="31"/>
      <c r="BC600" s="31"/>
      <c r="BD600" s="31"/>
      <c r="BE600" s="31"/>
      <c r="BF600" s="31"/>
      <c r="BG600" s="31"/>
      <c r="BH600" s="31"/>
      <c r="BI600" s="31"/>
      <c r="BJ600" s="31"/>
      <c r="BK600" s="31"/>
      <c r="BL600" s="31"/>
      <c r="BM600" s="31"/>
      <c r="BN600" s="31"/>
      <c r="BO600" s="31"/>
      <c r="BP600" s="31"/>
      <c r="BQ600" s="31"/>
      <c r="BR600" s="31"/>
      <c r="BS600" s="31"/>
      <c r="BT600" s="31"/>
      <c r="BU600" s="31"/>
      <c r="BV600" s="31"/>
      <c r="BW600" s="31"/>
      <c r="BX600" s="31"/>
      <c r="BY600" s="31"/>
      <c r="BZ600" s="31"/>
      <c r="CA600" s="31"/>
      <c r="CB600" s="31"/>
      <c r="CC600" s="31"/>
    </row>
    <row r="601" spans="1:81" ht="15" x14ac:dyDescent="0.2">
      <c r="A601" s="31"/>
      <c r="B601" s="73"/>
      <c r="C601" s="73"/>
      <c r="D601" s="73"/>
      <c r="E601" s="73"/>
      <c r="F601" s="31"/>
      <c r="G601" s="31"/>
      <c r="H601" s="31"/>
      <c r="I601" s="31"/>
      <c r="J601" s="31"/>
      <c r="K601" s="31"/>
      <c r="L601" s="47"/>
      <c r="M601" s="47"/>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c r="AX601" s="31"/>
      <c r="AY601" s="31"/>
      <c r="AZ601" s="31"/>
      <c r="BA601" s="31"/>
      <c r="BB601" s="31"/>
      <c r="BC601" s="31"/>
      <c r="BD601" s="31"/>
      <c r="BE601" s="31"/>
      <c r="BF601" s="31"/>
      <c r="BG601" s="31"/>
      <c r="BH601" s="31"/>
      <c r="BI601" s="31"/>
      <c r="BJ601" s="31"/>
      <c r="BK601" s="31"/>
      <c r="BL601" s="31"/>
      <c r="BM601" s="31"/>
      <c r="BN601" s="31"/>
      <c r="BO601" s="31"/>
      <c r="BP601" s="31"/>
      <c r="BQ601" s="31"/>
      <c r="BR601" s="31"/>
      <c r="BS601" s="31"/>
      <c r="BT601" s="31"/>
      <c r="BU601" s="31"/>
      <c r="BV601" s="31"/>
      <c r="BW601" s="31"/>
      <c r="BX601" s="31"/>
      <c r="BY601" s="31"/>
      <c r="BZ601" s="31"/>
      <c r="CA601" s="31"/>
      <c r="CB601" s="31"/>
      <c r="CC601" s="31"/>
    </row>
    <row r="602" spans="1:81" ht="15" x14ac:dyDescent="0.2">
      <c r="A602" s="31"/>
      <c r="B602" s="73"/>
      <c r="C602" s="73"/>
      <c r="D602" s="73"/>
      <c r="E602" s="73"/>
      <c r="F602" s="31"/>
      <c r="G602" s="31"/>
      <c r="H602" s="31"/>
      <c r="I602" s="31"/>
      <c r="J602" s="31"/>
      <c r="K602" s="31"/>
      <c r="L602" s="47"/>
      <c r="M602" s="47"/>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c r="AX602" s="31"/>
      <c r="AY602" s="31"/>
      <c r="AZ602" s="31"/>
      <c r="BA602" s="31"/>
      <c r="BB602" s="31"/>
      <c r="BC602" s="31"/>
      <c r="BD602" s="31"/>
      <c r="BE602" s="31"/>
      <c r="BF602" s="31"/>
      <c r="BG602" s="31"/>
      <c r="BH602" s="31"/>
      <c r="BI602" s="31"/>
      <c r="BJ602" s="31"/>
      <c r="BK602" s="31"/>
      <c r="BL602" s="31"/>
      <c r="BM602" s="31"/>
      <c r="BN602" s="31"/>
      <c r="BO602" s="31"/>
      <c r="BP602" s="31"/>
      <c r="BQ602" s="31"/>
      <c r="BR602" s="31"/>
      <c r="BS602" s="31"/>
      <c r="BT602" s="31"/>
      <c r="BU602" s="31"/>
      <c r="BV602" s="31"/>
      <c r="BW602" s="31"/>
      <c r="BX602" s="31"/>
      <c r="BY602" s="31"/>
      <c r="BZ602" s="31"/>
      <c r="CA602" s="31"/>
      <c r="CB602" s="31"/>
      <c r="CC602" s="31"/>
    </row>
    <row r="603" spans="1:81" ht="15" x14ac:dyDescent="0.2">
      <c r="A603" s="31"/>
      <c r="B603" s="73"/>
      <c r="C603" s="73"/>
      <c r="D603" s="73"/>
      <c r="E603" s="73"/>
      <c r="F603" s="31"/>
      <c r="G603" s="31"/>
      <c r="H603" s="31"/>
      <c r="I603" s="31"/>
      <c r="J603" s="31"/>
      <c r="K603" s="31"/>
      <c r="L603" s="47"/>
      <c r="M603" s="47"/>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c r="AX603" s="31"/>
      <c r="AY603" s="31"/>
      <c r="AZ603" s="31"/>
      <c r="BA603" s="31"/>
      <c r="BB603" s="31"/>
      <c r="BC603" s="31"/>
      <c r="BD603" s="31"/>
      <c r="BE603" s="31"/>
      <c r="BF603" s="31"/>
      <c r="BG603" s="31"/>
      <c r="BH603" s="31"/>
      <c r="BI603" s="31"/>
      <c r="BJ603" s="31"/>
      <c r="BK603" s="31"/>
      <c r="BL603" s="31"/>
      <c r="BM603" s="31"/>
      <c r="BN603" s="31"/>
      <c r="BO603" s="31"/>
      <c r="BP603" s="31"/>
      <c r="BQ603" s="31"/>
      <c r="BR603" s="31"/>
      <c r="BS603" s="31"/>
      <c r="BT603" s="31"/>
      <c r="BU603" s="31"/>
      <c r="BV603" s="31"/>
      <c r="BW603" s="31"/>
      <c r="BX603" s="31"/>
      <c r="BY603" s="31"/>
      <c r="BZ603" s="31"/>
      <c r="CA603" s="31"/>
      <c r="CB603" s="31"/>
      <c r="CC603" s="31"/>
    </row>
    <row r="604" spans="1:81" ht="15" x14ac:dyDescent="0.2">
      <c r="A604" s="31"/>
      <c r="B604" s="73"/>
      <c r="C604" s="73"/>
      <c r="D604" s="73"/>
      <c r="E604" s="73"/>
      <c r="F604" s="31"/>
      <c r="G604" s="31"/>
      <c r="H604" s="31"/>
      <c r="I604" s="31"/>
      <c r="J604" s="31"/>
      <c r="K604" s="31"/>
      <c r="L604" s="47"/>
      <c r="M604" s="47"/>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c r="AX604" s="31"/>
      <c r="AY604" s="31"/>
      <c r="AZ604" s="31"/>
      <c r="BA604" s="31"/>
      <c r="BB604" s="31"/>
      <c r="BC604" s="31"/>
      <c r="BD604" s="31"/>
      <c r="BE604" s="31"/>
      <c r="BF604" s="31"/>
      <c r="BG604" s="31"/>
      <c r="BH604" s="31"/>
      <c r="BI604" s="31"/>
      <c r="BJ604" s="31"/>
      <c r="BK604" s="31"/>
      <c r="BL604" s="31"/>
      <c r="BM604" s="31"/>
      <c r="BN604" s="31"/>
      <c r="BO604" s="31"/>
      <c r="BP604" s="31"/>
      <c r="BQ604" s="31"/>
      <c r="BR604" s="31"/>
      <c r="BS604" s="31"/>
      <c r="BT604" s="31"/>
      <c r="BU604" s="31"/>
      <c r="BV604" s="31"/>
      <c r="BW604" s="31"/>
      <c r="BX604" s="31"/>
      <c r="BY604" s="31"/>
      <c r="BZ604" s="31"/>
      <c r="CA604" s="31"/>
      <c r="CB604" s="31"/>
      <c r="CC604" s="31"/>
    </row>
    <row r="605" spans="1:81" ht="15" x14ac:dyDescent="0.2">
      <c r="A605" s="31"/>
      <c r="B605" s="73"/>
      <c r="C605" s="73"/>
      <c r="D605" s="73"/>
      <c r="E605" s="73"/>
      <c r="F605" s="31"/>
      <c r="G605" s="31"/>
      <c r="H605" s="31"/>
      <c r="I605" s="31"/>
      <c r="J605" s="31"/>
      <c r="K605" s="31"/>
      <c r="L605" s="47"/>
      <c r="M605" s="47"/>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c r="AX605" s="31"/>
      <c r="AY605" s="31"/>
      <c r="AZ605" s="31"/>
      <c r="BA605" s="31"/>
      <c r="BB605" s="31"/>
      <c r="BC605" s="31"/>
      <c r="BD605" s="31"/>
      <c r="BE605" s="31"/>
      <c r="BF605" s="31"/>
      <c r="BG605" s="31"/>
      <c r="BH605" s="31"/>
      <c r="BI605" s="31"/>
      <c r="BJ605" s="31"/>
      <c r="BK605" s="31"/>
      <c r="BL605" s="31"/>
      <c r="BM605" s="31"/>
      <c r="BN605" s="31"/>
      <c r="BO605" s="31"/>
      <c r="BP605" s="31"/>
      <c r="BQ605" s="31"/>
      <c r="BR605" s="31"/>
      <c r="BS605" s="31"/>
      <c r="BT605" s="31"/>
      <c r="BU605" s="31"/>
      <c r="BV605" s="31"/>
      <c r="BW605" s="31"/>
      <c r="BX605" s="31"/>
      <c r="BY605" s="31"/>
      <c r="BZ605" s="31"/>
      <c r="CA605" s="31"/>
      <c r="CB605" s="31"/>
      <c r="CC605" s="31"/>
    </row>
    <row r="606" spans="1:81" ht="15" x14ac:dyDescent="0.2">
      <c r="A606" s="31"/>
      <c r="B606" s="73"/>
      <c r="C606" s="73"/>
      <c r="D606" s="73"/>
      <c r="E606" s="73"/>
      <c r="F606" s="31"/>
      <c r="G606" s="31"/>
      <c r="H606" s="31"/>
      <c r="I606" s="31"/>
      <c r="J606" s="31"/>
      <c r="K606" s="31"/>
      <c r="L606" s="47"/>
      <c r="M606" s="47"/>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row>
    <row r="607" spans="1:81" ht="15" x14ac:dyDescent="0.2">
      <c r="A607" s="31"/>
      <c r="B607" s="73"/>
      <c r="C607" s="73"/>
      <c r="D607" s="73"/>
      <c r="E607" s="73"/>
      <c r="F607" s="31"/>
      <c r="G607" s="31"/>
      <c r="H607" s="31"/>
      <c r="I607" s="31"/>
      <c r="J607" s="31"/>
      <c r="K607" s="31"/>
      <c r="L607" s="47"/>
      <c r="M607" s="47"/>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c r="AX607" s="31"/>
      <c r="AY607" s="31"/>
      <c r="AZ607" s="31"/>
      <c r="BA607" s="31"/>
      <c r="BB607" s="31"/>
      <c r="BC607" s="31"/>
      <c r="BD607" s="31"/>
      <c r="BE607" s="31"/>
      <c r="BF607" s="31"/>
      <c r="BG607" s="31"/>
      <c r="BH607" s="31"/>
      <c r="BI607" s="31"/>
      <c r="BJ607" s="31"/>
      <c r="BK607" s="31"/>
      <c r="BL607" s="31"/>
      <c r="BM607" s="31"/>
      <c r="BN607" s="31"/>
      <c r="BO607" s="31"/>
      <c r="BP607" s="31"/>
      <c r="BQ607" s="31"/>
      <c r="BR607" s="31"/>
      <c r="BS607" s="31"/>
      <c r="BT607" s="31"/>
      <c r="BU607" s="31"/>
      <c r="BV607" s="31"/>
      <c r="BW607" s="31"/>
      <c r="BX607" s="31"/>
      <c r="BY607" s="31"/>
      <c r="BZ607" s="31"/>
      <c r="CA607" s="31"/>
      <c r="CB607" s="31"/>
      <c r="CC607" s="31"/>
    </row>
    <row r="608" spans="1:81" ht="15" x14ac:dyDescent="0.2">
      <c r="A608" s="31"/>
      <c r="B608" s="73"/>
      <c r="C608" s="73"/>
      <c r="D608" s="73"/>
      <c r="E608" s="73"/>
      <c r="F608" s="31"/>
      <c r="G608" s="31"/>
      <c r="H608" s="31"/>
      <c r="I608" s="31"/>
      <c r="J608" s="31"/>
      <c r="K608" s="31"/>
      <c r="L608" s="47"/>
      <c r="M608" s="47"/>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c r="AX608" s="31"/>
      <c r="AY608" s="31"/>
      <c r="AZ608" s="31"/>
      <c r="BA608" s="31"/>
      <c r="BB608" s="31"/>
      <c r="BC608" s="31"/>
      <c r="BD608" s="31"/>
      <c r="BE608" s="31"/>
      <c r="BF608" s="31"/>
      <c r="BG608" s="31"/>
      <c r="BH608" s="31"/>
      <c r="BI608" s="31"/>
      <c r="BJ608" s="31"/>
      <c r="BK608" s="31"/>
      <c r="BL608" s="31"/>
      <c r="BM608" s="31"/>
      <c r="BN608" s="31"/>
      <c r="BO608" s="31"/>
      <c r="BP608" s="31"/>
      <c r="BQ608" s="31"/>
      <c r="BR608" s="31"/>
      <c r="BS608" s="31"/>
      <c r="BT608" s="31"/>
      <c r="BU608" s="31"/>
      <c r="BV608" s="31"/>
      <c r="BW608" s="31"/>
      <c r="BX608" s="31"/>
      <c r="BY608" s="31"/>
      <c r="BZ608" s="31"/>
      <c r="CA608" s="31"/>
      <c r="CB608" s="31"/>
      <c r="CC608" s="31"/>
    </row>
    <row r="609" spans="1:81" ht="15" x14ac:dyDescent="0.2">
      <c r="A609" s="31"/>
      <c r="B609" s="73"/>
      <c r="C609" s="73"/>
      <c r="D609" s="73"/>
      <c r="E609" s="73"/>
      <c r="F609" s="31"/>
      <c r="G609" s="31"/>
      <c r="H609" s="31"/>
      <c r="I609" s="31"/>
      <c r="J609" s="31"/>
      <c r="K609" s="31"/>
      <c r="L609" s="47"/>
      <c r="M609" s="47"/>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c r="AX609" s="31"/>
      <c r="AY609" s="31"/>
      <c r="AZ609" s="31"/>
      <c r="BA609" s="31"/>
      <c r="BB609" s="31"/>
      <c r="BC609" s="31"/>
      <c r="BD609" s="31"/>
      <c r="BE609" s="31"/>
      <c r="BF609" s="31"/>
      <c r="BG609" s="31"/>
      <c r="BH609" s="31"/>
      <c r="BI609" s="31"/>
      <c r="BJ609" s="31"/>
      <c r="BK609" s="31"/>
      <c r="BL609" s="31"/>
      <c r="BM609" s="31"/>
      <c r="BN609" s="31"/>
      <c r="BO609" s="31"/>
      <c r="BP609" s="31"/>
      <c r="BQ609" s="31"/>
      <c r="BR609" s="31"/>
      <c r="BS609" s="31"/>
      <c r="BT609" s="31"/>
      <c r="BU609" s="31"/>
      <c r="BV609" s="31"/>
      <c r="BW609" s="31"/>
      <c r="BX609" s="31"/>
      <c r="BY609" s="31"/>
      <c r="BZ609" s="31"/>
      <c r="CA609" s="31"/>
      <c r="CB609" s="31"/>
      <c r="CC609" s="31"/>
    </row>
    <row r="610" spans="1:81" ht="15" x14ac:dyDescent="0.2">
      <c r="A610" s="31"/>
      <c r="B610" s="73"/>
      <c r="C610" s="73"/>
      <c r="D610" s="73"/>
      <c r="E610" s="73"/>
      <c r="F610" s="31"/>
      <c r="G610" s="31"/>
      <c r="H610" s="31"/>
      <c r="I610" s="31"/>
      <c r="J610" s="31"/>
      <c r="K610" s="31"/>
      <c r="L610" s="47"/>
      <c r="M610" s="47"/>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c r="AX610" s="31"/>
      <c r="AY610" s="31"/>
      <c r="AZ610" s="31"/>
      <c r="BA610" s="31"/>
      <c r="BB610" s="31"/>
      <c r="BC610" s="31"/>
      <c r="BD610" s="31"/>
      <c r="BE610" s="31"/>
      <c r="BF610" s="31"/>
      <c r="BG610" s="31"/>
      <c r="BH610" s="31"/>
      <c r="BI610" s="31"/>
      <c r="BJ610" s="31"/>
      <c r="BK610" s="31"/>
      <c r="BL610" s="31"/>
      <c r="BM610" s="31"/>
      <c r="BN610" s="31"/>
      <c r="BO610" s="31"/>
      <c r="BP610" s="31"/>
      <c r="BQ610" s="31"/>
      <c r="BR610" s="31"/>
      <c r="BS610" s="31"/>
      <c r="BT610" s="31"/>
      <c r="BU610" s="31"/>
      <c r="BV610" s="31"/>
      <c r="BW610" s="31"/>
      <c r="BX610" s="31"/>
      <c r="BY610" s="31"/>
      <c r="BZ610" s="31"/>
      <c r="CA610" s="31"/>
      <c r="CB610" s="31"/>
      <c r="CC610" s="31"/>
    </row>
    <row r="611" spans="1:81" ht="15" x14ac:dyDescent="0.2">
      <c r="A611" s="31"/>
      <c r="B611" s="73"/>
      <c r="C611" s="73"/>
      <c r="D611" s="73"/>
      <c r="E611" s="73"/>
      <c r="F611" s="31"/>
      <c r="G611" s="31"/>
      <c r="H611" s="31"/>
      <c r="I611" s="31"/>
      <c r="J611" s="31"/>
      <c r="K611" s="31"/>
      <c r="L611" s="47"/>
      <c r="M611" s="47"/>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c r="BJ611" s="31"/>
      <c r="BK611" s="31"/>
      <c r="BL611" s="31"/>
      <c r="BM611" s="31"/>
      <c r="BN611" s="31"/>
      <c r="BO611" s="31"/>
      <c r="BP611" s="31"/>
      <c r="BQ611" s="31"/>
      <c r="BR611" s="31"/>
      <c r="BS611" s="31"/>
      <c r="BT611" s="31"/>
      <c r="BU611" s="31"/>
      <c r="BV611" s="31"/>
      <c r="BW611" s="31"/>
      <c r="BX611" s="31"/>
      <c r="BY611" s="31"/>
      <c r="BZ611" s="31"/>
      <c r="CA611" s="31"/>
      <c r="CB611" s="31"/>
      <c r="CC611" s="31"/>
    </row>
    <row r="612" spans="1:81" ht="15" x14ac:dyDescent="0.2">
      <c r="A612" s="31"/>
      <c r="B612" s="73"/>
      <c r="C612" s="73"/>
      <c r="D612" s="73"/>
      <c r="E612" s="73"/>
      <c r="F612" s="31"/>
      <c r="G612" s="31"/>
      <c r="H612" s="31"/>
      <c r="I612" s="31"/>
      <c r="J612" s="31"/>
      <c r="K612" s="31"/>
      <c r="L612" s="47"/>
      <c r="M612" s="47"/>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c r="AX612" s="31"/>
      <c r="AY612" s="31"/>
      <c r="AZ612" s="31"/>
      <c r="BA612" s="31"/>
      <c r="BB612" s="31"/>
      <c r="BC612" s="31"/>
      <c r="BD612" s="31"/>
      <c r="BE612" s="31"/>
      <c r="BF612" s="31"/>
      <c r="BG612" s="31"/>
      <c r="BH612" s="31"/>
      <c r="BI612" s="31"/>
      <c r="BJ612" s="31"/>
      <c r="BK612" s="31"/>
      <c r="BL612" s="31"/>
      <c r="BM612" s="31"/>
      <c r="BN612" s="31"/>
      <c r="BO612" s="31"/>
      <c r="BP612" s="31"/>
      <c r="BQ612" s="31"/>
      <c r="BR612" s="31"/>
      <c r="BS612" s="31"/>
      <c r="BT612" s="31"/>
      <c r="BU612" s="31"/>
      <c r="BV612" s="31"/>
      <c r="BW612" s="31"/>
      <c r="BX612" s="31"/>
      <c r="BY612" s="31"/>
      <c r="BZ612" s="31"/>
      <c r="CA612" s="31"/>
      <c r="CB612" s="31"/>
      <c r="CC612" s="31"/>
    </row>
    <row r="613" spans="1:81" ht="15" x14ac:dyDescent="0.2">
      <c r="A613" s="31"/>
      <c r="B613" s="73"/>
      <c r="C613" s="73"/>
      <c r="D613" s="73"/>
      <c r="E613" s="73"/>
      <c r="F613" s="31"/>
      <c r="G613" s="31"/>
      <c r="H613" s="31"/>
      <c r="I613" s="31"/>
      <c r="J613" s="31"/>
      <c r="K613" s="31"/>
      <c r="L613" s="47"/>
      <c r="M613" s="47"/>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c r="AX613" s="31"/>
      <c r="AY613" s="31"/>
      <c r="AZ613" s="31"/>
      <c r="BA613" s="31"/>
      <c r="BB613" s="31"/>
      <c r="BC613" s="31"/>
      <c r="BD613" s="31"/>
      <c r="BE613" s="31"/>
      <c r="BF613" s="31"/>
      <c r="BG613" s="31"/>
      <c r="BH613" s="31"/>
      <c r="BI613" s="31"/>
      <c r="BJ613" s="31"/>
      <c r="BK613" s="31"/>
      <c r="BL613" s="31"/>
      <c r="BM613" s="31"/>
      <c r="BN613" s="31"/>
      <c r="BO613" s="31"/>
      <c r="BP613" s="31"/>
      <c r="BQ613" s="31"/>
      <c r="BR613" s="31"/>
      <c r="BS613" s="31"/>
      <c r="BT613" s="31"/>
      <c r="BU613" s="31"/>
      <c r="BV613" s="31"/>
      <c r="BW613" s="31"/>
      <c r="BX613" s="31"/>
      <c r="BY613" s="31"/>
      <c r="BZ613" s="31"/>
      <c r="CA613" s="31"/>
      <c r="CB613" s="31"/>
      <c r="CC613" s="31"/>
    </row>
    <row r="614" spans="1:81" ht="15" x14ac:dyDescent="0.2">
      <c r="A614" s="31"/>
      <c r="B614" s="73"/>
      <c r="C614" s="73"/>
      <c r="D614" s="73"/>
      <c r="E614" s="73"/>
      <c r="F614" s="31"/>
      <c r="G614" s="31"/>
      <c r="H614" s="31"/>
      <c r="I614" s="31"/>
      <c r="J614" s="31"/>
      <c r="K614" s="31"/>
      <c r="L614" s="47"/>
      <c r="M614" s="47"/>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c r="AX614" s="31"/>
      <c r="AY614" s="31"/>
      <c r="AZ614" s="31"/>
      <c r="BA614" s="31"/>
      <c r="BB614" s="31"/>
      <c r="BC614" s="31"/>
      <c r="BD614" s="31"/>
      <c r="BE614" s="31"/>
      <c r="BF614" s="31"/>
      <c r="BG614" s="31"/>
      <c r="BH614" s="31"/>
      <c r="BI614" s="31"/>
      <c r="BJ614" s="31"/>
      <c r="BK614" s="31"/>
      <c r="BL614" s="31"/>
      <c r="BM614" s="31"/>
      <c r="BN614" s="31"/>
      <c r="BO614" s="31"/>
      <c r="BP614" s="31"/>
      <c r="BQ614" s="31"/>
      <c r="BR614" s="31"/>
      <c r="BS614" s="31"/>
      <c r="BT614" s="31"/>
      <c r="BU614" s="31"/>
      <c r="BV614" s="31"/>
      <c r="BW614" s="31"/>
      <c r="BX614" s="31"/>
      <c r="BY614" s="31"/>
      <c r="BZ614" s="31"/>
      <c r="CA614" s="31"/>
      <c r="CB614" s="31"/>
      <c r="CC614" s="31"/>
    </row>
    <row r="615" spans="1:81" ht="15" x14ac:dyDescent="0.2">
      <c r="A615" s="31"/>
      <c r="B615" s="73"/>
      <c r="C615" s="73"/>
      <c r="D615" s="73"/>
      <c r="E615" s="73"/>
      <c r="F615" s="31"/>
      <c r="G615" s="31"/>
      <c r="H615" s="31"/>
      <c r="I615" s="31"/>
      <c r="J615" s="31"/>
      <c r="K615" s="31"/>
      <c r="L615" s="47"/>
      <c r="M615" s="47"/>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c r="AX615" s="31"/>
      <c r="AY615" s="31"/>
      <c r="AZ615" s="31"/>
      <c r="BA615" s="31"/>
      <c r="BB615" s="31"/>
      <c r="BC615" s="31"/>
      <c r="BD615" s="31"/>
      <c r="BE615" s="31"/>
      <c r="BF615" s="31"/>
      <c r="BG615" s="31"/>
      <c r="BH615" s="31"/>
      <c r="BI615" s="31"/>
      <c r="BJ615" s="31"/>
      <c r="BK615" s="31"/>
      <c r="BL615" s="31"/>
      <c r="BM615" s="31"/>
      <c r="BN615" s="31"/>
      <c r="BO615" s="31"/>
      <c r="BP615" s="31"/>
      <c r="BQ615" s="31"/>
      <c r="BR615" s="31"/>
      <c r="BS615" s="31"/>
      <c r="BT615" s="31"/>
      <c r="BU615" s="31"/>
      <c r="BV615" s="31"/>
      <c r="BW615" s="31"/>
      <c r="BX615" s="31"/>
      <c r="BY615" s="31"/>
      <c r="BZ615" s="31"/>
      <c r="CA615" s="31"/>
      <c r="CB615" s="31"/>
      <c r="CC615" s="31"/>
    </row>
    <row r="616" spans="1:81" ht="15" x14ac:dyDescent="0.2">
      <c r="A616" s="31"/>
      <c r="B616" s="73"/>
      <c r="C616" s="73"/>
      <c r="D616" s="73"/>
      <c r="E616" s="73"/>
      <c r="F616" s="31"/>
      <c r="G616" s="31"/>
      <c r="H616" s="31"/>
      <c r="I616" s="31"/>
      <c r="J616" s="31"/>
      <c r="K616" s="31"/>
      <c r="L616" s="47"/>
      <c r="M616" s="47"/>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row>
    <row r="617" spans="1:81" ht="15" x14ac:dyDescent="0.2">
      <c r="A617" s="31"/>
      <c r="B617" s="73"/>
      <c r="C617" s="73"/>
      <c r="D617" s="73"/>
      <c r="E617" s="73"/>
      <c r="F617" s="31"/>
      <c r="G617" s="31"/>
      <c r="H617" s="31"/>
      <c r="I617" s="31"/>
      <c r="J617" s="31"/>
      <c r="K617" s="31"/>
      <c r="L617" s="47"/>
      <c r="M617" s="47"/>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c r="AX617" s="31"/>
      <c r="AY617" s="31"/>
      <c r="AZ617" s="31"/>
      <c r="BA617" s="31"/>
      <c r="BB617" s="31"/>
      <c r="BC617" s="31"/>
      <c r="BD617" s="31"/>
      <c r="BE617" s="31"/>
      <c r="BF617" s="31"/>
      <c r="BG617" s="31"/>
      <c r="BH617" s="31"/>
      <c r="BI617" s="31"/>
      <c r="BJ617" s="31"/>
      <c r="BK617" s="31"/>
      <c r="BL617" s="31"/>
      <c r="BM617" s="31"/>
      <c r="BN617" s="31"/>
      <c r="BO617" s="31"/>
      <c r="BP617" s="31"/>
      <c r="BQ617" s="31"/>
      <c r="BR617" s="31"/>
      <c r="BS617" s="31"/>
      <c r="BT617" s="31"/>
      <c r="BU617" s="31"/>
      <c r="BV617" s="31"/>
      <c r="BW617" s="31"/>
      <c r="BX617" s="31"/>
      <c r="BY617" s="31"/>
      <c r="BZ617" s="31"/>
      <c r="CA617" s="31"/>
      <c r="CB617" s="31"/>
      <c r="CC617" s="31"/>
    </row>
    <row r="618" spans="1:81" ht="15" x14ac:dyDescent="0.2">
      <c r="A618" s="31"/>
      <c r="B618" s="73"/>
      <c r="C618" s="73"/>
      <c r="D618" s="73"/>
      <c r="E618" s="73"/>
      <c r="F618" s="31"/>
      <c r="G618" s="31"/>
      <c r="H618" s="31"/>
      <c r="I618" s="31"/>
      <c r="J618" s="31"/>
      <c r="K618" s="31"/>
      <c r="L618" s="47"/>
      <c r="M618" s="47"/>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c r="AX618" s="31"/>
      <c r="AY618" s="31"/>
      <c r="AZ618" s="31"/>
      <c r="BA618" s="31"/>
      <c r="BB618" s="31"/>
      <c r="BC618" s="31"/>
      <c r="BD618" s="31"/>
      <c r="BE618" s="31"/>
      <c r="BF618" s="31"/>
      <c r="BG618" s="31"/>
      <c r="BH618" s="31"/>
      <c r="BI618" s="31"/>
      <c r="BJ618" s="31"/>
      <c r="BK618" s="31"/>
      <c r="BL618" s="31"/>
      <c r="BM618" s="31"/>
      <c r="BN618" s="31"/>
      <c r="BO618" s="31"/>
      <c r="BP618" s="31"/>
      <c r="BQ618" s="31"/>
      <c r="BR618" s="31"/>
      <c r="BS618" s="31"/>
      <c r="BT618" s="31"/>
      <c r="BU618" s="31"/>
      <c r="BV618" s="31"/>
      <c r="BW618" s="31"/>
      <c r="BX618" s="31"/>
      <c r="BY618" s="31"/>
      <c r="BZ618" s="31"/>
      <c r="CA618" s="31"/>
      <c r="CB618" s="31"/>
      <c r="CC618" s="31"/>
    </row>
    <row r="619" spans="1:81" ht="15" x14ac:dyDescent="0.2">
      <c r="A619" s="31"/>
      <c r="B619" s="73"/>
      <c r="C619" s="73"/>
      <c r="D619" s="73"/>
      <c r="E619" s="73"/>
      <c r="F619" s="31"/>
      <c r="G619" s="31"/>
      <c r="H619" s="31"/>
      <c r="I619" s="31"/>
      <c r="J619" s="31"/>
      <c r="K619" s="31"/>
      <c r="L619" s="47"/>
      <c r="M619" s="47"/>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c r="AX619" s="31"/>
      <c r="AY619" s="31"/>
      <c r="AZ619" s="31"/>
      <c r="BA619" s="31"/>
      <c r="BB619" s="31"/>
      <c r="BC619" s="31"/>
      <c r="BD619" s="31"/>
      <c r="BE619" s="31"/>
      <c r="BF619" s="31"/>
      <c r="BG619" s="31"/>
      <c r="BH619" s="31"/>
      <c r="BI619" s="31"/>
      <c r="BJ619" s="31"/>
      <c r="BK619" s="31"/>
      <c r="BL619" s="31"/>
      <c r="BM619" s="31"/>
      <c r="BN619" s="31"/>
      <c r="BO619" s="31"/>
      <c r="BP619" s="31"/>
      <c r="BQ619" s="31"/>
      <c r="BR619" s="31"/>
      <c r="BS619" s="31"/>
      <c r="BT619" s="31"/>
      <c r="BU619" s="31"/>
      <c r="BV619" s="31"/>
      <c r="BW619" s="31"/>
      <c r="BX619" s="31"/>
      <c r="BY619" s="31"/>
      <c r="BZ619" s="31"/>
      <c r="CA619" s="31"/>
      <c r="CB619" s="31"/>
      <c r="CC619" s="31"/>
    </row>
    <row r="620" spans="1:81" ht="15" x14ac:dyDescent="0.2">
      <c r="A620" s="31"/>
      <c r="B620" s="73"/>
      <c r="C620" s="73"/>
      <c r="D620" s="73"/>
      <c r="E620" s="73"/>
      <c r="F620" s="31"/>
      <c r="G620" s="31"/>
      <c r="H620" s="31"/>
      <c r="I620" s="31"/>
      <c r="J620" s="31"/>
      <c r="K620" s="31"/>
      <c r="L620" s="47"/>
      <c r="M620" s="47"/>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c r="AX620" s="31"/>
      <c r="AY620" s="31"/>
      <c r="AZ620" s="31"/>
      <c r="BA620" s="31"/>
      <c r="BB620" s="31"/>
      <c r="BC620" s="31"/>
      <c r="BD620" s="31"/>
      <c r="BE620" s="31"/>
      <c r="BF620" s="31"/>
      <c r="BG620" s="31"/>
      <c r="BH620" s="31"/>
      <c r="BI620" s="31"/>
      <c r="BJ620" s="31"/>
      <c r="BK620" s="31"/>
      <c r="BL620" s="31"/>
      <c r="BM620" s="31"/>
      <c r="BN620" s="31"/>
      <c r="BO620" s="31"/>
      <c r="BP620" s="31"/>
      <c r="BQ620" s="31"/>
      <c r="BR620" s="31"/>
      <c r="BS620" s="31"/>
      <c r="BT620" s="31"/>
      <c r="BU620" s="31"/>
      <c r="BV620" s="31"/>
      <c r="BW620" s="31"/>
      <c r="BX620" s="31"/>
      <c r="BY620" s="31"/>
      <c r="BZ620" s="31"/>
      <c r="CA620" s="31"/>
      <c r="CB620" s="31"/>
      <c r="CC620" s="31"/>
    </row>
    <row r="621" spans="1:81" ht="15" x14ac:dyDescent="0.2">
      <c r="A621" s="31"/>
      <c r="B621" s="73"/>
      <c r="C621" s="73"/>
      <c r="D621" s="73"/>
      <c r="E621" s="73"/>
      <c r="F621" s="31"/>
      <c r="G621" s="31"/>
      <c r="H621" s="31"/>
      <c r="I621" s="31"/>
      <c r="J621" s="31"/>
      <c r="K621" s="31"/>
      <c r="L621" s="47"/>
      <c r="M621" s="47"/>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c r="AX621" s="31"/>
      <c r="AY621" s="31"/>
      <c r="AZ621" s="31"/>
      <c r="BA621" s="31"/>
      <c r="BB621" s="31"/>
      <c r="BC621" s="31"/>
      <c r="BD621" s="31"/>
      <c r="BE621" s="31"/>
      <c r="BF621" s="31"/>
      <c r="BG621" s="31"/>
      <c r="BH621" s="31"/>
      <c r="BI621" s="31"/>
      <c r="BJ621" s="31"/>
      <c r="BK621" s="31"/>
      <c r="BL621" s="31"/>
      <c r="BM621" s="31"/>
      <c r="BN621" s="31"/>
      <c r="BO621" s="31"/>
      <c r="BP621" s="31"/>
      <c r="BQ621" s="31"/>
      <c r="BR621" s="31"/>
      <c r="BS621" s="31"/>
      <c r="BT621" s="31"/>
      <c r="BU621" s="31"/>
      <c r="BV621" s="31"/>
      <c r="BW621" s="31"/>
      <c r="BX621" s="31"/>
      <c r="BY621" s="31"/>
      <c r="BZ621" s="31"/>
      <c r="CA621" s="31"/>
      <c r="CB621" s="31"/>
      <c r="CC621" s="31"/>
    </row>
    <row r="622" spans="1:81" ht="15" x14ac:dyDescent="0.2">
      <c r="A622" s="31"/>
      <c r="B622" s="73"/>
      <c r="C622" s="73"/>
      <c r="D622" s="73"/>
      <c r="E622" s="73"/>
      <c r="F622" s="31"/>
      <c r="G622" s="31"/>
      <c r="H622" s="31"/>
      <c r="I622" s="31"/>
      <c r="J622" s="31"/>
      <c r="K622" s="31"/>
      <c r="L622" s="47"/>
      <c r="M622" s="47"/>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c r="AX622" s="31"/>
      <c r="AY622" s="31"/>
      <c r="AZ622" s="31"/>
      <c r="BA622" s="31"/>
      <c r="BB622" s="31"/>
      <c r="BC622" s="31"/>
      <c r="BD622" s="31"/>
      <c r="BE622" s="31"/>
      <c r="BF622" s="31"/>
      <c r="BG622" s="31"/>
      <c r="BH622" s="31"/>
      <c r="BI622" s="31"/>
      <c r="BJ622" s="31"/>
      <c r="BK622" s="31"/>
      <c r="BL622" s="31"/>
      <c r="BM622" s="31"/>
      <c r="BN622" s="31"/>
      <c r="BO622" s="31"/>
      <c r="BP622" s="31"/>
      <c r="BQ622" s="31"/>
      <c r="BR622" s="31"/>
      <c r="BS622" s="31"/>
      <c r="BT622" s="31"/>
      <c r="BU622" s="31"/>
      <c r="BV622" s="31"/>
      <c r="BW622" s="31"/>
      <c r="BX622" s="31"/>
      <c r="BY622" s="31"/>
      <c r="BZ622" s="31"/>
      <c r="CA622" s="31"/>
      <c r="CB622" s="31"/>
      <c r="CC622" s="31"/>
    </row>
    <row r="623" spans="1:81" ht="15" x14ac:dyDescent="0.2">
      <c r="A623" s="31"/>
      <c r="B623" s="73"/>
      <c r="C623" s="73"/>
      <c r="D623" s="73"/>
      <c r="E623" s="73"/>
      <c r="F623" s="31"/>
      <c r="G623" s="31"/>
      <c r="H623" s="31"/>
      <c r="I623" s="31"/>
      <c r="J623" s="31"/>
      <c r="K623" s="31"/>
      <c r="L623" s="47"/>
      <c r="M623" s="47"/>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c r="AX623" s="31"/>
      <c r="AY623" s="31"/>
      <c r="AZ623" s="31"/>
      <c r="BA623" s="31"/>
      <c r="BB623" s="31"/>
      <c r="BC623" s="31"/>
      <c r="BD623" s="31"/>
      <c r="BE623" s="31"/>
      <c r="BF623" s="31"/>
      <c r="BG623" s="31"/>
      <c r="BH623" s="31"/>
      <c r="BI623" s="31"/>
      <c r="BJ623" s="31"/>
      <c r="BK623" s="31"/>
      <c r="BL623" s="31"/>
      <c r="BM623" s="31"/>
      <c r="BN623" s="31"/>
      <c r="BO623" s="31"/>
      <c r="BP623" s="31"/>
      <c r="BQ623" s="31"/>
      <c r="BR623" s="31"/>
      <c r="BS623" s="31"/>
      <c r="BT623" s="31"/>
      <c r="BU623" s="31"/>
      <c r="BV623" s="31"/>
      <c r="BW623" s="31"/>
      <c r="BX623" s="31"/>
      <c r="BY623" s="31"/>
      <c r="BZ623" s="31"/>
      <c r="CA623" s="31"/>
      <c r="CB623" s="31"/>
      <c r="CC623" s="31"/>
    </row>
    <row r="624" spans="1:81" ht="15" x14ac:dyDescent="0.2">
      <c r="A624" s="31"/>
      <c r="B624" s="73"/>
      <c r="C624" s="73"/>
      <c r="D624" s="73"/>
      <c r="E624" s="73"/>
      <c r="F624" s="31"/>
      <c r="G624" s="31"/>
      <c r="H624" s="31"/>
      <c r="I624" s="31"/>
      <c r="J624" s="31"/>
      <c r="K624" s="31"/>
      <c r="L624" s="47"/>
      <c r="M624" s="47"/>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c r="AX624" s="31"/>
      <c r="AY624" s="31"/>
      <c r="AZ624" s="31"/>
      <c r="BA624" s="31"/>
      <c r="BB624" s="31"/>
      <c r="BC624" s="31"/>
      <c r="BD624" s="31"/>
      <c r="BE624" s="31"/>
      <c r="BF624" s="31"/>
      <c r="BG624" s="31"/>
      <c r="BH624" s="31"/>
      <c r="BI624" s="31"/>
      <c r="BJ624" s="31"/>
      <c r="BK624" s="31"/>
      <c r="BL624" s="31"/>
      <c r="BM624" s="31"/>
      <c r="BN624" s="31"/>
      <c r="BO624" s="31"/>
      <c r="BP624" s="31"/>
      <c r="BQ624" s="31"/>
      <c r="BR624" s="31"/>
      <c r="BS624" s="31"/>
      <c r="BT624" s="31"/>
      <c r="BU624" s="31"/>
      <c r="BV624" s="31"/>
      <c r="BW624" s="31"/>
      <c r="BX624" s="31"/>
      <c r="BY624" s="31"/>
      <c r="BZ624" s="31"/>
      <c r="CA624" s="31"/>
      <c r="CB624" s="31"/>
      <c r="CC624" s="31"/>
    </row>
    <row r="625" spans="1:81" ht="15" x14ac:dyDescent="0.2">
      <c r="A625" s="31"/>
      <c r="B625" s="73"/>
      <c r="C625" s="73"/>
      <c r="D625" s="73"/>
      <c r="E625" s="73"/>
      <c r="F625" s="31"/>
      <c r="G625" s="31"/>
      <c r="H625" s="31"/>
      <c r="I625" s="31"/>
      <c r="J625" s="31"/>
      <c r="K625" s="31"/>
      <c r="L625" s="47"/>
      <c r="M625" s="47"/>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c r="AX625" s="31"/>
      <c r="AY625" s="31"/>
      <c r="AZ625" s="31"/>
      <c r="BA625" s="31"/>
      <c r="BB625" s="31"/>
      <c r="BC625" s="31"/>
      <c r="BD625" s="31"/>
      <c r="BE625" s="31"/>
      <c r="BF625" s="31"/>
      <c r="BG625" s="31"/>
      <c r="BH625" s="31"/>
      <c r="BI625" s="31"/>
      <c r="BJ625" s="31"/>
      <c r="BK625" s="31"/>
      <c r="BL625" s="31"/>
      <c r="BM625" s="31"/>
      <c r="BN625" s="31"/>
      <c r="BO625" s="31"/>
      <c r="BP625" s="31"/>
      <c r="BQ625" s="31"/>
      <c r="BR625" s="31"/>
      <c r="BS625" s="31"/>
      <c r="BT625" s="31"/>
      <c r="BU625" s="31"/>
      <c r="BV625" s="31"/>
      <c r="BW625" s="31"/>
      <c r="BX625" s="31"/>
      <c r="BY625" s="31"/>
      <c r="BZ625" s="31"/>
      <c r="CA625" s="31"/>
      <c r="CB625" s="31"/>
      <c r="CC625" s="31"/>
    </row>
    <row r="626" spans="1:81" ht="15" x14ac:dyDescent="0.2">
      <c r="A626" s="31"/>
      <c r="B626" s="73"/>
      <c r="C626" s="73"/>
      <c r="D626" s="73"/>
      <c r="E626" s="73"/>
      <c r="F626" s="31"/>
      <c r="G626" s="31"/>
      <c r="H626" s="31"/>
      <c r="I626" s="31"/>
      <c r="J626" s="31"/>
      <c r="K626" s="31"/>
      <c r="L626" s="47"/>
      <c r="M626" s="47"/>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row>
    <row r="627" spans="1:81" ht="15" x14ac:dyDescent="0.2">
      <c r="A627" s="31"/>
      <c r="B627" s="73"/>
      <c r="C627" s="73"/>
      <c r="D627" s="73"/>
      <c r="E627" s="73"/>
      <c r="F627" s="31"/>
      <c r="G627" s="31"/>
      <c r="H627" s="31"/>
      <c r="I627" s="31"/>
      <c r="J627" s="31"/>
      <c r="K627" s="31"/>
      <c r="L627" s="47"/>
      <c r="M627" s="47"/>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c r="AX627" s="31"/>
      <c r="AY627" s="31"/>
      <c r="AZ627" s="31"/>
      <c r="BA627" s="31"/>
      <c r="BB627" s="31"/>
      <c r="BC627" s="31"/>
      <c r="BD627" s="31"/>
      <c r="BE627" s="31"/>
      <c r="BF627" s="31"/>
      <c r="BG627" s="31"/>
      <c r="BH627" s="31"/>
      <c r="BI627" s="31"/>
      <c r="BJ627" s="31"/>
      <c r="BK627" s="31"/>
      <c r="BL627" s="31"/>
      <c r="BM627" s="31"/>
      <c r="BN627" s="31"/>
      <c r="BO627" s="31"/>
      <c r="BP627" s="31"/>
      <c r="BQ627" s="31"/>
      <c r="BR627" s="31"/>
      <c r="BS627" s="31"/>
      <c r="BT627" s="31"/>
      <c r="BU627" s="31"/>
      <c r="BV627" s="31"/>
      <c r="BW627" s="31"/>
      <c r="BX627" s="31"/>
      <c r="BY627" s="31"/>
      <c r="BZ627" s="31"/>
      <c r="CA627" s="31"/>
      <c r="CB627" s="31"/>
      <c r="CC627" s="31"/>
    </row>
    <row r="628" spans="1:81" ht="15" x14ac:dyDescent="0.2">
      <c r="A628" s="31"/>
      <c r="B628" s="73"/>
      <c r="C628" s="73"/>
      <c r="D628" s="73"/>
      <c r="E628" s="73"/>
      <c r="F628" s="31"/>
      <c r="G628" s="31"/>
      <c r="H628" s="31"/>
      <c r="I628" s="31"/>
      <c r="J628" s="31"/>
      <c r="K628" s="31"/>
      <c r="L628" s="47"/>
      <c r="M628" s="47"/>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c r="AX628" s="31"/>
      <c r="AY628" s="31"/>
      <c r="AZ628" s="31"/>
      <c r="BA628" s="31"/>
      <c r="BB628" s="31"/>
      <c r="BC628" s="31"/>
      <c r="BD628" s="31"/>
      <c r="BE628" s="31"/>
      <c r="BF628" s="31"/>
      <c r="BG628" s="31"/>
      <c r="BH628" s="31"/>
      <c r="BI628" s="31"/>
      <c r="BJ628" s="31"/>
      <c r="BK628" s="31"/>
      <c r="BL628" s="31"/>
      <c r="BM628" s="31"/>
      <c r="BN628" s="31"/>
      <c r="BO628" s="31"/>
      <c r="BP628" s="31"/>
      <c r="BQ628" s="31"/>
      <c r="BR628" s="31"/>
      <c r="BS628" s="31"/>
      <c r="BT628" s="31"/>
      <c r="BU628" s="31"/>
      <c r="BV628" s="31"/>
      <c r="BW628" s="31"/>
      <c r="BX628" s="31"/>
      <c r="BY628" s="31"/>
      <c r="BZ628" s="31"/>
      <c r="CA628" s="31"/>
      <c r="CB628" s="31"/>
      <c r="CC628" s="31"/>
    </row>
    <row r="629" spans="1:81" ht="15" x14ac:dyDescent="0.2">
      <c r="A629" s="31"/>
      <c r="B629" s="73"/>
      <c r="C629" s="73"/>
      <c r="D629" s="73"/>
      <c r="E629" s="73"/>
      <c r="F629" s="31"/>
      <c r="G629" s="31"/>
      <c r="H629" s="31"/>
      <c r="I629" s="31"/>
      <c r="J629" s="31"/>
      <c r="K629" s="31"/>
      <c r="L629" s="47"/>
      <c r="M629" s="47"/>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c r="AX629" s="31"/>
      <c r="AY629" s="31"/>
      <c r="AZ629" s="31"/>
      <c r="BA629" s="31"/>
      <c r="BB629" s="31"/>
      <c r="BC629" s="31"/>
      <c r="BD629" s="31"/>
      <c r="BE629" s="31"/>
      <c r="BF629" s="31"/>
      <c r="BG629" s="31"/>
      <c r="BH629" s="31"/>
      <c r="BI629" s="31"/>
      <c r="BJ629" s="31"/>
      <c r="BK629" s="31"/>
      <c r="BL629" s="31"/>
      <c r="BM629" s="31"/>
      <c r="BN629" s="31"/>
      <c r="BO629" s="31"/>
      <c r="BP629" s="31"/>
      <c r="BQ629" s="31"/>
      <c r="BR629" s="31"/>
      <c r="BS629" s="31"/>
      <c r="BT629" s="31"/>
      <c r="BU629" s="31"/>
      <c r="BV629" s="31"/>
      <c r="BW629" s="31"/>
      <c r="BX629" s="31"/>
      <c r="BY629" s="31"/>
      <c r="BZ629" s="31"/>
      <c r="CA629" s="31"/>
      <c r="CB629" s="31"/>
      <c r="CC629" s="31"/>
    </row>
    <row r="630" spans="1:81" ht="15" x14ac:dyDescent="0.2">
      <c r="A630" s="31"/>
      <c r="B630" s="73"/>
      <c r="C630" s="73"/>
      <c r="D630" s="73"/>
      <c r="E630" s="73"/>
      <c r="F630" s="31"/>
      <c r="G630" s="31"/>
      <c r="H630" s="31"/>
      <c r="I630" s="31"/>
      <c r="J630" s="31"/>
      <c r="K630" s="31"/>
      <c r="L630" s="47"/>
      <c r="M630" s="47"/>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c r="AX630" s="31"/>
      <c r="AY630" s="31"/>
      <c r="AZ630" s="31"/>
      <c r="BA630" s="31"/>
      <c r="BB630" s="31"/>
      <c r="BC630" s="31"/>
      <c r="BD630" s="31"/>
      <c r="BE630" s="31"/>
      <c r="BF630" s="31"/>
      <c r="BG630" s="31"/>
      <c r="BH630" s="31"/>
      <c r="BI630" s="31"/>
      <c r="BJ630" s="31"/>
      <c r="BK630" s="31"/>
      <c r="BL630" s="31"/>
      <c r="BM630" s="31"/>
      <c r="BN630" s="31"/>
      <c r="BO630" s="31"/>
      <c r="BP630" s="31"/>
      <c r="BQ630" s="31"/>
      <c r="BR630" s="31"/>
      <c r="BS630" s="31"/>
      <c r="BT630" s="31"/>
      <c r="BU630" s="31"/>
      <c r="BV630" s="31"/>
      <c r="BW630" s="31"/>
      <c r="BX630" s="31"/>
      <c r="BY630" s="31"/>
      <c r="BZ630" s="31"/>
      <c r="CA630" s="31"/>
      <c r="CB630" s="31"/>
      <c r="CC630" s="31"/>
    </row>
    <row r="631" spans="1:81" ht="15" x14ac:dyDescent="0.2">
      <c r="A631" s="31"/>
      <c r="B631" s="73"/>
      <c r="C631" s="73"/>
      <c r="D631" s="73"/>
      <c r="E631" s="73"/>
      <c r="F631" s="31"/>
      <c r="G631" s="31"/>
      <c r="H631" s="31"/>
      <c r="I631" s="31"/>
      <c r="J631" s="31"/>
      <c r="K631" s="31"/>
      <c r="L631" s="47"/>
      <c r="M631" s="47"/>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c r="AX631" s="31"/>
      <c r="AY631" s="31"/>
      <c r="AZ631" s="31"/>
      <c r="BA631" s="31"/>
      <c r="BB631" s="31"/>
      <c r="BC631" s="31"/>
      <c r="BD631" s="31"/>
      <c r="BE631" s="31"/>
      <c r="BF631" s="31"/>
      <c r="BG631" s="31"/>
      <c r="BH631" s="31"/>
      <c r="BI631" s="31"/>
      <c r="BJ631" s="31"/>
      <c r="BK631" s="31"/>
      <c r="BL631" s="31"/>
      <c r="BM631" s="31"/>
      <c r="BN631" s="31"/>
      <c r="BO631" s="31"/>
      <c r="BP631" s="31"/>
      <c r="BQ631" s="31"/>
      <c r="BR631" s="31"/>
      <c r="BS631" s="31"/>
      <c r="BT631" s="31"/>
      <c r="BU631" s="31"/>
      <c r="BV631" s="31"/>
      <c r="BW631" s="31"/>
      <c r="BX631" s="31"/>
      <c r="BY631" s="31"/>
      <c r="BZ631" s="31"/>
      <c r="CA631" s="31"/>
      <c r="CB631" s="31"/>
      <c r="CC631" s="31"/>
    </row>
    <row r="632" spans="1:81" ht="15" x14ac:dyDescent="0.2">
      <c r="A632" s="31"/>
      <c r="B632" s="73"/>
      <c r="C632" s="73"/>
      <c r="D632" s="73"/>
      <c r="E632" s="73"/>
      <c r="F632" s="31"/>
      <c r="G632" s="31"/>
      <c r="H632" s="31"/>
      <c r="I632" s="31"/>
      <c r="J632" s="31"/>
      <c r="K632" s="31"/>
      <c r="L632" s="47"/>
      <c r="M632" s="47"/>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c r="AX632" s="31"/>
      <c r="AY632" s="31"/>
      <c r="AZ632" s="31"/>
      <c r="BA632" s="31"/>
      <c r="BB632" s="31"/>
      <c r="BC632" s="31"/>
      <c r="BD632" s="31"/>
      <c r="BE632" s="31"/>
      <c r="BF632" s="31"/>
      <c r="BG632" s="31"/>
      <c r="BH632" s="31"/>
      <c r="BI632" s="31"/>
      <c r="BJ632" s="31"/>
      <c r="BK632" s="31"/>
      <c r="BL632" s="31"/>
      <c r="BM632" s="31"/>
      <c r="BN632" s="31"/>
      <c r="BO632" s="31"/>
      <c r="BP632" s="31"/>
      <c r="BQ632" s="31"/>
      <c r="BR632" s="31"/>
      <c r="BS632" s="31"/>
      <c r="BT632" s="31"/>
      <c r="BU632" s="31"/>
      <c r="BV632" s="31"/>
      <c r="BW632" s="31"/>
      <c r="BX632" s="31"/>
      <c r="BY632" s="31"/>
      <c r="BZ632" s="31"/>
      <c r="CA632" s="31"/>
      <c r="CB632" s="31"/>
      <c r="CC632" s="31"/>
    </row>
    <row r="633" spans="1:81" ht="15" x14ac:dyDescent="0.2">
      <c r="A633" s="31"/>
      <c r="B633" s="73"/>
      <c r="C633" s="73"/>
      <c r="D633" s="73"/>
      <c r="E633" s="73"/>
      <c r="F633" s="31"/>
      <c r="G633" s="31"/>
      <c r="H633" s="31"/>
      <c r="I633" s="31"/>
      <c r="J633" s="31"/>
      <c r="K633" s="31"/>
      <c r="L633" s="47"/>
      <c r="M633" s="47"/>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c r="AX633" s="31"/>
      <c r="AY633" s="31"/>
      <c r="AZ633" s="31"/>
      <c r="BA633" s="31"/>
      <c r="BB633" s="31"/>
      <c r="BC633" s="31"/>
      <c r="BD633" s="31"/>
      <c r="BE633" s="31"/>
      <c r="BF633" s="31"/>
      <c r="BG633" s="31"/>
      <c r="BH633" s="31"/>
      <c r="BI633" s="31"/>
      <c r="BJ633" s="31"/>
      <c r="BK633" s="31"/>
      <c r="BL633" s="31"/>
      <c r="BM633" s="31"/>
      <c r="BN633" s="31"/>
      <c r="BO633" s="31"/>
      <c r="BP633" s="31"/>
      <c r="BQ633" s="31"/>
      <c r="BR633" s="31"/>
      <c r="BS633" s="31"/>
      <c r="BT633" s="31"/>
      <c r="BU633" s="31"/>
      <c r="BV633" s="31"/>
      <c r="BW633" s="31"/>
      <c r="BX633" s="31"/>
      <c r="BY633" s="31"/>
      <c r="BZ633" s="31"/>
      <c r="CA633" s="31"/>
      <c r="CB633" s="31"/>
      <c r="CC633" s="31"/>
    </row>
    <row r="634" spans="1:81" ht="15" x14ac:dyDescent="0.2">
      <c r="A634" s="31"/>
      <c r="B634" s="73"/>
      <c r="C634" s="73"/>
      <c r="D634" s="73"/>
      <c r="E634" s="73"/>
      <c r="F634" s="31"/>
      <c r="G634" s="31"/>
      <c r="H634" s="31"/>
      <c r="I634" s="31"/>
      <c r="J634" s="31"/>
      <c r="K634" s="31"/>
      <c r="L634" s="47"/>
      <c r="M634" s="47"/>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c r="AX634" s="31"/>
      <c r="AY634" s="31"/>
      <c r="AZ634" s="31"/>
      <c r="BA634" s="31"/>
      <c r="BB634" s="31"/>
      <c r="BC634" s="31"/>
      <c r="BD634" s="31"/>
      <c r="BE634" s="31"/>
      <c r="BF634" s="31"/>
      <c r="BG634" s="31"/>
      <c r="BH634" s="31"/>
      <c r="BI634" s="31"/>
      <c r="BJ634" s="31"/>
      <c r="BK634" s="31"/>
      <c r="BL634" s="31"/>
      <c r="BM634" s="31"/>
      <c r="BN634" s="31"/>
      <c r="BO634" s="31"/>
      <c r="BP634" s="31"/>
      <c r="BQ634" s="31"/>
      <c r="BR634" s="31"/>
      <c r="BS634" s="31"/>
      <c r="BT634" s="31"/>
      <c r="BU634" s="31"/>
      <c r="BV634" s="31"/>
      <c r="BW634" s="31"/>
      <c r="BX634" s="31"/>
      <c r="BY634" s="31"/>
      <c r="BZ634" s="31"/>
      <c r="CA634" s="31"/>
      <c r="CB634" s="31"/>
      <c r="CC634" s="31"/>
    </row>
    <row r="635" spans="1:81" ht="15" x14ac:dyDescent="0.2">
      <c r="A635" s="31"/>
      <c r="B635" s="73"/>
      <c r="C635" s="73"/>
      <c r="D635" s="73"/>
      <c r="E635" s="73"/>
      <c r="F635" s="31"/>
      <c r="G635" s="31"/>
      <c r="H635" s="31"/>
      <c r="I635" s="31"/>
      <c r="J635" s="31"/>
      <c r="K635" s="31"/>
      <c r="L635" s="47"/>
      <c r="M635" s="47"/>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c r="AX635" s="31"/>
      <c r="AY635" s="31"/>
      <c r="AZ635" s="31"/>
      <c r="BA635" s="31"/>
      <c r="BB635" s="31"/>
      <c r="BC635" s="31"/>
      <c r="BD635" s="31"/>
      <c r="BE635" s="31"/>
      <c r="BF635" s="31"/>
      <c r="BG635" s="31"/>
      <c r="BH635" s="31"/>
      <c r="BI635" s="31"/>
      <c r="BJ635" s="31"/>
      <c r="BK635" s="31"/>
      <c r="BL635" s="31"/>
      <c r="BM635" s="31"/>
      <c r="BN635" s="31"/>
      <c r="BO635" s="31"/>
      <c r="BP635" s="31"/>
      <c r="BQ635" s="31"/>
      <c r="BR635" s="31"/>
      <c r="BS635" s="31"/>
      <c r="BT635" s="31"/>
      <c r="BU635" s="31"/>
      <c r="BV635" s="31"/>
      <c r="BW635" s="31"/>
      <c r="BX635" s="31"/>
      <c r="BY635" s="31"/>
      <c r="BZ635" s="31"/>
      <c r="CA635" s="31"/>
      <c r="CB635" s="31"/>
      <c r="CC635" s="31"/>
    </row>
    <row r="636" spans="1:81" ht="15" x14ac:dyDescent="0.2">
      <c r="A636" s="31"/>
      <c r="B636" s="73"/>
      <c r="C636" s="73"/>
      <c r="D636" s="73"/>
      <c r="E636" s="73"/>
      <c r="F636" s="31"/>
      <c r="G636" s="31"/>
      <c r="H636" s="31"/>
      <c r="I636" s="31"/>
      <c r="J636" s="31"/>
      <c r="K636" s="31"/>
      <c r="L636" s="47"/>
      <c r="M636" s="47"/>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row>
    <row r="637" spans="1:81" ht="15" x14ac:dyDescent="0.2">
      <c r="A637" s="31"/>
      <c r="B637" s="73"/>
      <c r="C637" s="73"/>
      <c r="D637" s="73"/>
      <c r="E637" s="73"/>
      <c r="F637" s="31"/>
      <c r="G637" s="31"/>
      <c r="H637" s="31"/>
      <c r="I637" s="31"/>
      <c r="J637" s="31"/>
      <c r="K637" s="31"/>
      <c r="L637" s="47"/>
      <c r="M637" s="47"/>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c r="AX637" s="31"/>
      <c r="AY637" s="31"/>
      <c r="AZ637" s="31"/>
      <c r="BA637" s="31"/>
      <c r="BB637" s="31"/>
      <c r="BC637" s="31"/>
      <c r="BD637" s="31"/>
      <c r="BE637" s="31"/>
      <c r="BF637" s="31"/>
      <c r="BG637" s="31"/>
      <c r="BH637" s="31"/>
      <c r="BI637" s="31"/>
      <c r="BJ637" s="31"/>
      <c r="BK637" s="31"/>
      <c r="BL637" s="31"/>
      <c r="BM637" s="31"/>
      <c r="BN637" s="31"/>
      <c r="BO637" s="31"/>
      <c r="BP637" s="31"/>
      <c r="BQ637" s="31"/>
      <c r="BR637" s="31"/>
      <c r="BS637" s="31"/>
      <c r="BT637" s="31"/>
      <c r="BU637" s="31"/>
      <c r="BV637" s="31"/>
      <c r="BW637" s="31"/>
      <c r="BX637" s="31"/>
      <c r="BY637" s="31"/>
      <c r="BZ637" s="31"/>
      <c r="CA637" s="31"/>
      <c r="CB637" s="31"/>
      <c r="CC637" s="31"/>
    </row>
    <row r="638" spans="1:81" ht="15" x14ac:dyDescent="0.2">
      <c r="A638" s="31"/>
      <c r="B638" s="73"/>
      <c r="C638" s="73"/>
      <c r="D638" s="73"/>
      <c r="E638" s="73"/>
      <c r="F638" s="31"/>
      <c r="G638" s="31"/>
      <c r="H638" s="31"/>
      <c r="I638" s="31"/>
      <c r="J638" s="31"/>
      <c r="K638" s="31"/>
      <c r="L638" s="47"/>
      <c r="M638" s="47"/>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c r="AX638" s="31"/>
      <c r="AY638" s="31"/>
      <c r="AZ638" s="31"/>
      <c r="BA638" s="31"/>
      <c r="BB638" s="31"/>
      <c r="BC638" s="31"/>
      <c r="BD638" s="31"/>
      <c r="BE638" s="31"/>
      <c r="BF638" s="31"/>
      <c r="BG638" s="31"/>
      <c r="BH638" s="31"/>
      <c r="BI638" s="31"/>
      <c r="BJ638" s="31"/>
      <c r="BK638" s="31"/>
      <c r="BL638" s="31"/>
      <c r="BM638" s="31"/>
      <c r="BN638" s="31"/>
      <c r="BO638" s="31"/>
      <c r="BP638" s="31"/>
      <c r="BQ638" s="31"/>
      <c r="BR638" s="31"/>
      <c r="BS638" s="31"/>
      <c r="BT638" s="31"/>
      <c r="BU638" s="31"/>
      <c r="BV638" s="31"/>
      <c r="BW638" s="31"/>
      <c r="BX638" s="31"/>
      <c r="BY638" s="31"/>
      <c r="BZ638" s="31"/>
      <c r="CA638" s="31"/>
      <c r="CB638" s="31"/>
      <c r="CC638" s="31"/>
    </row>
    <row r="639" spans="1:81" ht="15" x14ac:dyDescent="0.2">
      <c r="A639" s="31"/>
      <c r="B639" s="73"/>
      <c r="C639" s="73"/>
      <c r="D639" s="73"/>
      <c r="E639" s="73"/>
      <c r="F639" s="31"/>
      <c r="G639" s="31"/>
      <c r="H639" s="31"/>
      <c r="I639" s="31"/>
      <c r="J639" s="31"/>
      <c r="K639" s="31"/>
      <c r="L639" s="47"/>
      <c r="M639" s="47"/>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c r="AX639" s="31"/>
      <c r="AY639" s="31"/>
      <c r="AZ639" s="31"/>
      <c r="BA639" s="31"/>
      <c r="BB639" s="31"/>
      <c r="BC639" s="31"/>
      <c r="BD639" s="31"/>
      <c r="BE639" s="31"/>
      <c r="BF639" s="31"/>
      <c r="BG639" s="31"/>
      <c r="BH639" s="31"/>
      <c r="BI639" s="31"/>
      <c r="BJ639" s="31"/>
      <c r="BK639" s="31"/>
      <c r="BL639" s="31"/>
      <c r="BM639" s="31"/>
      <c r="BN639" s="31"/>
      <c r="BO639" s="31"/>
      <c r="BP639" s="31"/>
      <c r="BQ639" s="31"/>
      <c r="BR639" s="31"/>
      <c r="BS639" s="31"/>
      <c r="BT639" s="31"/>
      <c r="BU639" s="31"/>
      <c r="BV639" s="31"/>
      <c r="BW639" s="31"/>
      <c r="BX639" s="31"/>
      <c r="BY639" s="31"/>
      <c r="BZ639" s="31"/>
      <c r="CA639" s="31"/>
      <c r="CB639" s="31"/>
      <c r="CC639" s="31"/>
    </row>
    <row r="640" spans="1:81" ht="15" x14ac:dyDescent="0.2">
      <c r="A640" s="31"/>
      <c r="B640" s="73"/>
      <c r="C640" s="73"/>
      <c r="D640" s="73"/>
      <c r="E640" s="73"/>
      <c r="F640" s="31"/>
      <c r="G640" s="31"/>
      <c r="H640" s="31"/>
      <c r="I640" s="31"/>
      <c r="J640" s="31"/>
      <c r="K640" s="31"/>
      <c r="L640" s="47"/>
      <c r="M640" s="47"/>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c r="AX640" s="31"/>
      <c r="AY640" s="31"/>
      <c r="AZ640" s="31"/>
      <c r="BA640" s="31"/>
      <c r="BB640" s="31"/>
      <c r="BC640" s="31"/>
      <c r="BD640" s="31"/>
      <c r="BE640" s="31"/>
      <c r="BF640" s="31"/>
      <c r="BG640" s="31"/>
      <c r="BH640" s="31"/>
      <c r="BI640" s="31"/>
      <c r="BJ640" s="31"/>
      <c r="BK640" s="31"/>
      <c r="BL640" s="31"/>
      <c r="BM640" s="31"/>
      <c r="BN640" s="31"/>
      <c r="BO640" s="31"/>
      <c r="BP640" s="31"/>
      <c r="BQ640" s="31"/>
      <c r="BR640" s="31"/>
      <c r="BS640" s="31"/>
      <c r="BT640" s="31"/>
      <c r="BU640" s="31"/>
      <c r="BV640" s="31"/>
      <c r="BW640" s="31"/>
      <c r="BX640" s="31"/>
      <c r="BY640" s="31"/>
      <c r="BZ640" s="31"/>
      <c r="CA640" s="31"/>
      <c r="CB640" s="31"/>
      <c r="CC640" s="31"/>
    </row>
    <row r="641" spans="1:81" ht="15" x14ac:dyDescent="0.2">
      <c r="A641" s="31"/>
      <c r="B641" s="73"/>
      <c r="C641" s="73"/>
      <c r="D641" s="73"/>
      <c r="E641" s="73"/>
      <c r="F641" s="31"/>
      <c r="G641" s="31"/>
      <c r="H641" s="31"/>
      <c r="I641" s="31"/>
      <c r="J641" s="31"/>
      <c r="K641" s="31"/>
      <c r="L641" s="47"/>
      <c r="M641" s="47"/>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c r="AX641" s="31"/>
      <c r="AY641" s="31"/>
      <c r="AZ641" s="31"/>
      <c r="BA641" s="31"/>
      <c r="BB641" s="31"/>
      <c r="BC641" s="31"/>
      <c r="BD641" s="31"/>
      <c r="BE641" s="31"/>
      <c r="BF641" s="31"/>
      <c r="BG641" s="31"/>
      <c r="BH641" s="31"/>
      <c r="BI641" s="31"/>
      <c r="BJ641" s="31"/>
      <c r="BK641" s="31"/>
      <c r="BL641" s="31"/>
      <c r="BM641" s="31"/>
      <c r="BN641" s="31"/>
      <c r="BO641" s="31"/>
      <c r="BP641" s="31"/>
      <c r="BQ641" s="31"/>
      <c r="BR641" s="31"/>
      <c r="BS641" s="31"/>
      <c r="BT641" s="31"/>
      <c r="BU641" s="31"/>
      <c r="BV641" s="31"/>
      <c r="BW641" s="31"/>
      <c r="BX641" s="31"/>
      <c r="BY641" s="31"/>
      <c r="BZ641" s="31"/>
      <c r="CA641" s="31"/>
      <c r="CB641" s="31"/>
      <c r="CC641" s="31"/>
    </row>
    <row r="642" spans="1:81" ht="15" x14ac:dyDescent="0.2">
      <c r="A642" s="31"/>
      <c r="B642" s="73"/>
      <c r="C642" s="73"/>
      <c r="D642" s="73"/>
      <c r="E642" s="73"/>
      <c r="F642" s="31"/>
      <c r="G642" s="31"/>
      <c r="H642" s="31"/>
      <c r="I642" s="31"/>
      <c r="J642" s="31"/>
      <c r="K642" s="31"/>
      <c r="L642" s="47"/>
      <c r="M642" s="47"/>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c r="AX642" s="31"/>
      <c r="AY642" s="31"/>
      <c r="AZ642" s="31"/>
      <c r="BA642" s="31"/>
      <c r="BB642" s="31"/>
      <c r="BC642" s="31"/>
      <c r="BD642" s="31"/>
      <c r="BE642" s="31"/>
      <c r="BF642" s="31"/>
      <c r="BG642" s="31"/>
      <c r="BH642" s="31"/>
      <c r="BI642" s="31"/>
      <c r="BJ642" s="31"/>
      <c r="BK642" s="31"/>
      <c r="BL642" s="31"/>
      <c r="BM642" s="31"/>
      <c r="BN642" s="31"/>
      <c r="BO642" s="31"/>
      <c r="BP642" s="31"/>
      <c r="BQ642" s="31"/>
      <c r="BR642" s="31"/>
      <c r="BS642" s="31"/>
      <c r="BT642" s="31"/>
      <c r="BU642" s="31"/>
      <c r="BV642" s="31"/>
      <c r="BW642" s="31"/>
      <c r="BX642" s="31"/>
      <c r="BY642" s="31"/>
      <c r="BZ642" s="31"/>
      <c r="CA642" s="31"/>
      <c r="CB642" s="31"/>
      <c r="CC642" s="31"/>
    </row>
    <row r="643" spans="1:81" ht="15" x14ac:dyDescent="0.2">
      <c r="A643" s="31"/>
      <c r="B643" s="73"/>
      <c r="C643" s="73"/>
      <c r="D643" s="73"/>
      <c r="E643" s="73"/>
      <c r="F643" s="31"/>
      <c r="G643" s="31"/>
      <c r="H643" s="31"/>
      <c r="I643" s="31"/>
      <c r="J643" s="31"/>
      <c r="K643" s="31"/>
      <c r="L643" s="47"/>
      <c r="M643" s="47"/>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c r="AX643" s="31"/>
      <c r="AY643" s="31"/>
      <c r="AZ643" s="31"/>
      <c r="BA643" s="31"/>
      <c r="BB643" s="31"/>
      <c r="BC643" s="31"/>
      <c r="BD643" s="31"/>
      <c r="BE643" s="31"/>
      <c r="BF643" s="31"/>
      <c r="BG643" s="31"/>
      <c r="BH643" s="31"/>
      <c r="BI643" s="31"/>
      <c r="BJ643" s="31"/>
      <c r="BK643" s="31"/>
      <c r="BL643" s="31"/>
      <c r="BM643" s="31"/>
      <c r="BN643" s="31"/>
      <c r="BO643" s="31"/>
      <c r="BP643" s="31"/>
      <c r="BQ643" s="31"/>
      <c r="BR643" s="31"/>
      <c r="BS643" s="31"/>
      <c r="BT643" s="31"/>
      <c r="BU643" s="31"/>
      <c r="BV643" s="31"/>
      <c r="BW643" s="31"/>
      <c r="BX643" s="31"/>
      <c r="BY643" s="31"/>
      <c r="BZ643" s="31"/>
      <c r="CA643" s="31"/>
      <c r="CB643" s="31"/>
      <c r="CC643" s="31"/>
    </row>
    <row r="644" spans="1:81" ht="15" x14ac:dyDescent="0.2">
      <c r="A644" s="31"/>
      <c r="B644" s="73"/>
      <c r="C644" s="73"/>
      <c r="D644" s="73"/>
      <c r="E644" s="73"/>
      <c r="F644" s="31"/>
      <c r="G644" s="31"/>
      <c r="H644" s="31"/>
      <c r="I644" s="31"/>
      <c r="J644" s="31"/>
      <c r="K644" s="31"/>
      <c r="L644" s="47"/>
      <c r="M644" s="47"/>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c r="AX644" s="31"/>
      <c r="AY644" s="31"/>
      <c r="AZ644" s="31"/>
      <c r="BA644" s="31"/>
      <c r="BB644" s="31"/>
      <c r="BC644" s="31"/>
      <c r="BD644" s="31"/>
      <c r="BE644" s="31"/>
      <c r="BF644" s="31"/>
      <c r="BG644" s="31"/>
      <c r="BH644" s="31"/>
      <c r="BI644" s="31"/>
      <c r="BJ644" s="31"/>
      <c r="BK644" s="31"/>
      <c r="BL644" s="31"/>
      <c r="BM644" s="31"/>
      <c r="BN644" s="31"/>
      <c r="BO644" s="31"/>
      <c r="BP644" s="31"/>
      <c r="BQ644" s="31"/>
      <c r="BR644" s="31"/>
      <c r="BS644" s="31"/>
      <c r="BT644" s="31"/>
      <c r="BU644" s="31"/>
      <c r="BV644" s="31"/>
      <c r="BW644" s="31"/>
      <c r="BX644" s="31"/>
      <c r="BY644" s="31"/>
      <c r="BZ644" s="31"/>
      <c r="CA644" s="31"/>
      <c r="CB644" s="31"/>
      <c r="CC644" s="31"/>
    </row>
    <row r="645" spans="1:81" ht="15" x14ac:dyDescent="0.2">
      <c r="A645" s="31"/>
      <c r="B645" s="73"/>
      <c r="C645" s="73"/>
      <c r="D645" s="73"/>
      <c r="E645" s="73"/>
      <c r="F645" s="31"/>
      <c r="G645" s="31"/>
      <c r="H645" s="31"/>
      <c r="I645" s="31"/>
      <c r="J645" s="31"/>
      <c r="K645" s="31"/>
      <c r="L645" s="47"/>
      <c r="M645" s="47"/>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c r="AX645" s="31"/>
      <c r="AY645" s="31"/>
      <c r="AZ645" s="31"/>
      <c r="BA645" s="31"/>
      <c r="BB645" s="31"/>
      <c r="BC645" s="31"/>
      <c r="BD645" s="31"/>
      <c r="BE645" s="31"/>
      <c r="BF645" s="31"/>
      <c r="BG645" s="31"/>
      <c r="BH645" s="31"/>
      <c r="BI645" s="31"/>
      <c r="BJ645" s="31"/>
      <c r="BK645" s="31"/>
      <c r="BL645" s="31"/>
      <c r="BM645" s="31"/>
      <c r="BN645" s="31"/>
      <c r="BO645" s="31"/>
      <c r="BP645" s="31"/>
      <c r="BQ645" s="31"/>
      <c r="BR645" s="31"/>
      <c r="BS645" s="31"/>
      <c r="BT645" s="31"/>
      <c r="BU645" s="31"/>
      <c r="BV645" s="31"/>
      <c r="BW645" s="31"/>
      <c r="BX645" s="31"/>
      <c r="BY645" s="31"/>
      <c r="BZ645" s="31"/>
      <c r="CA645" s="31"/>
      <c r="CB645" s="31"/>
      <c r="CC645" s="31"/>
    </row>
    <row r="646" spans="1:81" ht="15" x14ac:dyDescent="0.2">
      <c r="A646" s="31"/>
      <c r="B646" s="73"/>
      <c r="C646" s="73"/>
      <c r="D646" s="73"/>
      <c r="E646" s="73"/>
      <c r="F646" s="31"/>
      <c r="G646" s="31"/>
      <c r="H646" s="31"/>
      <c r="I646" s="31"/>
      <c r="J646" s="31"/>
      <c r="K646" s="31"/>
      <c r="L646" s="47"/>
      <c r="M646" s="47"/>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row>
    <row r="647" spans="1:81" ht="15" x14ac:dyDescent="0.2">
      <c r="A647" s="31"/>
      <c r="B647" s="73"/>
      <c r="C647" s="73"/>
      <c r="D647" s="73"/>
      <c r="E647" s="73"/>
      <c r="F647" s="31"/>
      <c r="G647" s="31"/>
      <c r="H647" s="31"/>
      <c r="I647" s="31"/>
      <c r="J647" s="31"/>
      <c r="K647" s="31"/>
      <c r="L647" s="47"/>
      <c r="M647" s="47"/>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c r="AX647" s="31"/>
      <c r="AY647" s="31"/>
      <c r="AZ647" s="31"/>
      <c r="BA647" s="31"/>
      <c r="BB647" s="31"/>
      <c r="BC647" s="31"/>
      <c r="BD647" s="31"/>
      <c r="BE647" s="31"/>
      <c r="BF647" s="31"/>
      <c r="BG647" s="31"/>
      <c r="BH647" s="31"/>
      <c r="BI647" s="31"/>
      <c r="BJ647" s="31"/>
      <c r="BK647" s="31"/>
      <c r="BL647" s="31"/>
      <c r="BM647" s="31"/>
      <c r="BN647" s="31"/>
      <c r="BO647" s="31"/>
      <c r="BP647" s="31"/>
      <c r="BQ647" s="31"/>
      <c r="BR647" s="31"/>
      <c r="BS647" s="31"/>
      <c r="BT647" s="31"/>
      <c r="BU647" s="31"/>
      <c r="BV647" s="31"/>
      <c r="BW647" s="31"/>
      <c r="BX647" s="31"/>
      <c r="BY647" s="31"/>
      <c r="BZ647" s="31"/>
      <c r="CA647" s="31"/>
      <c r="CB647" s="31"/>
      <c r="CC647" s="31"/>
    </row>
    <row r="648" spans="1:81" ht="15" x14ac:dyDescent="0.2">
      <c r="A648" s="31"/>
      <c r="B648" s="73"/>
      <c r="C648" s="73"/>
      <c r="D648" s="73"/>
      <c r="E648" s="73"/>
      <c r="F648" s="31"/>
      <c r="G648" s="31"/>
      <c r="H648" s="31"/>
      <c r="I648" s="31"/>
      <c r="J648" s="31"/>
      <c r="K648" s="31"/>
      <c r="L648" s="47"/>
      <c r="M648" s="47"/>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c r="AX648" s="31"/>
      <c r="AY648" s="31"/>
      <c r="AZ648" s="31"/>
      <c r="BA648" s="31"/>
      <c r="BB648" s="31"/>
      <c r="BC648" s="31"/>
      <c r="BD648" s="31"/>
      <c r="BE648" s="31"/>
      <c r="BF648" s="31"/>
      <c r="BG648" s="31"/>
      <c r="BH648" s="31"/>
      <c r="BI648" s="31"/>
      <c r="BJ648" s="31"/>
      <c r="BK648" s="31"/>
      <c r="BL648" s="31"/>
      <c r="BM648" s="31"/>
      <c r="BN648" s="31"/>
      <c r="BO648" s="31"/>
      <c r="BP648" s="31"/>
      <c r="BQ648" s="31"/>
      <c r="BR648" s="31"/>
      <c r="BS648" s="31"/>
      <c r="BT648" s="31"/>
      <c r="BU648" s="31"/>
      <c r="BV648" s="31"/>
      <c r="BW648" s="31"/>
      <c r="BX648" s="31"/>
      <c r="BY648" s="31"/>
      <c r="BZ648" s="31"/>
      <c r="CA648" s="31"/>
      <c r="CB648" s="31"/>
      <c r="CC648" s="31"/>
    </row>
    <row r="649" spans="1:81" ht="15" x14ac:dyDescent="0.2">
      <c r="A649" s="31"/>
      <c r="B649" s="73"/>
      <c r="C649" s="73"/>
      <c r="D649" s="73"/>
      <c r="E649" s="73"/>
      <c r="F649" s="31"/>
      <c r="G649" s="31"/>
      <c r="H649" s="31"/>
      <c r="I649" s="31"/>
      <c r="J649" s="31"/>
      <c r="K649" s="31"/>
      <c r="L649" s="47"/>
      <c r="M649" s="47"/>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c r="AX649" s="31"/>
      <c r="AY649" s="31"/>
      <c r="AZ649" s="31"/>
      <c r="BA649" s="31"/>
      <c r="BB649" s="31"/>
      <c r="BC649" s="31"/>
      <c r="BD649" s="31"/>
      <c r="BE649" s="31"/>
      <c r="BF649" s="31"/>
      <c r="BG649" s="31"/>
      <c r="BH649" s="31"/>
      <c r="BI649" s="31"/>
      <c r="BJ649" s="31"/>
      <c r="BK649" s="31"/>
      <c r="BL649" s="31"/>
      <c r="BM649" s="31"/>
      <c r="BN649" s="31"/>
      <c r="BO649" s="31"/>
      <c r="BP649" s="31"/>
      <c r="BQ649" s="31"/>
      <c r="BR649" s="31"/>
      <c r="BS649" s="31"/>
      <c r="BT649" s="31"/>
      <c r="BU649" s="31"/>
      <c r="BV649" s="31"/>
      <c r="BW649" s="31"/>
      <c r="BX649" s="31"/>
      <c r="BY649" s="31"/>
      <c r="BZ649" s="31"/>
      <c r="CA649" s="31"/>
      <c r="CB649" s="31"/>
      <c r="CC649" s="31"/>
    </row>
    <row r="650" spans="1:81" ht="15" x14ac:dyDescent="0.2">
      <c r="A650" s="31"/>
      <c r="B650" s="73"/>
      <c r="C650" s="73"/>
      <c r="D650" s="73"/>
      <c r="E650" s="73"/>
      <c r="F650" s="31"/>
      <c r="G650" s="31"/>
      <c r="H650" s="31"/>
      <c r="I650" s="31"/>
      <c r="J650" s="31"/>
      <c r="K650" s="31"/>
      <c r="L650" s="47"/>
      <c r="M650" s="47"/>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c r="AX650" s="31"/>
      <c r="AY650" s="31"/>
      <c r="AZ650" s="31"/>
      <c r="BA650" s="31"/>
      <c r="BB650" s="31"/>
      <c r="BC650" s="31"/>
      <c r="BD650" s="31"/>
      <c r="BE650" s="31"/>
      <c r="BF650" s="31"/>
      <c r="BG650" s="31"/>
      <c r="BH650" s="31"/>
      <c r="BI650" s="31"/>
      <c r="BJ650" s="31"/>
      <c r="BK650" s="31"/>
      <c r="BL650" s="31"/>
      <c r="BM650" s="31"/>
      <c r="BN650" s="31"/>
      <c r="BO650" s="31"/>
      <c r="BP650" s="31"/>
      <c r="BQ650" s="31"/>
      <c r="BR650" s="31"/>
      <c r="BS650" s="31"/>
      <c r="BT650" s="31"/>
      <c r="BU650" s="31"/>
      <c r="BV650" s="31"/>
      <c r="BW650" s="31"/>
      <c r="BX650" s="31"/>
      <c r="BY650" s="31"/>
      <c r="BZ650" s="31"/>
      <c r="CA650" s="31"/>
      <c r="CB650" s="31"/>
      <c r="CC650" s="31"/>
    </row>
    <row r="651" spans="1:81" ht="15" x14ac:dyDescent="0.2">
      <c r="A651" s="31"/>
      <c r="B651" s="73"/>
      <c r="C651" s="73"/>
      <c r="D651" s="73"/>
      <c r="E651" s="73"/>
      <c r="F651" s="31"/>
      <c r="G651" s="31"/>
      <c r="H651" s="31"/>
      <c r="I651" s="31"/>
      <c r="J651" s="31"/>
      <c r="K651" s="31"/>
      <c r="L651" s="47"/>
      <c r="M651" s="47"/>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c r="AX651" s="31"/>
      <c r="AY651" s="31"/>
      <c r="AZ651" s="31"/>
      <c r="BA651" s="31"/>
      <c r="BB651" s="31"/>
      <c r="BC651" s="31"/>
      <c r="BD651" s="31"/>
      <c r="BE651" s="31"/>
      <c r="BF651" s="31"/>
      <c r="BG651" s="31"/>
      <c r="BH651" s="31"/>
      <c r="BI651" s="31"/>
      <c r="BJ651" s="31"/>
      <c r="BK651" s="31"/>
      <c r="BL651" s="31"/>
      <c r="BM651" s="31"/>
      <c r="BN651" s="31"/>
      <c r="BO651" s="31"/>
      <c r="BP651" s="31"/>
      <c r="BQ651" s="31"/>
      <c r="BR651" s="31"/>
      <c r="BS651" s="31"/>
      <c r="BT651" s="31"/>
      <c r="BU651" s="31"/>
      <c r="BV651" s="31"/>
      <c r="BW651" s="31"/>
      <c r="BX651" s="31"/>
      <c r="BY651" s="31"/>
      <c r="BZ651" s="31"/>
      <c r="CA651" s="31"/>
      <c r="CB651" s="31"/>
      <c r="CC651" s="31"/>
    </row>
    <row r="652" spans="1:81" ht="15" x14ac:dyDescent="0.2">
      <c r="A652" s="31"/>
      <c r="B652" s="73"/>
      <c r="C652" s="73"/>
      <c r="D652" s="73"/>
      <c r="E652" s="73"/>
      <c r="F652" s="31"/>
      <c r="G652" s="31"/>
      <c r="H652" s="31"/>
      <c r="I652" s="31"/>
      <c r="J652" s="31"/>
      <c r="K652" s="31"/>
      <c r="L652" s="47"/>
      <c r="M652" s="47"/>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c r="AX652" s="31"/>
      <c r="AY652" s="31"/>
      <c r="AZ652" s="31"/>
      <c r="BA652" s="31"/>
      <c r="BB652" s="31"/>
      <c r="BC652" s="31"/>
      <c r="BD652" s="31"/>
      <c r="BE652" s="31"/>
      <c r="BF652" s="31"/>
      <c r="BG652" s="31"/>
      <c r="BH652" s="31"/>
      <c r="BI652" s="31"/>
      <c r="BJ652" s="31"/>
      <c r="BK652" s="31"/>
      <c r="BL652" s="31"/>
      <c r="BM652" s="31"/>
      <c r="BN652" s="31"/>
      <c r="BO652" s="31"/>
      <c r="BP652" s="31"/>
      <c r="BQ652" s="31"/>
      <c r="BR652" s="31"/>
      <c r="BS652" s="31"/>
      <c r="BT652" s="31"/>
      <c r="BU652" s="31"/>
      <c r="BV652" s="31"/>
      <c r="BW652" s="31"/>
      <c r="BX652" s="31"/>
      <c r="BY652" s="31"/>
      <c r="BZ652" s="31"/>
      <c r="CA652" s="31"/>
      <c r="CB652" s="31"/>
      <c r="CC652" s="31"/>
    </row>
    <row r="653" spans="1:81" ht="15" x14ac:dyDescent="0.2">
      <c r="A653" s="31"/>
      <c r="B653" s="73"/>
      <c r="C653" s="73"/>
      <c r="D653" s="73"/>
      <c r="E653" s="73"/>
      <c r="F653" s="31"/>
      <c r="G653" s="31"/>
      <c r="H653" s="31"/>
      <c r="I653" s="31"/>
      <c r="J653" s="31"/>
      <c r="K653" s="31"/>
      <c r="L653" s="47"/>
      <c r="M653" s="47"/>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c r="AX653" s="31"/>
      <c r="AY653" s="31"/>
      <c r="AZ653" s="31"/>
      <c r="BA653" s="31"/>
      <c r="BB653" s="31"/>
      <c r="BC653" s="31"/>
      <c r="BD653" s="31"/>
      <c r="BE653" s="31"/>
      <c r="BF653" s="31"/>
      <c r="BG653" s="31"/>
      <c r="BH653" s="31"/>
      <c r="BI653" s="31"/>
      <c r="BJ653" s="31"/>
      <c r="BK653" s="31"/>
      <c r="BL653" s="31"/>
      <c r="BM653" s="31"/>
      <c r="BN653" s="31"/>
      <c r="BO653" s="31"/>
      <c r="BP653" s="31"/>
      <c r="BQ653" s="31"/>
      <c r="BR653" s="31"/>
      <c r="BS653" s="31"/>
      <c r="BT653" s="31"/>
      <c r="BU653" s="31"/>
      <c r="BV653" s="31"/>
      <c r="BW653" s="31"/>
      <c r="BX653" s="31"/>
      <c r="BY653" s="31"/>
      <c r="BZ653" s="31"/>
      <c r="CA653" s="31"/>
      <c r="CB653" s="31"/>
      <c r="CC653" s="31"/>
    </row>
    <row r="654" spans="1:81" ht="15" x14ac:dyDescent="0.2">
      <c r="A654" s="31"/>
      <c r="B654" s="73"/>
      <c r="C654" s="73"/>
      <c r="D654" s="73"/>
      <c r="E654" s="73"/>
      <c r="F654" s="31"/>
      <c r="G654" s="31"/>
      <c r="H654" s="31"/>
      <c r="I654" s="31"/>
      <c r="J654" s="31"/>
      <c r="K654" s="31"/>
      <c r="L654" s="47"/>
      <c r="M654" s="47"/>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c r="AX654" s="31"/>
      <c r="AY654" s="31"/>
      <c r="AZ654" s="31"/>
      <c r="BA654" s="31"/>
      <c r="BB654" s="31"/>
      <c r="BC654" s="31"/>
      <c r="BD654" s="31"/>
      <c r="BE654" s="31"/>
      <c r="BF654" s="31"/>
      <c r="BG654" s="31"/>
      <c r="BH654" s="31"/>
      <c r="BI654" s="31"/>
      <c r="BJ654" s="31"/>
      <c r="BK654" s="31"/>
      <c r="BL654" s="31"/>
      <c r="BM654" s="31"/>
      <c r="BN654" s="31"/>
      <c r="BO654" s="31"/>
      <c r="BP654" s="31"/>
      <c r="BQ654" s="31"/>
      <c r="BR654" s="31"/>
      <c r="BS654" s="31"/>
      <c r="BT654" s="31"/>
      <c r="BU654" s="31"/>
      <c r="BV654" s="31"/>
      <c r="BW654" s="31"/>
      <c r="BX654" s="31"/>
      <c r="BY654" s="31"/>
      <c r="BZ654" s="31"/>
      <c r="CA654" s="31"/>
      <c r="CB654" s="31"/>
      <c r="CC654" s="31"/>
    </row>
    <row r="655" spans="1:81" ht="15" x14ac:dyDescent="0.2">
      <c r="A655" s="31"/>
      <c r="B655" s="73"/>
      <c r="C655" s="73"/>
      <c r="D655" s="73"/>
      <c r="E655" s="73"/>
      <c r="F655" s="31"/>
      <c r="G655" s="31"/>
      <c r="H655" s="31"/>
      <c r="I655" s="31"/>
      <c r="J655" s="31"/>
      <c r="K655" s="31"/>
      <c r="L655" s="47"/>
      <c r="M655" s="47"/>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c r="AX655" s="31"/>
      <c r="AY655" s="31"/>
      <c r="AZ655" s="31"/>
      <c r="BA655" s="31"/>
      <c r="BB655" s="31"/>
      <c r="BC655" s="31"/>
      <c r="BD655" s="31"/>
      <c r="BE655" s="31"/>
      <c r="BF655" s="31"/>
      <c r="BG655" s="31"/>
      <c r="BH655" s="31"/>
      <c r="BI655" s="31"/>
      <c r="BJ655" s="31"/>
      <c r="BK655" s="31"/>
      <c r="BL655" s="31"/>
      <c r="BM655" s="31"/>
      <c r="BN655" s="31"/>
      <c r="BO655" s="31"/>
      <c r="BP655" s="31"/>
      <c r="BQ655" s="31"/>
      <c r="BR655" s="31"/>
      <c r="BS655" s="31"/>
      <c r="BT655" s="31"/>
      <c r="BU655" s="31"/>
      <c r="BV655" s="31"/>
      <c r="BW655" s="31"/>
      <c r="BX655" s="31"/>
      <c r="BY655" s="31"/>
      <c r="BZ655" s="31"/>
      <c r="CA655" s="31"/>
      <c r="CB655" s="31"/>
      <c r="CC655" s="31"/>
    </row>
    <row r="656" spans="1:81" ht="15" x14ac:dyDescent="0.2">
      <c r="A656" s="31"/>
      <c r="B656" s="73"/>
      <c r="C656" s="73"/>
      <c r="D656" s="73"/>
      <c r="E656" s="73"/>
      <c r="F656" s="31"/>
      <c r="G656" s="31"/>
      <c r="H656" s="31"/>
      <c r="I656" s="31"/>
      <c r="J656" s="31"/>
      <c r="K656" s="31"/>
      <c r="L656" s="47"/>
      <c r="M656" s="47"/>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row>
    <row r="657" spans="1:81" ht="15" x14ac:dyDescent="0.2">
      <c r="A657" s="31"/>
      <c r="B657" s="73"/>
      <c r="C657" s="73"/>
      <c r="D657" s="73"/>
      <c r="E657" s="73"/>
      <c r="F657" s="31"/>
      <c r="G657" s="31"/>
      <c r="H657" s="31"/>
      <c r="I657" s="31"/>
      <c r="J657" s="31"/>
      <c r="K657" s="31"/>
      <c r="L657" s="47"/>
      <c r="M657" s="47"/>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c r="AX657" s="31"/>
      <c r="AY657" s="31"/>
      <c r="AZ657" s="31"/>
      <c r="BA657" s="31"/>
      <c r="BB657" s="31"/>
      <c r="BC657" s="31"/>
      <c r="BD657" s="31"/>
      <c r="BE657" s="31"/>
      <c r="BF657" s="31"/>
      <c r="BG657" s="31"/>
      <c r="BH657" s="31"/>
      <c r="BI657" s="31"/>
      <c r="BJ657" s="31"/>
      <c r="BK657" s="31"/>
      <c r="BL657" s="31"/>
      <c r="BM657" s="31"/>
      <c r="BN657" s="31"/>
      <c r="BO657" s="31"/>
      <c r="BP657" s="31"/>
      <c r="BQ657" s="31"/>
      <c r="BR657" s="31"/>
      <c r="BS657" s="31"/>
      <c r="BT657" s="31"/>
      <c r="BU657" s="31"/>
      <c r="BV657" s="31"/>
      <c r="BW657" s="31"/>
      <c r="BX657" s="31"/>
      <c r="BY657" s="31"/>
      <c r="BZ657" s="31"/>
      <c r="CA657" s="31"/>
      <c r="CB657" s="31"/>
      <c r="CC657" s="31"/>
    </row>
    <row r="658" spans="1:81" ht="15" x14ac:dyDescent="0.2">
      <c r="A658" s="31"/>
      <c r="B658" s="73"/>
      <c r="C658" s="73"/>
      <c r="D658" s="73"/>
      <c r="E658" s="73"/>
      <c r="F658" s="31"/>
      <c r="G658" s="31"/>
      <c r="H658" s="31"/>
      <c r="I658" s="31"/>
      <c r="J658" s="31"/>
      <c r="K658" s="31"/>
      <c r="L658" s="47"/>
      <c r="M658" s="47"/>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c r="AX658" s="31"/>
      <c r="AY658" s="31"/>
      <c r="AZ658" s="31"/>
      <c r="BA658" s="31"/>
      <c r="BB658" s="31"/>
      <c r="BC658" s="31"/>
      <c r="BD658" s="31"/>
      <c r="BE658" s="31"/>
      <c r="BF658" s="31"/>
      <c r="BG658" s="31"/>
      <c r="BH658" s="31"/>
      <c r="BI658" s="31"/>
      <c r="BJ658" s="31"/>
      <c r="BK658" s="31"/>
      <c r="BL658" s="31"/>
      <c r="BM658" s="31"/>
      <c r="BN658" s="31"/>
      <c r="BO658" s="31"/>
      <c r="BP658" s="31"/>
      <c r="BQ658" s="31"/>
      <c r="BR658" s="31"/>
      <c r="BS658" s="31"/>
      <c r="BT658" s="31"/>
      <c r="BU658" s="31"/>
      <c r="BV658" s="31"/>
      <c r="BW658" s="31"/>
      <c r="BX658" s="31"/>
      <c r="BY658" s="31"/>
      <c r="BZ658" s="31"/>
      <c r="CA658" s="31"/>
      <c r="CB658" s="31"/>
      <c r="CC658" s="31"/>
    </row>
    <row r="659" spans="1:81" ht="15" x14ac:dyDescent="0.2">
      <c r="A659" s="31"/>
      <c r="B659" s="73"/>
      <c r="C659" s="73"/>
      <c r="D659" s="73"/>
      <c r="E659" s="73"/>
      <c r="F659" s="31"/>
      <c r="G659" s="31"/>
      <c r="H659" s="31"/>
      <c r="I659" s="31"/>
      <c r="J659" s="31"/>
      <c r="K659" s="31"/>
      <c r="L659" s="47"/>
      <c r="M659" s="47"/>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c r="AX659" s="31"/>
      <c r="AY659" s="31"/>
      <c r="AZ659" s="31"/>
      <c r="BA659" s="31"/>
      <c r="BB659" s="31"/>
      <c r="BC659" s="31"/>
      <c r="BD659" s="31"/>
      <c r="BE659" s="31"/>
      <c r="BF659" s="31"/>
      <c r="BG659" s="31"/>
      <c r="BH659" s="31"/>
      <c r="BI659" s="31"/>
      <c r="BJ659" s="31"/>
      <c r="BK659" s="31"/>
      <c r="BL659" s="31"/>
      <c r="BM659" s="31"/>
      <c r="BN659" s="31"/>
      <c r="BO659" s="31"/>
      <c r="BP659" s="31"/>
      <c r="BQ659" s="31"/>
      <c r="BR659" s="31"/>
      <c r="BS659" s="31"/>
      <c r="BT659" s="31"/>
      <c r="BU659" s="31"/>
      <c r="BV659" s="31"/>
      <c r="BW659" s="31"/>
      <c r="BX659" s="31"/>
      <c r="BY659" s="31"/>
      <c r="BZ659" s="31"/>
      <c r="CA659" s="31"/>
      <c r="CB659" s="31"/>
      <c r="CC659" s="31"/>
    </row>
    <row r="660" spans="1:81" ht="15" x14ac:dyDescent="0.2">
      <c r="A660" s="31"/>
      <c r="B660" s="73"/>
      <c r="C660" s="73"/>
      <c r="D660" s="73"/>
      <c r="E660" s="73"/>
      <c r="F660" s="31"/>
      <c r="G660" s="31"/>
      <c r="H660" s="31"/>
      <c r="I660" s="31"/>
      <c r="J660" s="31"/>
      <c r="K660" s="31"/>
      <c r="L660" s="47"/>
      <c r="M660" s="47"/>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c r="AX660" s="31"/>
      <c r="AY660" s="31"/>
      <c r="AZ660" s="31"/>
      <c r="BA660" s="31"/>
      <c r="BB660" s="31"/>
      <c r="BC660" s="31"/>
      <c r="BD660" s="31"/>
      <c r="BE660" s="31"/>
      <c r="BF660" s="31"/>
      <c r="BG660" s="31"/>
      <c r="BH660" s="31"/>
      <c r="BI660" s="31"/>
      <c r="BJ660" s="31"/>
      <c r="BK660" s="31"/>
      <c r="BL660" s="31"/>
      <c r="BM660" s="31"/>
      <c r="BN660" s="31"/>
      <c r="BO660" s="31"/>
      <c r="BP660" s="31"/>
      <c r="BQ660" s="31"/>
      <c r="BR660" s="31"/>
      <c r="BS660" s="31"/>
      <c r="BT660" s="31"/>
      <c r="BU660" s="31"/>
      <c r="BV660" s="31"/>
      <c r="BW660" s="31"/>
      <c r="BX660" s="31"/>
      <c r="BY660" s="31"/>
      <c r="BZ660" s="31"/>
      <c r="CA660" s="31"/>
      <c r="CB660" s="31"/>
      <c r="CC660" s="31"/>
    </row>
    <row r="661" spans="1:81" ht="15" x14ac:dyDescent="0.2">
      <c r="A661" s="31"/>
      <c r="B661" s="73"/>
      <c r="C661" s="73"/>
      <c r="D661" s="73"/>
      <c r="E661" s="73"/>
      <c r="F661" s="31"/>
      <c r="G661" s="31"/>
      <c r="H661" s="31"/>
      <c r="I661" s="31"/>
      <c r="J661" s="31"/>
      <c r="K661" s="31"/>
      <c r="L661" s="47"/>
      <c r="M661" s="47"/>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c r="AX661" s="31"/>
      <c r="AY661" s="31"/>
      <c r="AZ661" s="31"/>
      <c r="BA661" s="31"/>
      <c r="BB661" s="31"/>
      <c r="BC661" s="31"/>
      <c r="BD661" s="31"/>
      <c r="BE661" s="31"/>
      <c r="BF661" s="31"/>
      <c r="BG661" s="31"/>
      <c r="BH661" s="31"/>
      <c r="BI661" s="31"/>
      <c r="BJ661" s="31"/>
      <c r="BK661" s="31"/>
      <c r="BL661" s="31"/>
      <c r="BM661" s="31"/>
      <c r="BN661" s="31"/>
      <c r="BO661" s="31"/>
      <c r="BP661" s="31"/>
      <c r="BQ661" s="31"/>
      <c r="BR661" s="31"/>
      <c r="BS661" s="31"/>
      <c r="BT661" s="31"/>
      <c r="BU661" s="31"/>
      <c r="BV661" s="31"/>
      <c r="BW661" s="31"/>
      <c r="BX661" s="31"/>
      <c r="BY661" s="31"/>
      <c r="BZ661" s="31"/>
      <c r="CA661" s="31"/>
      <c r="CB661" s="31"/>
      <c r="CC661" s="31"/>
    </row>
    <row r="662" spans="1:81" ht="15" x14ac:dyDescent="0.2">
      <c r="A662" s="31"/>
      <c r="B662" s="73"/>
      <c r="C662" s="73"/>
      <c r="D662" s="73"/>
      <c r="E662" s="73"/>
      <c r="F662" s="31"/>
      <c r="G662" s="31"/>
      <c r="H662" s="31"/>
      <c r="I662" s="31"/>
      <c r="J662" s="31"/>
      <c r="K662" s="31"/>
      <c r="L662" s="47"/>
      <c r="M662" s="47"/>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c r="AX662" s="31"/>
      <c r="AY662" s="31"/>
      <c r="AZ662" s="31"/>
      <c r="BA662" s="31"/>
      <c r="BB662" s="31"/>
      <c r="BC662" s="31"/>
      <c r="BD662" s="31"/>
      <c r="BE662" s="31"/>
      <c r="BF662" s="31"/>
      <c r="BG662" s="31"/>
      <c r="BH662" s="31"/>
      <c r="BI662" s="31"/>
      <c r="BJ662" s="31"/>
      <c r="BK662" s="31"/>
      <c r="BL662" s="31"/>
      <c r="BM662" s="31"/>
      <c r="BN662" s="31"/>
      <c r="BO662" s="31"/>
      <c r="BP662" s="31"/>
      <c r="BQ662" s="31"/>
      <c r="BR662" s="31"/>
      <c r="BS662" s="31"/>
      <c r="BT662" s="31"/>
      <c r="BU662" s="31"/>
      <c r="BV662" s="31"/>
      <c r="BW662" s="31"/>
      <c r="BX662" s="31"/>
      <c r="BY662" s="31"/>
      <c r="BZ662" s="31"/>
      <c r="CA662" s="31"/>
      <c r="CB662" s="31"/>
      <c r="CC662" s="31"/>
    </row>
    <row r="663" spans="1:81" ht="15" x14ac:dyDescent="0.2">
      <c r="A663" s="31"/>
      <c r="B663" s="73"/>
      <c r="C663" s="73"/>
      <c r="D663" s="73"/>
      <c r="E663" s="73"/>
      <c r="F663" s="31"/>
      <c r="G663" s="31"/>
      <c r="H663" s="31"/>
      <c r="I663" s="31"/>
      <c r="J663" s="31"/>
      <c r="K663" s="31"/>
      <c r="L663" s="47"/>
      <c r="M663" s="47"/>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c r="AX663" s="31"/>
      <c r="AY663" s="31"/>
      <c r="AZ663" s="31"/>
      <c r="BA663" s="31"/>
      <c r="BB663" s="31"/>
      <c r="BC663" s="31"/>
      <c r="BD663" s="31"/>
      <c r="BE663" s="31"/>
      <c r="BF663" s="31"/>
      <c r="BG663" s="31"/>
      <c r="BH663" s="31"/>
      <c r="BI663" s="31"/>
      <c r="BJ663" s="31"/>
      <c r="BK663" s="31"/>
      <c r="BL663" s="31"/>
      <c r="BM663" s="31"/>
      <c r="BN663" s="31"/>
      <c r="BO663" s="31"/>
      <c r="BP663" s="31"/>
      <c r="BQ663" s="31"/>
      <c r="BR663" s="31"/>
      <c r="BS663" s="31"/>
      <c r="BT663" s="31"/>
      <c r="BU663" s="31"/>
      <c r="BV663" s="31"/>
      <c r="BW663" s="31"/>
      <c r="BX663" s="31"/>
      <c r="BY663" s="31"/>
      <c r="BZ663" s="31"/>
      <c r="CA663" s="31"/>
      <c r="CB663" s="31"/>
      <c r="CC663" s="31"/>
    </row>
    <row r="664" spans="1:81" ht="15" x14ac:dyDescent="0.2">
      <c r="A664" s="31"/>
      <c r="B664" s="73"/>
      <c r="C664" s="73"/>
      <c r="D664" s="73"/>
      <c r="E664" s="73"/>
      <c r="F664" s="31"/>
      <c r="G664" s="31"/>
      <c r="H664" s="31"/>
      <c r="I664" s="31"/>
      <c r="J664" s="31"/>
      <c r="K664" s="31"/>
      <c r="L664" s="47"/>
      <c r="M664" s="47"/>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c r="AX664" s="31"/>
      <c r="AY664" s="31"/>
      <c r="AZ664" s="31"/>
      <c r="BA664" s="31"/>
      <c r="BB664" s="31"/>
      <c r="BC664" s="31"/>
      <c r="BD664" s="31"/>
      <c r="BE664" s="31"/>
      <c r="BF664" s="31"/>
      <c r="BG664" s="31"/>
      <c r="BH664" s="31"/>
      <c r="BI664" s="31"/>
      <c r="BJ664" s="31"/>
      <c r="BK664" s="31"/>
      <c r="BL664" s="31"/>
      <c r="BM664" s="31"/>
      <c r="BN664" s="31"/>
      <c r="BO664" s="31"/>
      <c r="BP664" s="31"/>
      <c r="BQ664" s="31"/>
      <c r="BR664" s="31"/>
      <c r="BS664" s="31"/>
      <c r="BT664" s="31"/>
      <c r="BU664" s="31"/>
      <c r="BV664" s="31"/>
      <c r="BW664" s="31"/>
      <c r="BX664" s="31"/>
      <c r="BY664" s="31"/>
      <c r="BZ664" s="31"/>
      <c r="CA664" s="31"/>
      <c r="CB664" s="31"/>
      <c r="CC664" s="31"/>
    </row>
    <row r="665" spans="1:81" ht="15" x14ac:dyDescent="0.2">
      <c r="A665" s="31"/>
      <c r="B665" s="73"/>
      <c r="C665" s="73"/>
      <c r="D665" s="73"/>
      <c r="E665" s="73"/>
      <c r="F665" s="31"/>
      <c r="G665" s="31"/>
      <c r="H665" s="31"/>
      <c r="I665" s="31"/>
      <c r="J665" s="31"/>
      <c r="K665" s="31"/>
      <c r="L665" s="47"/>
      <c r="M665" s="47"/>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c r="AX665" s="31"/>
      <c r="AY665" s="31"/>
      <c r="AZ665" s="31"/>
      <c r="BA665" s="31"/>
      <c r="BB665" s="31"/>
      <c r="BC665" s="31"/>
      <c r="BD665" s="31"/>
      <c r="BE665" s="31"/>
      <c r="BF665" s="31"/>
      <c r="BG665" s="31"/>
      <c r="BH665" s="31"/>
      <c r="BI665" s="31"/>
      <c r="BJ665" s="31"/>
      <c r="BK665" s="31"/>
      <c r="BL665" s="31"/>
      <c r="BM665" s="31"/>
      <c r="BN665" s="31"/>
      <c r="BO665" s="31"/>
      <c r="BP665" s="31"/>
      <c r="BQ665" s="31"/>
      <c r="BR665" s="31"/>
      <c r="BS665" s="31"/>
      <c r="BT665" s="31"/>
      <c r="BU665" s="31"/>
      <c r="BV665" s="31"/>
      <c r="BW665" s="31"/>
      <c r="BX665" s="31"/>
      <c r="BY665" s="31"/>
      <c r="BZ665" s="31"/>
      <c r="CA665" s="31"/>
      <c r="CB665" s="31"/>
      <c r="CC665" s="31"/>
    </row>
    <row r="666" spans="1:81" ht="15" x14ac:dyDescent="0.2">
      <c r="A666" s="31"/>
      <c r="B666" s="73"/>
      <c r="C666" s="73"/>
      <c r="D666" s="73"/>
      <c r="E666" s="73"/>
      <c r="F666" s="31"/>
      <c r="G666" s="31"/>
      <c r="H666" s="31"/>
      <c r="I666" s="31"/>
      <c r="J666" s="31"/>
      <c r="K666" s="31"/>
      <c r="L666" s="47"/>
      <c r="M666" s="47"/>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row>
    <row r="667" spans="1:81" ht="15" x14ac:dyDescent="0.2">
      <c r="A667" s="31"/>
      <c r="B667" s="73"/>
      <c r="C667" s="73"/>
      <c r="D667" s="73"/>
      <c r="E667" s="73"/>
      <c r="F667" s="31"/>
      <c r="G667" s="31"/>
      <c r="H667" s="31"/>
      <c r="I667" s="31"/>
      <c r="J667" s="31"/>
      <c r="K667" s="31"/>
      <c r="L667" s="47"/>
      <c r="M667" s="47"/>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c r="AX667" s="31"/>
      <c r="AY667" s="31"/>
      <c r="AZ667" s="31"/>
      <c r="BA667" s="31"/>
      <c r="BB667" s="31"/>
      <c r="BC667" s="31"/>
      <c r="BD667" s="31"/>
      <c r="BE667" s="31"/>
      <c r="BF667" s="31"/>
      <c r="BG667" s="31"/>
      <c r="BH667" s="31"/>
      <c r="BI667" s="31"/>
      <c r="BJ667" s="31"/>
      <c r="BK667" s="31"/>
      <c r="BL667" s="31"/>
      <c r="BM667" s="31"/>
      <c r="BN667" s="31"/>
      <c r="BO667" s="31"/>
      <c r="BP667" s="31"/>
      <c r="BQ667" s="31"/>
      <c r="BR667" s="31"/>
      <c r="BS667" s="31"/>
      <c r="BT667" s="31"/>
      <c r="BU667" s="31"/>
      <c r="BV667" s="31"/>
      <c r="BW667" s="31"/>
      <c r="BX667" s="31"/>
      <c r="BY667" s="31"/>
      <c r="BZ667" s="31"/>
      <c r="CA667" s="31"/>
      <c r="CB667" s="31"/>
      <c r="CC667" s="31"/>
    </row>
    <row r="668" spans="1:81" ht="15" x14ac:dyDescent="0.2">
      <c r="A668" s="31"/>
      <c r="B668" s="73"/>
      <c r="C668" s="73"/>
      <c r="D668" s="73"/>
      <c r="E668" s="73"/>
      <c r="F668" s="31"/>
      <c r="G668" s="31"/>
      <c r="H668" s="31"/>
      <c r="I668" s="31"/>
      <c r="J668" s="31"/>
      <c r="K668" s="31"/>
      <c r="L668" s="47"/>
      <c r="M668" s="47"/>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c r="AX668" s="31"/>
      <c r="AY668" s="31"/>
      <c r="AZ668" s="31"/>
      <c r="BA668" s="31"/>
      <c r="BB668" s="31"/>
      <c r="BC668" s="31"/>
      <c r="BD668" s="31"/>
      <c r="BE668" s="31"/>
      <c r="BF668" s="31"/>
      <c r="BG668" s="31"/>
      <c r="BH668" s="31"/>
      <c r="BI668" s="31"/>
      <c r="BJ668" s="31"/>
      <c r="BK668" s="31"/>
      <c r="BL668" s="31"/>
      <c r="BM668" s="31"/>
      <c r="BN668" s="31"/>
      <c r="BO668" s="31"/>
      <c r="BP668" s="31"/>
      <c r="BQ668" s="31"/>
      <c r="BR668" s="31"/>
      <c r="BS668" s="31"/>
      <c r="BT668" s="31"/>
      <c r="BU668" s="31"/>
      <c r="BV668" s="31"/>
      <c r="BW668" s="31"/>
      <c r="BX668" s="31"/>
      <c r="BY668" s="31"/>
      <c r="BZ668" s="31"/>
      <c r="CA668" s="31"/>
      <c r="CB668" s="31"/>
      <c r="CC668" s="31"/>
    </row>
    <row r="669" spans="1:81" ht="15" x14ac:dyDescent="0.2">
      <c r="A669" s="31"/>
      <c r="B669" s="73"/>
      <c r="C669" s="73"/>
      <c r="D669" s="73"/>
      <c r="E669" s="73"/>
      <c r="F669" s="31"/>
      <c r="G669" s="31"/>
      <c r="H669" s="31"/>
      <c r="I669" s="31"/>
      <c r="J669" s="31"/>
      <c r="K669" s="31"/>
      <c r="L669" s="47"/>
      <c r="M669" s="47"/>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c r="AX669" s="31"/>
      <c r="AY669" s="31"/>
      <c r="AZ669" s="31"/>
      <c r="BA669" s="31"/>
      <c r="BB669" s="31"/>
      <c r="BC669" s="31"/>
      <c r="BD669" s="31"/>
      <c r="BE669" s="31"/>
      <c r="BF669" s="31"/>
      <c r="BG669" s="31"/>
      <c r="BH669" s="31"/>
      <c r="BI669" s="31"/>
      <c r="BJ669" s="31"/>
      <c r="BK669" s="31"/>
      <c r="BL669" s="31"/>
      <c r="BM669" s="31"/>
      <c r="BN669" s="31"/>
      <c r="BO669" s="31"/>
      <c r="BP669" s="31"/>
      <c r="BQ669" s="31"/>
      <c r="BR669" s="31"/>
      <c r="BS669" s="31"/>
      <c r="BT669" s="31"/>
      <c r="BU669" s="31"/>
      <c r="BV669" s="31"/>
      <c r="BW669" s="31"/>
      <c r="BX669" s="31"/>
      <c r="BY669" s="31"/>
      <c r="BZ669" s="31"/>
      <c r="CA669" s="31"/>
      <c r="CB669" s="31"/>
      <c r="CC669" s="31"/>
    </row>
    <row r="670" spans="1:81" ht="15" x14ac:dyDescent="0.2">
      <c r="A670" s="31"/>
      <c r="B670" s="73"/>
      <c r="C670" s="73"/>
      <c r="D670" s="73"/>
      <c r="E670" s="73"/>
      <c r="F670" s="31"/>
      <c r="G670" s="31"/>
      <c r="H670" s="31"/>
      <c r="I670" s="31"/>
      <c r="J670" s="31"/>
      <c r="K670" s="31"/>
      <c r="L670" s="47"/>
      <c r="M670" s="47"/>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c r="AX670" s="31"/>
      <c r="AY670" s="31"/>
      <c r="AZ670" s="31"/>
      <c r="BA670" s="31"/>
      <c r="BB670" s="31"/>
      <c r="BC670" s="31"/>
      <c r="BD670" s="31"/>
      <c r="BE670" s="31"/>
      <c r="BF670" s="31"/>
      <c r="BG670" s="31"/>
      <c r="BH670" s="31"/>
      <c r="BI670" s="31"/>
      <c r="BJ670" s="31"/>
      <c r="BK670" s="31"/>
      <c r="BL670" s="31"/>
      <c r="BM670" s="31"/>
      <c r="BN670" s="31"/>
      <c r="BO670" s="31"/>
      <c r="BP670" s="31"/>
      <c r="BQ670" s="31"/>
      <c r="BR670" s="31"/>
      <c r="BS670" s="31"/>
      <c r="BT670" s="31"/>
      <c r="BU670" s="31"/>
      <c r="BV670" s="31"/>
      <c r="BW670" s="31"/>
      <c r="BX670" s="31"/>
      <c r="BY670" s="31"/>
      <c r="BZ670" s="31"/>
      <c r="CA670" s="31"/>
      <c r="CB670" s="31"/>
      <c r="CC670" s="31"/>
    </row>
    <row r="671" spans="1:81" ht="15" x14ac:dyDescent="0.2">
      <c r="A671" s="31"/>
      <c r="B671" s="73"/>
      <c r="C671" s="73"/>
      <c r="D671" s="73"/>
      <c r="E671" s="73"/>
      <c r="F671" s="31"/>
      <c r="G671" s="31"/>
      <c r="H671" s="31"/>
      <c r="I671" s="31"/>
      <c r="J671" s="31"/>
      <c r="K671" s="31"/>
      <c r="L671" s="47"/>
      <c r="M671" s="47"/>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c r="AX671" s="31"/>
      <c r="AY671" s="31"/>
      <c r="AZ671" s="31"/>
      <c r="BA671" s="31"/>
      <c r="BB671" s="31"/>
      <c r="BC671" s="31"/>
      <c r="BD671" s="31"/>
      <c r="BE671" s="31"/>
      <c r="BF671" s="31"/>
      <c r="BG671" s="31"/>
      <c r="BH671" s="31"/>
      <c r="BI671" s="31"/>
      <c r="BJ671" s="31"/>
      <c r="BK671" s="31"/>
      <c r="BL671" s="31"/>
      <c r="BM671" s="31"/>
      <c r="BN671" s="31"/>
      <c r="BO671" s="31"/>
      <c r="BP671" s="31"/>
      <c r="BQ671" s="31"/>
      <c r="BR671" s="31"/>
      <c r="BS671" s="31"/>
      <c r="BT671" s="31"/>
      <c r="BU671" s="31"/>
      <c r="BV671" s="31"/>
      <c r="BW671" s="31"/>
      <c r="BX671" s="31"/>
      <c r="BY671" s="31"/>
      <c r="BZ671" s="31"/>
      <c r="CA671" s="31"/>
      <c r="CB671" s="31"/>
      <c r="CC671" s="31"/>
    </row>
    <row r="672" spans="1:81" ht="15" x14ac:dyDescent="0.2">
      <c r="A672" s="31"/>
      <c r="B672" s="73"/>
      <c r="C672" s="73"/>
      <c r="D672" s="73"/>
      <c r="E672" s="73"/>
      <c r="F672" s="31"/>
      <c r="G672" s="31"/>
      <c r="H672" s="31"/>
      <c r="I672" s="31"/>
      <c r="J672" s="31"/>
      <c r="K672" s="31"/>
      <c r="L672" s="47"/>
      <c r="M672" s="47"/>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c r="AX672" s="31"/>
      <c r="AY672" s="31"/>
      <c r="AZ672" s="31"/>
      <c r="BA672" s="31"/>
      <c r="BB672" s="31"/>
      <c r="BC672" s="31"/>
      <c r="BD672" s="31"/>
      <c r="BE672" s="31"/>
      <c r="BF672" s="31"/>
      <c r="BG672" s="31"/>
      <c r="BH672" s="31"/>
      <c r="BI672" s="31"/>
      <c r="BJ672" s="31"/>
      <c r="BK672" s="31"/>
      <c r="BL672" s="31"/>
      <c r="BM672" s="31"/>
      <c r="BN672" s="31"/>
      <c r="BO672" s="31"/>
      <c r="BP672" s="31"/>
      <c r="BQ672" s="31"/>
      <c r="BR672" s="31"/>
      <c r="BS672" s="31"/>
      <c r="BT672" s="31"/>
      <c r="BU672" s="31"/>
      <c r="BV672" s="31"/>
      <c r="BW672" s="31"/>
      <c r="BX672" s="31"/>
      <c r="BY672" s="31"/>
      <c r="BZ672" s="31"/>
      <c r="CA672" s="31"/>
      <c r="CB672" s="31"/>
      <c r="CC672" s="31"/>
    </row>
    <row r="673" spans="1:81" ht="15" x14ac:dyDescent="0.2">
      <c r="A673" s="31"/>
      <c r="B673" s="73"/>
      <c r="C673" s="73"/>
      <c r="D673" s="73"/>
      <c r="E673" s="73"/>
      <c r="F673" s="31"/>
      <c r="G673" s="31"/>
      <c r="H673" s="31"/>
      <c r="I673" s="31"/>
      <c r="J673" s="31"/>
      <c r="K673" s="31"/>
      <c r="L673" s="47"/>
      <c r="M673" s="47"/>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c r="AX673" s="31"/>
      <c r="AY673" s="31"/>
      <c r="AZ673" s="31"/>
      <c r="BA673" s="31"/>
      <c r="BB673" s="31"/>
      <c r="BC673" s="31"/>
      <c r="BD673" s="31"/>
      <c r="BE673" s="31"/>
      <c r="BF673" s="31"/>
      <c r="BG673" s="31"/>
      <c r="BH673" s="31"/>
      <c r="BI673" s="31"/>
      <c r="BJ673" s="31"/>
      <c r="BK673" s="31"/>
      <c r="BL673" s="31"/>
      <c r="BM673" s="31"/>
      <c r="BN673" s="31"/>
      <c r="BO673" s="31"/>
      <c r="BP673" s="31"/>
      <c r="BQ673" s="31"/>
      <c r="BR673" s="31"/>
      <c r="BS673" s="31"/>
      <c r="BT673" s="31"/>
      <c r="BU673" s="31"/>
      <c r="BV673" s="31"/>
      <c r="BW673" s="31"/>
      <c r="BX673" s="31"/>
      <c r="BY673" s="31"/>
      <c r="BZ673" s="31"/>
      <c r="CA673" s="31"/>
      <c r="CB673" s="31"/>
      <c r="CC673" s="31"/>
    </row>
    <row r="674" spans="1:81" ht="15" x14ac:dyDescent="0.2">
      <c r="A674" s="31"/>
      <c r="B674" s="73"/>
      <c r="C674" s="73"/>
      <c r="D674" s="73"/>
      <c r="E674" s="73"/>
      <c r="F674" s="31"/>
      <c r="G674" s="31"/>
      <c r="H674" s="31"/>
      <c r="I674" s="31"/>
      <c r="J674" s="31"/>
      <c r="K674" s="31"/>
      <c r="L674" s="47"/>
      <c r="M674" s="47"/>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c r="AX674" s="31"/>
      <c r="AY674" s="31"/>
      <c r="AZ674" s="31"/>
      <c r="BA674" s="31"/>
      <c r="BB674" s="31"/>
      <c r="BC674" s="31"/>
      <c r="BD674" s="31"/>
      <c r="BE674" s="31"/>
      <c r="BF674" s="31"/>
      <c r="BG674" s="31"/>
      <c r="BH674" s="31"/>
      <c r="BI674" s="31"/>
      <c r="BJ674" s="31"/>
      <c r="BK674" s="31"/>
      <c r="BL674" s="31"/>
      <c r="BM674" s="31"/>
      <c r="BN674" s="31"/>
      <c r="BO674" s="31"/>
      <c r="BP674" s="31"/>
      <c r="BQ674" s="31"/>
      <c r="BR674" s="31"/>
      <c r="BS674" s="31"/>
      <c r="BT674" s="31"/>
      <c r="BU674" s="31"/>
      <c r="BV674" s="31"/>
      <c r="BW674" s="31"/>
      <c r="BX674" s="31"/>
      <c r="BY674" s="31"/>
      <c r="BZ674" s="31"/>
      <c r="CA674" s="31"/>
      <c r="CB674" s="31"/>
      <c r="CC674" s="31"/>
    </row>
    <row r="675" spans="1:81" ht="15" x14ac:dyDescent="0.2">
      <c r="A675" s="31"/>
      <c r="B675" s="73"/>
      <c r="C675" s="73"/>
      <c r="D675" s="73"/>
      <c r="E675" s="73"/>
      <c r="F675" s="31"/>
      <c r="G675" s="31"/>
      <c r="H675" s="31"/>
      <c r="I675" s="31"/>
      <c r="J675" s="31"/>
      <c r="K675" s="31"/>
      <c r="L675" s="47"/>
      <c r="M675" s="47"/>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c r="AX675" s="31"/>
      <c r="AY675" s="31"/>
      <c r="AZ675" s="31"/>
      <c r="BA675" s="31"/>
      <c r="BB675" s="31"/>
      <c r="BC675" s="31"/>
      <c r="BD675" s="31"/>
      <c r="BE675" s="31"/>
      <c r="BF675" s="31"/>
      <c r="BG675" s="31"/>
      <c r="BH675" s="31"/>
      <c r="BI675" s="31"/>
      <c r="BJ675" s="31"/>
      <c r="BK675" s="31"/>
      <c r="BL675" s="31"/>
      <c r="BM675" s="31"/>
      <c r="BN675" s="31"/>
      <c r="BO675" s="31"/>
      <c r="BP675" s="31"/>
      <c r="BQ675" s="31"/>
      <c r="BR675" s="31"/>
      <c r="BS675" s="31"/>
      <c r="BT675" s="31"/>
      <c r="BU675" s="31"/>
      <c r="BV675" s="31"/>
      <c r="BW675" s="31"/>
      <c r="BX675" s="31"/>
      <c r="BY675" s="31"/>
      <c r="BZ675" s="31"/>
      <c r="CA675" s="31"/>
      <c r="CB675" s="31"/>
      <c r="CC675" s="31"/>
    </row>
    <row r="676" spans="1:81" ht="15" x14ac:dyDescent="0.2">
      <c r="A676" s="31"/>
      <c r="B676" s="73"/>
      <c r="C676" s="73"/>
      <c r="D676" s="73"/>
      <c r="E676" s="73"/>
      <c r="F676" s="31"/>
      <c r="G676" s="31"/>
      <c r="H676" s="31"/>
      <c r="I676" s="31"/>
      <c r="J676" s="31"/>
      <c r="K676" s="31"/>
      <c r="L676" s="47"/>
      <c r="M676" s="47"/>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row>
    <row r="677" spans="1:81" ht="15" x14ac:dyDescent="0.2">
      <c r="A677" s="31"/>
      <c r="B677" s="73"/>
      <c r="C677" s="73"/>
      <c r="D677" s="73"/>
      <c r="E677" s="73"/>
      <c r="F677" s="31"/>
      <c r="G677" s="31"/>
      <c r="H677" s="31"/>
      <c r="I677" s="31"/>
      <c r="J677" s="31"/>
      <c r="K677" s="31"/>
      <c r="L677" s="47"/>
      <c r="M677" s="47"/>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c r="AX677" s="31"/>
      <c r="AY677" s="31"/>
      <c r="AZ677" s="31"/>
      <c r="BA677" s="31"/>
      <c r="BB677" s="31"/>
      <c r="BC677" s="31"/>
      <c r="BD677" s="31"/>
      <c r="BE677" s="31"/>
      <c r="BF677" s="31"/>
      <c r="BG677" s="31"/>
      <c r="BH677" s="31"/>
      <c r="BI677" s="31"/>
      <c r="BJ677" s="31"/>
      <c r="BK677" s="31"/>
      <c r="BL677" s="31"/>
      <c r="BM677" s="31"/>
      <c r="BN677" s="31"/>
      <c r="BO677" s="31"/>
      <c r="BP677" s="31"/>
      <c r="BQ677" s="31"/>
      <c r="BR677" s="31"/>
      <c r="BS677" s="31"/>
      <c r="BT677" s="31"/>
      <c r="BU677" s="31"/>
      <c r="BV677" s="31"/>
      <c r="BW677" s="31"/>
      <c r="BX677" s="31"/>
      <c r="BY677" s="31"/>
      <c r="BZ677" s="31"/>
      <c r="CA677" s="31"/>
      <c r="CB677" s="31"/>
      <c r="CC677" s="31"/>
    </row>
    <row r="678" spans="1:81" ht="15" x14ac:dyDescent="0.2">
      <c r="A678" s="31"/>
      <c r="B678" s="73"/>
      <c r="C678" s="73"/>
      <c r="D678" s="73"/>
      <c r="E678" s="73"/>
      <c r="F678" s="31"/>
      <c r="G678" s="31"/>
      <c r="H678" s="31"/>
      <c r="I678" s="31"/>
      <c r="J678" s="31"/>
      <c r="K678" s="31"/>
      <c r="L678" s="47"/>
      <c r="M678" s="47"/>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c r="AX678" s="31"/>
      <c r="AY678" s="31"/>
      <c r="AZ678" s="31"/>
      <c r="BA678" s="31"/>
      <c r="BB678" s="31"/>
      <c r="BC678" s="31"/>
      <c r="BD678" s="31"/>
      <c r="BE678" s="31"/>
      <c r="BF678" s="31"/>
      <c r="BG678" s="31"/>
      <c r="BH678" s="31"/>
      <c r="BI678" s="31"/>
      <c r="BJ678" s="31"/>
      <c r="BK678" s="31"/>
      <c r="BL678" s="31"/>
      <c r="BM678" s="31"/>
      <c r="BN678" s="31"/>
      <c r="BO678" s="31"/>
      <c r="BP678" s="31"/>
      <c r="BQ678" s="31"/>
      <c r="BR678" s="31"/>
      <c r="BS678" s="31"/>
      <c r="BT678" s="31"/>
      <c r="BU678" s="31"/>
      <c r="BV678" s="31"/>
      <c r="BW678" s="31"/>
      <c r="BX678" s="31"/>
      <c r="BY678" s="31"/>
      <c r="BZ678" s="31"/>
      <c r="CA678" s="31"/>
      <c r="CB678" s="31"/>
      <c r="CC678" s="31"/>
    </row>
    <row r="679" spans="1:81" ht="15" x14ac:dyDescent="0.2">
      <c r="A679" s="31"/>
      <c r="B679" s="73"/>
      <c r="C679" s="73"/>
      <c r="D679" s="73"/>
      <c r="E679" s="73"/>
      <c r="F679" s="31"/>
      <c r="G679" s="31"/>
      <c r="H679" s="31"/>
      <c r="I679" s="31"/>
      <c r="J679" s="31"/>
      <c r="K679" s="31"/>
      <c r="L679" s="47"/>
      <c r="M679" s="47"/>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c r="AX679" s="31"/>
      <c r="AY679" s="31"/>
      <c r="AZ679" s="31"/>
      <c r="BA679" s="31"/>
      <c r="BB679" s="31"/>
      <c r="BC679" s="31"/>
      <c r="BD679" s="31"/>
      <c r="BE679" s="31"/>
      <c r="BF679" s="31"/>
      <c r="BG679" s="31"/>
      <c r="BH679" s="31"/>
      <c r="BI679" s="31"/>
      <c r="BJ679" s="31"/>
      <c r="BK679" s="31"/>
      <c r="BL679" s="31"/>
      <c r="BM679" s="31"/>
      <c r="BN679" s="31"/>
      <c r="BO679" s="31"/>
      <c r="BP679" s="31"/>
      <c r="BQ679" s="31"/>
      <c r="BR679" s="31"/>
      <c r="BS679" s="31"/>
      <c r="BT679" s="31"/>
      <c r="BU679" s="31"/>
      <c r="BV679" s="31"/>
      <c r="BW679" s="31"/>
      <c r="BX679" s="31"/>
      <c r="BY679" s="31"/>
      <c r="BZ679" s="31"/>
      <c r="CA679" s="31"/>
      <c r="CB679" s="31"/>
      <c r="CC679" s="31"/>
    </row>
    <row r="680" spans="1:81" ht="15" x14ac:dyDescent="0.2">
      <c r="A680" s="31"/>
      <c r="B680" s="73"/>
      <c r="C680" s="73"/>
      <c r="D680" s="73"/>
      <c r="E680" s="73"/>
      <c r="F680" s="31"/>
      <c r="G680" s="31"/>
      <c r="H680" s="31"/>
      <c r="I680" s="31"/>
      <c r="J680" s="31"/>
      <c r="K680" s="31"/>
      <c r="L680" s="47"/>
      <c r="M680" s="47"/>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c r="AX680" s="31"/>
      <c r="AY680" s="31"/>
      <c r="AZ680" s="31"/>
      <c r="BA680" s="31"/>
      <c r="BB680" s="31"/>
      <c r="BC680" s="31"/>
      <c r="BD680" s="31"/>
      <c r="BE680" s="31"/>
      <c r="BF680" s="31"/>
      <c r="BG680" s="31"/>
      <c r="BH680" s="31"/>
      <c r="BI680" s="31"/>
      <c r="BJ680" s="31"/>
      <c r="BK680" s="31"/>
      <c r="BL680" s="31"/>
      <c r="BM680" s="31"/>
      <c r="BN680" s="31"/>
      <c r="BO680" s="31"/>
      <c r="BP680" s="31"/>
      <c r="BQ680" s="31"/>
      <c r="BR680" s="31"/>
      <c r="BS680" s="31"/>
      <c r="BT680" s="31"/>
      <c r="BU680" s="31"/>
      <c r="BV680" s="31"/>
      <c r="BW680" s="31"/>
      <c r="BX680" s="31"/>
      <c r="BY680" s="31"/>
      <c r="BZ680" s="31"/>
      <c r="CA680" s="31"/>
      <c r="CB680" s="31"/>
      <c r="CC680" s="31"/>
    </row>
    <row r="681" spans="1:81" ht="15" x14ac:dyDescent="0.2">
      <c r="A681" s="31"/>
      <c r="B681" s="73"/>
      <c r="C681" s="73"/>
      <c r="D681" s="73"/>
      <c r="E681" s="73"/>
      <c r="F681" s="31"/>
      <c r="G681" s="31"/>
      <c r="H681" s="31"/>
      <c r="I681" s="31"/>
      <c r="J681" s="31"/>
      <c r="K681" s="31"/>
      <c r="L681" s="47"/>
      <c r="M681" s="47"/>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c r="AX681" s="31"/>
      <c r="AY681" s="31"/>
      <c r="AZ681" s="31"/>
      <c r="BA681" s="31"/>
      <c r="BB681" s="31"/>
      <c r="BC681" s="31"/>
      <c r="BD681" s="31"/>
      <c r="BE681" s="31"/>
      <c r="BF681" s="31"/>
      <c r="BG681" s="31"/>
      <c r="BH681" s="31"/>
      <c r="BI681" s="31"/>
      <c r="BJ681" s="31"/>
      <c r="BK681" s="31"/>
      <c r="BL681" s="31"/>
      <c r="BM681" s="31"/>
      <c r="BN681" s="31"/>
      <c r="BO681" s="31"/>
      <c r="BP681" s="31"/>
      <c r="BQ681" s="31"/>
      <c r="BR681" s="31"/>
      <c r="BS681" s="31"/>
      <c r="BT681" s="31"/>
      <c r="BU681" s="31"/>
      <c r="BV681" s="31"/>
      <c r="BW681" s="31"/>
      <c r="BX681" s="31"/>
      <c r="BY681" s="31"/>
      <c r="BZ681" s="31"/>
      <c r="CA681" s="31"/>
      <c r="CB681" s="31"/>
      <c r="CC681" s="31"/>
    </row>
    <row r="682" spans="1:81" ht="15" x14ac:dyDescent="0.2">
      <c r="A682" s="31"/>
      <c r="B682" s="73"/>
      <c r="C682" s="73"/>
      <c r="D682" s="73"/>
      <c r="E682" s="73"/>
      <c r="F682" s="31"/>
      <c r="G682" s="31"/>
      <c r="H682" s="31"/>
      <c r="I682" s="31"/>
      <c r="J682" s="31"/>
      <c r="K682" s="31"/>
      <c r="L682" s="47"/>
      <c r="M682" s="47"/>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c r="AX682" s="31"/>
      <c r="AY682" s="31"/>
      <c r="AZ682" s="31"/>
      <c r="BA682" s="31"/>
      <c r="BB682" s="31"/>
      <c r="BC682" s="31"/>
      <c r="BD682" s="31"/>
      <c r="BE682" s="31"/>
      <c r="BF682" s="31"/>
      <c r="BG682" s="31"/>
      <c r="BH682" s="31"/>
      <c r="BI682" s="31"/>
      <c r="BJ682" s="31"/>
      <c r="BK682" s="31"/>
      <c r="BL682" s="31"/>
      <c r="BM682" s="31"/>
      <c r="BN682" s="31"/>
      <c r="BO682" s="31"/>
      <c r="BP682" s="31"/>
      <c r="BQ682" s="31"/>
      <c r="BR682" s="31"/>
      <c r="BS682" s="31"/>
      <c r="BT682" s="31"/>
      <c r="BU682" s="31"/>
      <c r="BV682" s="31"/>
      <c r="BW682" s="31"/>
      <c r="BX682" s="31"/>
      <c r="BY682" s="31"/>
      <c r="BZ682" s="31"/>
      <c r="CA682" s="31"/>
      <c r="CB682" s="31"/>
      <c r="CC682" s="31"/>
    </row>
    <row r="683" spans="1:81" ht="15" x14ac:dyDescent="0.2">
      <c r="A683" s="31"/>
      <c r="B683" s="73"/>
      <c r="C683" s="73"/>
      <c r="D683" s="73"/>
      <c r="E683" s="73"/>
      <c r="F683" s="31"/>
      <c r="G683" s="31"/>
      <c r="H683" s="31"/>
      <c r="I683" s="31"/>
      <c r="J683" s="31"/>
      <c r="K683" s="31"/>
      <c r="L683" s="47"/>
      <c r="M683" s="47"/>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c r="AX683" s="31"/>
      <c r="AY683" s="31"/>
      <c r="AZ683" s="31"/>
      <c r="BA683" s="31"/>
      <c r="BB683" s="31"/>
      <c r="BC683" s="31"/>
      <c r="BD683" s="31"/>
      <c r="BE683" s="31"/>
      <c r="BF683" s="31"/>
      <c r="BG683" s="31"/>
      <c r="BH683" s="31"/>
      <c r="BI683" s="31"/>
      <c r="BJ683" s="31"/>
      <c r="BK683" s="31"/>
      <c r="BL683" s="31"/>
      <c r="BM683" s="31"/>
      <c r="BN683" s="31"/>
      <c r="BO683" s="31"/>
      <c r="BP683" s="31"/>
      <c r="BQ683" s="31"/>
      <c r="BR683" s="31"/>
      <c r="BS683" s="31"/>
      <c r="BT683" s="31"/>
      <c r="BU683" s="31"/>
      <c r="BV683" s="31"/>
      <c r="BW683" s="31"/>
      <c r="BX683" s="31"/>
      <c r="BY683" s="31"/>
      <c r="BZ683" s="31"/>
      <c r="CA683" s="31"/>
      <c r="CB683" s="31"/>
      <c r="CC683" s="31"/>
    </row>
    <row r="684" spans="1:81" ht="15" x14ac:dyDescent="0.2">
      <c r="A684" s="31"/>
      <c r="B684" s="73"/>
      <c r="C684" s="73"/>
      <c r="D684" s="73"/>
      <c r="E684" s="73"/>
      <c r="F684" s="31"/>
      <c r="G684" s="31"/>
      <c r="H684" s="31"/>
      <c r="I684" s="31"/>
      <c r="J684" s="31"/>
      <c r="K684" s="31"/>
      <c r="L684" s="47"/>
      <c r="M684" s="47"/>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c r="AX684" s="31"/>
      <c r="AY684" s="31"/>
      <c r="AZ684" s="31"/>
      <c r="BA684" s="31"/>
      <c r="BB684" s="31"/>
      <c r="BC684" s="31"/>
      <c r="BD684" s="31"/>
      <c r="BE684" s="31"/>
      <c r="BF684" s="31"/>
      <c r="BG684" s="31"/>
      <c r="BH684" s="31"/>
      <c r="BI684" s="31"/>
      <c r="BJ684" s="31"/>
      <c r="BK684" s="31"/>
      <c r="BL684" s="31"/>
      <c r="BM684" s="31"/>
      <c r="BN684" s="31"/>
      <c r="BO684" s="31"/>
      <c r="BP684" s="31"/>
      <c r="BQ684" s="31"/>
      <c r="BR684" s="31"/>
      <c r="BS684" s="31"/>
      <c r="BT684" s="31"/>
      <c r="BU684" s="31"/>
      <c r="BV684" s="31"/>
      <c r="BW684" s="31"/>
      <c r="BX684" s="31"/>
      <c r="BY684" s="31"/>
      <c r="BZ684" s="31"/>
      <c r="CA684" s="31"/>
      <c r="CB684" s="31"/>
      <c r="CC684" s="31"/>
    </row>
    <row r="685" spans="1:81" ht="15" x14ac:dyDescent="0.2">
      <c r="A685" s="31"/>
      <c r="B685" s="73"/>
      <c r="C685" s="73"/>
      <c r="D685" s="73"/>
      <c r="E685" s="73"/>
      <c r="F685" s="31"/>
      <c r="G685" s="31"/>
      <c r="H685" s="31"/>
      <c r="I685" s="31"/>
      <c r="J685" s="31"/>
      <c r="K685" s="31"/>
      <c r="L685" s="47"/>
      <c r="M685" s="47"/>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c r="AX685" s="31"/>
      <c r="AY685" s="31"/>
      <c r="AZ685" s="31"/>
      <c r="BA685" s="31"/>
      <c r="BB685" s="31"/>
      <c r="BC685" s="31"/>
      <c r="BD685" s="31"/>
      <c r="BE685" s="31"/>
      <c r="BF685" s="31"/>
      <c r="BG685" s="31"/>
      <c r="BH685" s="31"/>
      <c r="BI685" s="31"/>
      <c r="BJ685" s="31"/>
      <c r="BK685" s="31"/>
      <c r="BL685" s="31"/>
      <c r="BM685" s="31"/>
      <c r="BN685" s="31"/>
      <c r="BO685" s="31"/>
      <c r="BP685" s="31"/>
      <c r="BQ685" s="31"/>
      <c r="BR685" s="31"/>
      <c r="BS685" s="31"/>
      <c r="BT685" s="31"/>
      <c r="BU685" s="31"/>
      <c r="BV685" s="31"/>
      <c r="BW685" s="31"/>
      <c r="BX685" s="31"/>
      <c r="BY685" s="31"/>
      <c r="BZ685" s="31"/>
      <c r="CA685" s="31"/>
      <c r="CB685" s="31"/>
      <c r="CC685" s="31"/>
    </row>
    <row r="686" spans="1:81" ht="15" x14ac:dyDescent="0.2">
      <c r="A686" s="31"/>
      <c r="B686" s="73"/>
      <c r="C686" s="73"/>
      <c r="D686" s="73"/>
      <c r="E686" s="73"/>
      <c r="F686" s="31"/>
      <c r="G686" s="31"/>
      <c r="H686" s="31"/>
      <c r="I686" s="31"/>
      <c r="J686" s="31"/>
      <c r="K686" s="31"/>
      <c r="L686" s="47"/>
      <c r="M686" s="47"/>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row>
    <row r="687" spans="1:81" ht="15" x14ac:dyDescent="0.2">
      <c r="A687" s="31"/>
      <c r="B687" s="73"/>
      <c r="C687" s="73"/>
      <c r="D687" s="73"/>
      <c r="E687" s="73"/>
      <c r="F687" s="31"/>
      <c r="G687" s="31"/>
      <c r="H687" s="31"/>
      <c r="I687" s="31"/>
      <c r="J687" s="31"/>
      <c r="K687" s="31"/>
      <c r="L687" s="47"/>
      <c r="M687" s="47"/>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c r="AX687" s="31"/>
      <c r="AY687" s="31"/>
      <c r="AZ687" s="31"/>
      <c r="BA687" s="31"/>
      <c r="BB687" s="31"/>
      <c r="BC687" s="31"/>
      <c r="BD687" s="31"/>
      <c r="BE687" s="31"/>
      <c r="BF687" s="31"/>
      <c r="BG687" s="31"/>
      <c r="BH687" s="31"/>
      <c r="BI687" s="31"/>
      <c r="BJ687" s="31"/>
      <c r="BK687" s="31"/>
      <c r="BL687" s="31"/>
      <c r="BM687" s="31"/>
      <c r="BN687" s="31"/>
      <c r="BO687" s="31"/>
      <c r="BP687" s="31"/>
      <c r="BQ687" s="31"/>
      <c r="BR687" s="31"/>
      <c r="BS687" s="31"/>
      <c r="BT687" s="31"/>
      <c r="BU687" s="31"/>
      <c r="BV687" s="31"/>
      <c r="BW687" s="31"/>
      <c r="BX687" s="31"/>
      <c r="BY687" s="31"/>
      <c r="BZ687" s="31"/>
      <c r="CA687" s="31"/>
      <c r="CB687" s="31"/>
      <c r="CC687" s="31"/>
    </row>
    <row r="688" spans="1:81" ht="15" x14ac:dyDescent="0.2">
      <c r="A688" s="31"/>
      <c r="B688" s="73"/>
      <c r="C688" s="73"/>
      <c r="D688" s="73"/>
      <c r="E688" s="73"/>
      <c r="F688" s="31"/>
      <c r="G688" s="31"/>
      <c r="H688" s="31"/>
      <c r="I688" s="31"/>
      <c r="J688" s="31"/>
      <c r="K688" s="31"/>
      <c r="L688" s="47"/>
      <c r="M688" s="47"/>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c r="AX688" s="31"/>
      <c r="AY688" s="31"/>
      <c r="AZ688" s="31"/>
      <c r="BA688" s="31"/>
      <c r="BB688" s="31"/>
      <c r="BC688" s="31"/>
      <c r="BD688" s="31"/>
      <c r="BE688" s="31"/>
      <c r="BF688" s="31"/>
      <c r="BG688" s="31"/>
      <c r="BH688" s="31"/>
      <c r="BI688" s="31"/>
      <c r="BJ688" s="31"/>
      <c r="BK688" s="31"/>
      <c r="BL688" s="31"/>
      <c r="BM688" s="31"/>
      <c r="BN688" s="31"/>
      <c r="BO688" s="31"/>
      <c r="BP688" s="31"/>
      <c r="BQ688" s="31"/>
      <c r="BR688" s="31"/>
      <c r="BS688" s="31"/>
      <c r="BT688" s="31"/>
      <c r="BU688" s="31"/>
      <c r="BV688" s="31"/>
      <c r="BW688" s="31"/>
      <c r="BX688" s="31"/>
      <c r="BY688" s="31"/>
      <c r="BZ688" s="31"/>
      <c r="CA688" s="31"/>
      <c r="CB688" s="31"/>
      <c r="CC688" s="31"/>
    </row>
    <row r="689" spans="1:81" ht="15" x14ac:dyDescent="0.2">
      <c r="A689" s="31"/>
      <c r="B689" s="73"/>
      <c r="C689" s="73"/>
      <c r="D689" s="73"/>
      <c r="E689" s="73"/>
      <c r="F689" s="31"/>
      <c r="G689" s="31"/>
      <c r="H689" s="31"/>
      <c r="I689" s="31"/>
      <c r="J689" s="31"/>
      <c r="K689" s="31"/>
      <c r="L689" s="47"/>
      <c r="M689" s="47"/>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c r="AX689" s="31"/>
      <c r="AY689" s="31"/>
      <c r="AZ689" s="31"/>
      <c r="BA689" s="31"/>
      <c r="BB689" s="31"/>
      <c r="BC689" s="31"/>
      <c r="BD689" s="31"/>
      <c r="BE689" s="31"/>
      <c r="BF689" s="31"/>
      <c r="BG689" s="31"/>
      <c r="BH689" s="31"/>
      <c r="BI689" s="31"/>
      <c r="BJ689" s="31"/>
      <c r="BK689" s="31"/>
      <c r="BL689" s="31"/>
      <c r="BM689" s="31"/>
      <c r="BN689" s="31"/>
      <c r="BO689" s="31"/>
      <c r="BP689" s="31"/>
      <c r="BQ689" s="31"/>
      <c r="BR689" s="31"/>
      <c r="BS689" s="31"/>
      <c r="BT689" s="31"/>
      <c r="BU689" s="31"/>
      <c r="BV689" s="31"/>
      <c r="BW689" s="31"/>
      <c r="BX689" s="31"/>
      <c r="BY689" s="31"/>
      <c r="BZ689" s="31"/>
      <c r="CA689" s="31"/>
      <c r="CB689" s="31"/>
      <c r="CC689" s="31"/>
    </row>
    <row r="690" spans="1:81" ht="15" x14ac:dyDescent="0.2">
      <c r="A690" s="31"/>
      <c r="B690" s="73"/>
      <c r="C690" s="73"/>
      <c r="D690" s="73"/>
      <c r="E690" s="73"/>
      <c r="F690" s="31"/>
      <c r="G690" s="31"/>
      <c r="H690" s="31"/>
      <c r="I690" s="31"/>
      <c r="J690" s="31"/>
      <c r="K690" s="31"/>
      <c r="L690" s="47"/>
      <c r="M690" s="47"/>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c r="AX690" s="31"/>
      <c r="AY690" s="31"/>
      <c r="AZ690" s="31"/>
      <c r="BA690" s="31"/>
      <c r="BB690" s="31"/>
      <c r="BC690" s="31"/>
      <c r="BD690" s="31"/>
      <c r="BE690" s="31"/>
      <c r="BF690" s="31"/>
      <c r="BG690" s="31"/>
      <c r="BH690" s="31"/>
      <c r="BI690" s="31"/>
      <c r="BJ690" s="31"/>
      <c r="BK690" s="31"/>
      <c r="BL690" s="31"/>
      <c r="BM690" s="31"/>
      <c r="BN690" s="31"/>
      <c r="BO690" s="31"/>
      <c r="BP690" s="31"/>
      <c r="BQ690" s="31"/>
      <c r="BR690" s="31"/>
      <c r="BS690" s="31"/>
      <c r="BT690" s="31"/>
      <c r="BU690" s="31"/>
      <c r="BV690" s="31"/>
      <c r="BW690" s="31"/>
      <c r="BX690" s="31"/>
      <c r="BY690" s="31"/>
      <c r="BZ690" s="31"/>
      <c r="CA690" s="31"/>
      <c r="CB690" s="31"/>
      <c r="CC690" s="31"/>
    </row>
    <row r="691" spans="1:81" ht="15" x14ac:dyDescent="0.2">
      <c r="A691" s="31"/>
      <c r="B691" s="73"/>
      <c r="C691" s="73"/>
      <c r="D691" s="73"/>
      <c r="E691" s="73"/>
      <c r="F691" s="31"/>
      <c r="G691" s="31"/>
      <c r="H691" s="31"/>
      <c r="I691" s="31"/>
      <c r="J691" s="31"/>
      <c r="K691" s="31"/>
      <c r="L691" s="47"/>
      <c r="M691" s="47"/>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c r="AX691" s="31"/>
      <c r="AY691" s="31"/>
      <c r="AZ691" s="31"/>
      <c r="BA691" s="31"/>
      <c r="BB691" s="31"/>
      <c r="BC691" s="31"/>
      <c r="BD691" s="31"/>
      <c r="BE691" s="31"/>
      <c r="BF691" s="31"/>
      <c r="BG691" s="31"/>
      <c r="BH691" s="31"/>
      <c r="BI691" s="31"/>
      <c r="BJ691" s="31"/>
      <c r="BK691" s="31"/>
      <c r="BL691" s="31"/>
      <c r="BM691" s="31"/>
      <c r="BN691" s="31"/>
      <c r="BO691" s="31"/>
      <c r="BP691" s="31"/>
      <c r="BQ691" s="31"/>
      <c r="BR691" s="31"/>
      <c r="BS691" s="31"/>
      <c r="BT691" s="31"/>
      <c r="BU691" s="31"/>
      <c r="BV691" s="31"/>
      <c r="BW691" s="31"/>
      <c r="BX691" s="31"/>
      <c r="BY691" s="31"/>
      <c r="BZ691" s="31"/>
      <c r="CA691" s="31"/>
      <c r="CB691" s="31"/>
      <c r="CC691" s="31"/>
    </row>
    <row r="692" spans="1:81" ht="15" x14ac:dyDescent="0.2">
      <c r="A692" s="31"/>
      <c r="B692" s="73"/>
      <c r="C692" s="73"/>
      <c r="D692" s="73"/>
      <c r="E692" s="73"/>
      <c r="F692" s="31"/>
      <c r="G692" s="31"/>
      <c r="H692" s="31"/>
      <c r="I692" s="31"/>
      <c r="J692" s="31"/>
      <c r="K692" s="31"/>
      <c r="L692" s="47"/>
      <c r="M692" s="47"/>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c r="AX692" s="31"/>
      <c r="AY692" s="31"/>
      <c r="AZ692" s="31"/>
      <c r="BA692" s="31"/>
      <c r="BB692" s="31"/>
      <c r="BC692" s="31"/>
      <c r="BD692" s="31"/>
      <c r="BE692" s="31"/>
      <c r="BF692" s="31"/>
      <c r="BG692" s="31"/>
      <c r="BH692" s="31"/>
      <c r="BI692" s="31"/>
      <c r="BJ692" s="31"/>
      <c r="BK692" s="31"/>
      <c r="BL692" s="31"/>
      <c r="BM692" s="31"/>
      <c r="BN692" s="31"/>
      <c r="BO692" s="31"/>
      <c r="BP692" s="31"/>
      <c r="BQ692" s="31"/>
      <c r="BR692" s="31"/>
      <c r="BS692" s="31"/>
      <c r="BT692" s="31"/>
      <c r="BU692" s="31"/>
      <c r="BV692" s="31"/>
      <c r="BW692" s="31"/>
      <c r="BX692" s="31"/>
      <c r="BY692" s="31"/>
      <c r="BZ692" s="31"/>
      <c r="CA692" s="31"/>
      <c r="CB692" s="31"/>
      <c r="CC692" s="31"/>
    </row>
    <row r="693" spans="1:81" ht="15" x14ac:dyDescent="0.2">
      <c r="A693" s="31"/>
      <c r="B693" s="73"/>
      <c r="C693" s="73"/>
      <c r="D693" s="73"/>
      <c r="E693" s="73"/>
      <c r="F693" s="31"/>
      <c r="G693" s="31"/>
      <c r="H693" s="31"/>
      <c r="I693" s="31"/>
      <c r="J693" s="31"/>
      <c r="K693" s="31"/>
      <c r="L693" s="47"/>
      <c r="M693" s="47"/>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c r="AX693" s="31"/>
      <c r="AY693" s="31"/>
      <c r="AZ693" s="31"/>
      <c r="BA693" s="31"/>
      <c r="BB693" s="31"/>
      <c r="BC693" s="31"/>
      <c r="BD693" s="31"/>
      <c r="BE693" s="31"/>
      <c r="BF693" s="31"/>
      <c r="BG693" s="31"/>
      <c r="BH693" s="31"/>
      <c r="BI693" s="31"/>
      <c r="BJ693" s="31"/>
      <c r="BK693" s="31"/>
      <c r="BL693" s="31"/>
      <c r="BM693" s="31"/>
      <c r="BN693" s="31"/>
      <c r="BO693" s="31"/>
      <c r="BP693" s="31"/>
      <c r="BQ693" s="31"/>
      <c r="BR693" s="31"/>
      <c r="BS693" s="31"/>
      <c r="BT693" s="31"/>
      <c r="BU693" s="31"/>
      <c r="BV693" s="31"/>
      <c r="BW693" s="31"/>
      <c r="BX693" s="31"/>
      <c r="BY693" s="31"/>
      <c r="BZ693" s="31"/>
      <c r="CA693" s="31"/>
      <c r="CB693" s="31"/>
      <c r="CC693" s="31"/>
    </row>
    <row r="694" spans="1:81" ht="15" x14ac:dyDescent="0.2">
      <c r="A694" s="31"/>
      <c r="B694" s="73"/>
      <c r="C694" s="73"/>
      <c r="D694" s="73"/>
      <c r="E694" s="73"/>
      <c r="F694" s="31"/>
      <c r="G694" s="31"/>
      <c r="H694" s="31"/>
      <c r="I694" s="31"/>
      <c r="J694" s="31"/>
      <c r="K694" s="31"/>
      <c r="L694" s="47"/>
      <c r="M694" s="47"/>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c r="AX694" s="31"/>
      <c r="AY694" s="31"/>
      <c r="AZ694" s="31"/>
      <c r="BA694" s="31"/>
      <c r="BB694" s="31"/>
      <c r="BC694" s="31"/>
      <c r="BD694" s="31"/>
      <c r="BE694" s="31"/>
      <c r="BF694" s="31"/>
      <c r="BG694" s="31"/>
      <c r="BH694" s="31"/>
      <c r="BI694" s="31"/>
      <c r="BJ694" s="31"/>
      <c r="BK694" s="31"/>
      <c r="BL694" s="31"/>
      <c r="BM694" s="31"/>
      <c r="BN694" s="31"/>
      <c r="BO694" s="31"/>
      <c r="BP694" s="31"/>
      <c r="BQ694" s="31"/>
      <c r="BR694" s="31"/>
      <c r="BS694" s="31"/>
      <c r="BT694" s="31"/>
      <c r="BU694" s="31"/>
      <c r="BV694" s="31"/>
      <c r="BW694" s="31"/>
      <c r="BX694" s="31"/>
      <c r="BY694" s="31"/>
      <c r="BZ694" s="31"/>
      <c r="CA694" s="31"/>
      <c r="CB694" s="31"/>
      <c r="CC694" s="31"/>
    </row>
    <row r="695" spans="1:81" ht="15" x14ac:dyDescent="0.2">
      <c r="A695" s="31"/>
      <c r="B695" s="73"/>
      <c r="C695" s="73"/>
      <c r="D695" s="73"/>
      <c r="E695" s="73"/>
      <c r="F695" s="31"/>
      <c r="G695" s="31"/>
      <c r="H695" s="31"/>
      <c r="I695" s="31"/>
      <c r="J695" s="31"/>
      <c r="K695" s="31"/>
      <c r="L695" s="47"/>
      <c r="M695" s="47"/>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c r="AX695" s="31"/>
      <c r="AY695" s="31"/>
      <c r="AZ695" s="31"/>
      <c r="BA695" s="31"/>
      <c r="BB695" s="31"/>
      <c r="BC695" s="31"/>
      <c r="BD695" s="31"/>
      <c r="BE695" s="31"/>
      <c r="BF695" s="31"/>
      <c r="BG695" s="31"/>
      <c r="BH695" s="31"/>
      <c r="BI695" s="31"/>
      <c r="BJ695" s="31"/>
      <c r="BK695" s="31"/>
      <c r="BL695" s="31"/>
      <c r="BM695" s="31"/>
      <c r="BN695" s="31"/>
      <c r="BO695" s="31"/>
      <c r="BP695" s="31"/>
      <c r="BQ695" s="31"/>
      <c r="BR695" s="31"/>
      <c r="BS695" s="31"/>
      <c r="BT695" s="31"/>
      <c r="BU695" s="31"/>
      <c r="BV695" s="31"/>
      <c r="BW695" s="31"/>
      <c r="BX695" s="31"/>
      <c r="BY695" s="31"/>
      <c r="BZ695" s="31"/>
      <c r="CA695" s="31"/>
      <c r="CB695" s="31"/>
      <c r="CC695" s="31"/>
    </row>
    <row r="696" spans="1:81" ht="15" x14ac:dyDescent="0.2">
      <c r="A696" s="31"/>
      <c r="B696" s="73"/>
      <c r="C696" s="73"/>
      <c r="D696" s="73"/>
      <c r="E696" s="73"/>
      <c r="F696" s="31"/>
      <c r="G696" s="31"/>
      <c r="H696" s="31"/>
      <c r="I696" s="31"/>
      <c r="J696" s="31"/>
      <c r="K696" s="31"/>
      <c r="L696" s="47"/>
      <c r="M696" s="47"/>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row>
    <row r="697" spans="1:81" ht="15" x14ac:dyDescent="0.2">
      <c r="A697" s="31"/>
      <c r="B697" s="73"/>
      <c r="C697" s="73"/>
      <c r="D697" s="73"/>
      <c r="E697" s="73"/>
      <c r="F697" s="31"/>
      <c r="G697" s="31"/>
      <c r="H697" s="31"/>
      <c r="I697" s="31"/>
      <c r="J697" s="31"/>
      <c r="K697" s="31"/>
      <c r="L697" s="47"/>
      <c r="M697" s="47"/>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c r="AX697" s="31"/>
      <c r="AY697" s="31"/>
      <c r="AZ697" s="31"/>
      <c r="BA697" s="31"/>
      <c r="BB697" s="31"/>
      <c r="BC697" s="31"/>
      <c r="BD697" s="31"/>
      <c r="BE697" s="31"/>
      <c r="BF697" s="31"/>
      <c r="BG697" s="31"/>
      <c r="BH697" s="31"/>
      <c r="BI697" s="31"/>
      <c r="BJ697" s="31"/>
      <c r="BK697" s="31"/>
      <c r="BL697" s="31"/>
      <c r="BM697" s="31"/>
      <c r="BN697" s="31"/>
      <c r="BO697" s="31"/>
      <c r="BP697" s="31"/>
      <c r="BQ697" s="31"/>
      <c r="BR697" s="31"/>
      <c r="BS697" s="31"/>
      <c r="BT697" s="31"/>
      <c r="BU697" s="31"/>
      <c r="BV697" s="31"/>
      <c r="BW697" s="31"/>
      <c r="BX697" s="31"/>
      <c r="BY697" s="31"/>
      <c r="BZ697" s="31"/>
      <c r="CA697" s="31"/>
      <c r="CB697" s="31"/>
      <c r="CC697" s="31"/>
    </row>
    <row r="698" spans="1:81" ht="15" x14ac:dyDescent="0.2">
      <c r="A698" s="31"/>
      <c r="B698" s="73"/>
      <c r="C698" s="73"/>
      <c r="D698" s="73"/>
      <c r="E698" s="73"/>
      <c r="F698" s="31"/>
      <c r="G698" s="31"/>
      <c r="H698" s="31"/>
      <c r="I698" s="31"/>
      <c r="J698" s="31"/>
      <c r="K698" s="31"/>
      <c r="L698" s="47"/>
      <c r="M698" s="47"/>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c r="AX698" s="31"/>
      <c r="AY698" s="31"/>
      <c r="AZ698" s="31"/>
      <c r="BA698" s="31"/>
      <c r="BB698" s="31"/>
      <c r="BC698" s="31"/>
      <c r="BD698" s="31"/>
      <c r="BE698" s="31"/>
      <c r="BF698" s="31"/>
      <c r="BG698" s="31"/>
      <c r="BH698" s="31"/>
      <c r="BI698" s="31"/>
      <c r="BJ698" s="31"/>
      <c r="BK698" s="31"/>
      <c r="BL698" s="31"/>
      <c r="BM698" s="31"/>
      <c r="BN698" s="31"/>
      <c r="BO698" s="31"/>
      <c r="BP698" s="31"/>
      <c r="BQ698" s="31"/>
      <c r="BR698" s="31"/>
      <c r="BS698" s="31"/>
      <c r="BT698" s="31"/>
      <c r="BU698" s="31"/>
      <c r="BV698" s="31"/>
      <c r="BW698" s="31"/>
      <c r="BX698" s="31"/>
      <c r="BY698" s="31"/>
      <c r="BZ698" s="31"/>
      <c r="CA698" s="31"/>
      <c r="CB698" s="31"/>
      <c r="CC698" s="31"/>
    </row>
    <row r="699" spans="1:81" ht="15" x14ac:dyDescent="0.2">
      <c r="A699" s="31"/>
      <c r="B699" s="73"/>
      <c r="C699" s="73"/>
      <c r="D699" s="73"/>
      <c r="E699" s="73"/>
      <c r="F699" s="31"/>
      <c r="G699" s="31"/>
      <c r="H699" s="31"/>
      <c r="I699" s="31"/>
      <c r="J699" s="31"/>
      <c r="K699" s="31"/>
      <c r="L699" s="47"/>
      <c r="M699" s="47"/>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c r="AX699" s="31"/>
      <c r="AY699" s="31"/>
      <c r="AZ699" s="31"/>
      <c r="BA699" s="31"/>
      <c r="BB699" s="31"/>
      <c r="BC699" s="31"/>
      <c r="BD699" s="31"/>
      <c r="BE699" s="31"/>
      <c r="BF699" s="31"/>
      <c r="BG699" s="31"/>
      <c r="BH699" s="31"/>
      <c r="BI699" s="31"/>
      <c r="BJ699" s="31"/>
      <c r="BK699" s="31"/>
      <c r="BL699" s="31"/>
      <c r="BM699" s="31"/>
      <c r="BN699" s="31"/>
      <c r="BO699" s="31"/>
      <c r="BP699" s="31"/>
      <c r="BQ699" s="31"/>
      <c r="BR699" s="31"/>
      <c r="BS699" s="31"/>
      <c r="BT699" s="31"/>
      <c r="BU699" s="31"/>
      <c r="BV699" s="31"/>
      <c r="BW699" s="31"/>
      <c r="BX699" s="31"/>
      <c r="BY699" s="31"/>
      <c r="BZ699" s="31"/>
      <c r="CA699" s="31"/>
      <c r="CB699" s="31"/>
      <c r="CC699" s="31"/>
    </row>
    <row r="700" spans="1:81" ht="15" x14ac:dyDescent="0.2">
      <c r="A700" s="31"/>
      <c r="B700" s="73"/>
      <c r="C700" s="73"/>
      <c r="D700" s="73"/>
      <c r="E700" s="73"/>
      <c r="F700" s="31"/>
      <c r="G700" s="31"/>
      <c r="H700" s="31"/>
      <c r="I700" s="31"/>
      <c r="J700" s="31"/>
      <c r="K700" s="31"/>
      <c r="L700" s="47"/>
      <c r="M700" s="47"/>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c r="AX700" s="31"/>
      <c r="AY700" s="31"/>
      <c r="AZ700" s="31"/>
      <c r="BA700" s="31"/>
      <c r="BB700" s="31"/>
      <c r="BC700" s="31"/>
      <c r="BD700" s="31"/>
      <c r="BE700" s="31"/>
      <c r="BF700" s="31"/>
      <c r="BG700" s="31"/>
      <c r="BH700" s="31"/>
      <c r="BI700" s="31"/>
      <c r="BJ700" s="31"/>
      <c r="BK700" s="31"/>
      <c r="BL700" s="31"/>
      <c r="BM700" s="31"/>
      <c r="BN700" s="31"/>
      <c r="BO700" s="31"/>
      <c r="BP700" s="31"/>
      <c r="BQ700" s="31"/>
      <c r="BR700" s="31"/>
      <c r="BS700" s="31"/>
      <c r="BT700" s="31"/>
      <c r="BU700" s="31"/>
      <c r="BV700" s="31"/>
      <c r="BW700" s="31"/>
      <c r="BX700" s="31"/>
      <c r="BY700" s="31"/>
      <c r="BZ700" s="31"/>
      <c r="CA700" s="31"/>
      <c r="CB700" s="31"/>
      <c r="CC700" s="31"/>
    </row>
    <row r="701" spans="1:81" ht="15" x14ac:dyDescent="0.2">
      <c r="A701" s="31"/>
      <c r="B701" s="73"/>
      <c r="C701" s="73"/>
      <c r="D701" s="73"/>
      <c r="E701" s="73"/>
      <c r="F701" s="31"/>
      <c r="G701" s="31"/>
      <c r="H701" s="31"/>
      <c r="I701" s="31"/>
      <c r="J701" s="31"/>
      <c r="K701" s="31"/>
      <c r="L701" s="47"/>
      <c r="M701" s="47"/>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c r="AX701" s="31"/>
      <c r="AY701" s="31"/>
      <c r="AZ701" s="31"/>
      <c r="BA701" s="31"/>
      <c r="BB701" s="31"/>
      <c r="BC701" s="31"/>
      <c r="BD701" s="31"/>
      <c r="BE701" s="31"/>
      <c r="BF701" s="31"/>
      <c r="BG701" s="31"/>
      <c r="BH701" s="31"/>
      <c r="BI701" s="31"/>
      <c r="BJ701" s="31"/>
      <c r="BK701" s="31"/>
      <c r="BL701" s="31"/>
      <c r="BM701" s="31"/>
      <c r="BN701" s="31"/>
      <c r="BO701" s="31"/>
      <c r="BP701" s="31"/>
      <c r="BQ701" s="31"/>
      <c r="BR701" s="31"/>
      <c r="BS701" s="31"/>
      <c r="BT701" s="31"/>
      <c r="BU701" s="31"/>
      <c r="BV701" s="31"/>
      <c r="BW701" s="31"/>
      <c r="BX701" s="31"/>
      <c r="BY701" s="31"/>
      <c r="BZ701" s="31"/>
      <c r="CA701" s="31"/>
      <c r="CB701" s="31"/>
      <c r="CC701" s="31"/>
    </row>
    <row r="702" spans="1:81" ht="15" x14ac:dyDescent="0.2">
      <c r="A702" s="31"/>
      <c r="B702" s="73"/>
      <c r="C702" s="73"/>
      <c r="D702" s="73"/>
      <c r="E702" s="73"/>
      <c r="F702" s="31"/>
      <c r="G702" s="31"/>
      <c r="H702" s="31"/>
      <c r="I702" s="31"/>
      <c r="J702" s="31"/>
      <c r="K702" s="31"/>
      <c r="L702" s="47"/>
      <c r="M702" s="47"/>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c r="AX702" s="31"/>
      <c r="AY702" s="31"/>
      <c r="AZ702" s="31"/>
      <c r="BA702" s="31"/>
      <c r="BB702" s="31"/>
      <c r="BC702" s="31"/>
      <c r="BD702" s="31"/>
      <c r="BE702" s="31"/>
      <c r="BF702" s="31"/>
      <c r="BG702" s="31"/>
      <c r="BH702" s="31"/>
      <c r="BI702" s="31"/>
      <c r="BJ702" s="31"/>
      <c r="BK702" s="31"/>
      <c r="BL702" s="31"/>
      <c r="BM702" s="31"/>
      <c r="BN702" s="31"/>
      <c r="BO702" s="31"/>
      <c r="BP702" s="31"/>
      <c r="BQ702" s="31"/>
      <c r="BR702" s="31"/>
      <c r="BS702" s="31"/>
      <c r="BT702" s="31"/>
      <c r="BU702" s="31"/>
      <c r="BV702" s="31"/>
      <c r="BW702" s="31"/>
      <c r="BX702" s="31"/>
      <c r="BY702" s="31"/>
      <c r="BZ702" s="31"/>
      <c r="CA702" s="31"/>
      <c r="CB702" s="31"/>
      <c r="CC702" s="31"/>
    </row>
    <row r="703" spans="1:81" ht="15" x14ac:dyDescent="0.2">
      <c r="A703" s="31"/>
      <c r="B703" s="73"/>
      <c r="C703" s="73"/>
      <c r="D703" s="73"/>
      <c r="E703" s="73"/>
      <c r="F703" s="31"/>
      <c r="G703" s="31"/>
      <c r="H703" s="31"/>
      <c r="I703" s="31"/>
      <c r="J703" s="31"/>
      <c r="K703" s="31"/>
      <c r="L703" s="47"/>
      <c r="M703" s="47"/>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c r="AX703" s="31"/>
      <c r="AY703" s="31"/>
      <c r="AZ703" s="31"/>
      <c r="BA703" s="31"/>
      <c r="BB703" s="31"/>
      <c r="BC703" s="31"/>
      <c r="BD703" s="31"/>
      <c r="BE703" s="31"/>
      <c r="BF703" s="31"/>
      <c r="BG703" s="31"/>
      <c r="BH703" s="31"/>
      <c r="BI703" s="31"/>
      <c r="BJ703" s="31"/>
      <c r="BK703" s="31"/>
      <c r="BL703" s="31"/>
      <c r="BM703" s="31"/>
      <c r="BN703" s="31"/>
      <c r="BO703" s="31"/>
      <c r="BP703" s="31"/>
      <c r="BQ703" s="31"/>
      <c r="BR703" s="31"/>
      <c r="BS703" s="31"/>
      <c r="BT703" s="31"/>
      <c r="BU703" s="31"/>
      <c r="BV703" s="31"/>
      <c r="BW703" s="31"/>
      <c r="BX703" s="31"/>
      <c r="BY703" s="31"/>
      <c r="BZ703" s="31"/>
      <c r="CA703" s="31"/>
      <c r="CB703" s="31"/>
      <c r="CC703" s="31"/>
    </row>
    <row r="704" spans="1:81" ht="15" x14ac:dyDescent="0.2">
      <c r="A704" s="31"/>
      <c r="B704" s="73"/>
      <c r="C704" s="73"/>
      <c r="D704" s="73"/>
      <c r="E704" s="73"/>
      <c r="F704" s="31"/>
      <c r="G704" s="31"/>
      <c r="H704" s="31"/>
      <c r="I704" s="31"/>
      <c r="J704" s="31"/>
      <c r="K704" s="31"/>
      <c r="L704" s="47"/>
      <c r="M704" s="47"/>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c r="AX704" s="31"/>
      <c r="AY704" s="31"/>
      <c r="AZ704" s="31"/>
      <c r="BA704" s="31"/>
      <c r="BB704" s="31"/>
      <c r="BC704" s="31"/>
      <c r="BD704" s="31"/>
      <c r="BE704" s="31"/>
      <c r="BF704" s="31"/>
      <c r="BG704" s="31"/>
      <c r="BH704" s="31"/>
      <c r="BI704" s="31"/>
      <c r="BJ704" s="31"/>
      <c r="BK704" s="31"/>
      <c r="BL704" s="31"/>
      <c r="BM704" s="31"/>
      <c r="BN704" s="31"/>
      <c r="BO704" s="31"/>
      <c r="BP704" s="31"/>
      <c r="BQ704" s="31"/>
      <c r="BR704" s="31"/>
      <c r="BS704" s="31"/>
      <c r="BT704" s="31"/>
      <c r="BU704" s="31"/>
      <c r="BV704" s="31"/>
      <c r="BW704" s="31"/>
      <c r="BX704" s="31"/>
      <c r="BY704" s="31"/>
      <c r="BZ704" s="31"/>
      <c r="CA704" s="31"/>
      <c r="CB704" s="31"/>
      <c r="CC704" s="31"/>
    </row>
    <row r="705" spans="1:81" ht="15" x14ac:dyDescent="0.2">
      <c r="A705" s="31"/>
      <c r="B705" s="73"/>
      <c r="C705" s="73"/>
      <c r="D705" s="73"/>
      <c r="E705" s="73"/>
      <c r="F705" s="31"/>
      <c r="G705" s="31"/>
      <c r="H705" s="31"/>
      <c r="I705" s="31"/>
      <c r="J705" s="31"/>
      <c r="K705" s="31"/>
      <c r="L705" s="47"/>
      <c r="M705" s="47"/>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c r="AX705" s="31"/>
      <c r="AY705" s="31"/>
      <c r="AZ705" s="31"/>
      <c r="BA705" s="31"/>
      <c r="BB705" s="31"/>
      <c r="BC705" s="31"/>
      <c r="BD705" s="31"/>
      <c r="BE705" s="31"/>
      <c r="BF705" s="31"/>
      <c r="BG705" s="31"/>
      <c r="BH705" s="31"/>
      <c r="BI705" s="31"/>
      <c r="BJ705" s="31"/>
      <c r="BK705" s="31"/>
      <c r="BL705" s="31"/>
      <c r="BM705" s="31"/>
      <c r="BN705" s="31"/>
      <c r="BO705" s="31"/>
      <c r="BP705" s="31"/>
      <c r="BQ705" s="31"/>
      <c r="BR705" s="31"/>
      <c r="BS705" s="31"/>
      <c r="BT705" s="31"/>
      <c r="BU705" s="31"/>
      <c r="BV705" s="31"/>
      <c r="BW705" s="31"/>
      <c r="BX705" s="31"/>
      <c r="BY705" s="31"/>
      <c r="BZ705" s="31"/>
      <c r="CA705" s="31"/>
      <c r="CB705" s="31"/>
      <c r="CC705" s="31"/>
    </row>
    <row r="706" spans="1:81" ht="15" x14ac:dyDescent="0.2">
      <c r="A706" s="31"/>
      <c r="B706" s="73"/>
      <c r="C706" s="73"/>
      <c r="D706" s="73"/>
      <c r="E706" s="73"/>
      <c r="F706" s="31"/>
      <c r="G706" s="31"/>
      <c r="H706" s="31"/>
      <c r="I706" s="31"/>
      <c r="J706" s="31"/>
      <c r="K706" s="31"/>
      <c r="L706" s="47"/>
      <c r="M706" s="47"/>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row>
    <row r="707" spans="1:81" ht="15" x14ac:dyDescent="0.2">
      <c r="A707" s="31"/>
      <c r="B707" s="73"/>
      <c r="C707" s="73"/>
      <c r="D707" s="73"/>
      <c r="E707" s="73"/>
      <c r="F707" s="31"/>
      <c r="G707" s="31"/>
      <c r="H707" s="31"/>
      <c r="I707" s="31"/>
      <c r="J707" s="31"/>
      <c r="K707" s="31"/>
      <c r="L707" s="47"/>
      <c r="M707" s="47"/>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c r="AX707" s="31"/>
      <c r="AY707" s="31"/>
      <c r="AZ707" s="31"/>
      <c r="BA707" s="31"/>
      <c r="BB707" s="31"/>
      <c r="BC707" s="31"/>
      <c r="BD707" s="31"/>
      <c r="BE707" s="31"/>
      <c r="BF707" s="31"/>
      <c r="BG707" s="31"/>
      <c r="BH707" s="31"/>
      <c r="BI707" s="31"/>
      <c r="BJ707" s="31"/>
      <c r="BK707" s="31"/>
      <c r="BL707" s="31"/>
      <c r="BM707" s="31"/>
      <c r="BN707" s="31"/>
      <c r="BO707" s="31"/>
      <c r="BP707" s="31"/>
      <c r="BQ707" s="31"/>
      <c r="BR707" s="31"/>
      <c r="BS707" s="31"/>
      <c r="BT707" s="31"/>
      <c r="BU707" s="31"/>
      <c r="BV707" s="31"/>
      <c r="BW707" s="31"/>
      <c r="BX707" s="31"/>
      <c r="BY707" s="31"/>
      <c r="BZ707" s="31"/>
      <c r="CA707" s="31"/>
      <c r="CB707" s="31"/>
      <c r="CC707" s="31"/>
    </row>
    <row r="708" spans="1:81" ht="15" x14ac:dyDescent="0.2">
      <c r="A708" s="31"/>
      <c r="B708" s="73"/>
      <c r="C708" s="73"/>
      <c r="D708" s="73"/>
      <c r="E708" s="73"/>
      <c r="F708" s="31"/>
      <c r="G708" s="31"/>
      <c r="H708" s="31"/>
      <c r="I708" s="31"/>
      <c r="J708" s="31"/>
      <c r="K708" s="31"/>
      <c r="L708" s="47"/>
      <c r="M708" s="47"/>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c r="AX708" s="31"/>
      <c r="AY708" s="31"/>
      <c r="AZ708" s="31"/>
      <c r="BA708" s="31"/>
      <c r="BB708" s="31"/>
      <c r="BC708" s="31"/>
      <c r="BD708" s="31"/>
      <c r="BE708" s="31"/>
      <c r="BF708" s="31"/>
      <c r="BG708" s="31"/>
      <c r="BH708" s="31"/>
      <c r="BI708" s="31"/>
      <c r="BJ708" s="31"/>
      <c r="BK708" s="31"/>
      <c r="BL708" s="31"/>
      <c r="BM708" s="31"/>
      <c r="BN708" s="31"/>
      <c r="BO708" s="31"/>
      <c r="BP708" s="31"/>
      <c r="BQ708" s="31"/>
      <c r="BR708" s="31"/>
      <c r="BS708" s="31"/>
      <c r="BT708" s="31"/>
      <c r="BU708" s="31"/>
      <c r="BV708" s="31"/>
      <c r="BW708" s="31"/>
      <c r="BX708" s="31"/>
      <c r="BY708" s="31"/>
      <c r="BZ708" s="31"/>
      <c r="CA708" s="31"/>
      <c r="CB708" s="31"/>
      <c r="CC708" s="31"/>
    </row>
    <row r="709" spans="1:81" ht="15" x14ac:dyDescent="0.2">
      <c r="A709" s="31"/>
      <c r="B709" s="73"/>
      <c r="C709" s="73"/>
      <c r="D709" s="73"/>
      <c r="E709" s="73"/>
      <c r="F709" s="31"/>
      <c r="G709" s="31"/>
      <c r="H709" s="31"/>
      <c r="I709" s="31"/>
      <c r="J709" s="31"/>
      <c r="K709" s="31"/>
      <c r="L709" s="47"/>
      <c r="M709" s="47"/>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c r="AX709" s="31"/>
      <c r="AY709" s="31"/>
      <c r="AZ709" s="31"/>
      <c r="BA709" s="31"/>
      <c r="BB709" s="31"/>
      <c r="BC709" s="31"/>
      <c r="BD709" s="31"/>
      <c r="BE709" s="31"/>
      <c r="BF709" s="31"/>
      <c r="BG709" s="31"/>
      <c r="BH709" s="31"/>
      <c r="BI709" s="31"/>
      <c r="BJ709" s="31"/>
      <c r="BK709" s="31"/>
      <c r="BL709" s="31"/>
      <c r="BM709" s="31"/>
      <c r="BN709" s="31"/>
      <c r="BO709" s="31"/>
      <c r="BP709" s="31"/>
      <c r="BQ709" s="31"/>
      <c r="BR709" s="31"/>
      <c r="BS709" s="31"/>
      <c r="BT709" s="31"/>
      <c r="BU709" s="31"/>
      <c r="BV709" s="31"/>
      <c r="BW709" s="31"/>
      <c r="BX709" s="31"/>
      <c r="BY709" s="31"/>
      <c r="BZ709" s="31"/>
      <c r="CA709" s="31"/>
      <c r="CB709" s="31"/>
      <c r="CC709" s="31"/>
    </row>
    <row r="710" spans="1:81" ht="15" x14ac:dyDescent="0.2">
      <c r="A710" s="31"/>
      <c r="B710" s="73"/>
      <c r="C710" s="73"/>
      <c r="D710" s="73"/>
      <c r="E710" s="73"/>
      <c r="F710" s="31"/>
      <c r="G710" s="31"/>
      <c r="H710" s="31"/>
      <c r="I710" s="31"/>
      <c r="J710" s="31"/>
      <c r="K710" s="31"/>
      <c r="L710" s="47"/>
      <c r="M710" s="47"/>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c r="AX710" s="31"/>
      <c r="AY710" s="31"/>
      <c r="AZ710" s="31"/>
      <c r="BA710" s="31"/>
      <c r="BB710" s="31"/>
      <c r="BC710" s="31"/>
      <c r="BD710" s="31"/>
      <c r="BE710" s="31"/>
      <c r="BF710" s="31"/>
      <c r="BG710" s="31"/>
      <c r="BH710" s="31"/>
      <c r="BI710" s="31"/>
      <c r="BJ710" s="31"/>
      <c r="BK710" s="31"/>
      <c r="BL710" s="31"/>
      <c r="BM710" s="31"/>
      <c r="BN710" s="31"/>
      <c r="BO710" s="31"/>
      <c r="BP710" s="31"/>
      <c r="BQ710" s="31"/>
      <c r="BR710" s="31"/>
      <c r="BS710" s="31"/>
      <c r="BT710" s="31"/>
      <c r="BU710" s="31"/>
      <c r="BV710" s="31"/>
      <c r="BW710" s="31"/>
      <c r="BX710" s="31"/>
      <c r="BY710" s="31"/>
      <c r="BZ710" s="31"/>
      <c r="CA710" s="31"/>
      <c r="CB710" s="31"/>
      <c r="CC710" s="31"/>
    </row>
    <row r="711" spans="1:81" ht="15" x14ac:dyDescent="0.2">
      <c r="A711" s="31"/>
      <c r="B711" s="73"/>
      <c r="C711" s="73"/>
      <c r="D711" s="73"/>
      <c r="E711" s="73"/>
      <c r="F711" s="31"/>
      <c r="G711" s="31"/>
      <c r="H711" s="31"/>
      <c r="I711" s="31"/>
      <c r="J711" s="31"/>
      <c r="K711" s="31"/>
      <c r="L711" s="47"/>
      <c r="M711" s="47"/>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c r="AX711" s="31"/>
      <c r="AY711" s="31"/>
      <c r="AZ711" s="31"/>
      <c r="BA711" s="31"/>
      <c r="BB711" s="31"/>
      <c r="BC711" s="31"/>
      <c r="BD711" s="31"/>
      <c r="BE711" s="31"/>
      <c r="BF711" s="31"/>
      <c r="BG711" s="31"/>
      <c r="BH711" s="31"/>
      <c r="BI711" s="31"/>
      <c r="BJ711" s="31"/>
      <c r="BK711" s="31"/>
      <c r="BL711" s="31"/>
      <c r="BM711" s="31"/>
      <c r="BN711" s="31"/>
      <c r="BO711" s="31"/>
      <c r="BP711" s="31"/>
      <c r="BQ711" s="31"/>
      <c r="BR711" s="31"/>
      <c r="BS711" s="31"/>
      <c r="BT711" s="31"/>
      <c r="BU711" s="31"/>
      <c r="BV711" s="31"/>
      <c r="BW711" s="31"/>
      <c r="BX711" s="31"/>
      <c r="BY711" s="31"/>
      <c r="BZ711" s="31"/>
      <c r="CA711" s="31"/>
      <c r="CB711" s="31"/>
      <c r="CC711" s="31"/>
    </row>
    <row r="712" spans="1:81" ht="15" x14ac:dyDescent="0.2">
      <c r="A712" s="31"/>
      <c r="B712" s="73"/>
      <c r="C712" s="73"/>
      <c r="D712" s="73"/>
      <c r="E712" s="73"/>
      <c r="F712" s="31"/>
      <c r="G712" s="31"/>
      <c r="H712" s="31"/>
      <c r="I712" s="31"/>
      <c r="J712" s="31"/>
      <c r="K712" s="31"/>
      <c r="L712" s="47"/>
      <c r="M712" s="47"/>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c r="AX712" s="31"/>
      <c r="AY712" s="31"/>
      <c r="AZ712" s="31"/>
      <c r="BA712" s="31"/>
      <c r="BB712" s="31"/>
      <c r="BC712" s="31"/>
      <c r="BD712" s="31"/>
      <c r="BE712" s="31"/>
      <c r="BF712" s="31"/>
      <c r="BG712" s="31"/>
      <c r="BH712" s="31"/>
      <c r="BI712" s="31"/>
      <c r="BJ712" s="31"/>
      <c r="BK712" s="31"/>
      <c r="BL712" s="31"/>
      <c r="BM712" s="31"/>
      <c r="BN712" s="31"/>
      <c r="BO712" s="31"/>
      <c r="BP712" s="31"/>
      <c r="BQ712" s="31"/>
      <c r="BR712" s="31"/>
      <c r="BS712" s="31"/>
      <c r="BT712" s="31"/>
      <c r="BU712" s="31"/>
      <c r="BV712" s="31"/>
      <c r="BW712" s="31"/>
      <c r="BX712" s="31"/>
      <c r="BY712" s="31"/>
      <c r="BZ712" s="31"/>
      <c r="CA712" s="31"/>
      <c r="CB712" s="31"/>
      <c r="CC712" s="31"/>
    </row>
    <row r="713" spans="1:81" ht="15" x14ac:dyDescent="0.2">
      <c r="A713" s="31"/>
      <c r="B713" s="73"/>
      <c r="C713" s="73"/>
      <c r="D713" s="73"/>
      <c r="E713" s="73"/>
      <c r="F713" s="31"/>
      <c r="G713" s="31"/>
      <c r="H713" s="31"/>
      <c r="I713" s="31"/>
      <c r="J713" s="31"/>
      <c r="K713" s="31"/>
      <c r="L713" s="47"/>
      <c r="M713" s="47"/>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c r="AX713" s="31"/>
      <c r="AY713" s="31"/>
      <c r="AZ713" s="31"/>
      <c r="BA713" s="31"/>
      <c r="BB713" s="31"/>
      <c r="BC713" s="31"/>
      <c r="BD713" s="31"/>
      <c r="BE713" s="31"/>
      <c r="BF713" s="31"/>
      <c r="BG713" s="31"/>
      <c r="BH713" s="31"/>
      <c r="BI713" s="31"/>
      <c r="BJ713" s="31"/>
      <c r="BK713" s="31"/>
      <c r="BL713" s="31"/>
      <c r="BM713" s="31"/>
      <c r="BN713" s="31"/>
      <c r="BO713" s="31"/>
      <c r="BP713" s="31"/>
      <c r="BQ713" s="31"/>
      <c r="BR713" s="31"/>
      <c r="BS713" s="31"/>
      <c r="BT713" s="31"/>
      <c r="BU713" s="31"/>
      <c r="BV713" s="31"/>
      <c r="BW713" s="31"/>
      <c r="BX713" s="31"/>
      <c r="BY713" s="31"/>
      <c r="BZ713" s="31"/>
      <c r="CA713" s="31"/>
      <c r="CB713" s="31"/>
      <c r="CC713" s="31"/>
    </row>
    <row r="714" spans="1:81" ht="15" x14ac:dyDescent="0.2">
      <c r="A714" s="31"/>
      <c r="B714" s="73"/>
      <c r="C714" s="73"/>
      <c r="D714" s="73"/>
      <c r="E714" s="73"/>
      <c r="F714" s="31"/>
      <c r="G714" s="31"/>
      <c r="H714" s="31"/>
      <c r="I714" s="31"/>
      <c r="J714" s="31"/>
      <c r="K714" s="31"/>
      <c r="L714" s="47"/>
      <c r="M714" s="47"/>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c r="AX714" s="31"/>
      <c r="AY714" s="31"/>
      <c r="AZ714" s="31"/>
      <c r="BA714" s="31"/>
      <c r="BB714" s="31"/>
      <c r="BC714" s="31"/>
      <c r="BD714" s="31"/>
      <c r="BE714" s="31"/>
      <c r="BF714" s="31"/>
      <c r="BG714" s="31"/>
      <c r="BH714" s="31"/>
      <c r="BI714" s="31"/>
      <c r="BJ714" s="31"/>
      <c r="BK714" s="31"/>
      <c r="BL714" s="31"/>
      <c r="BM714" s="31"/>
      <c r="BN714" s="31"/>
      <c r="BO714" s="31"/>
      <c r="BP714" s="31"/>
      <c r="BQ714" s="31"/>
      <c r="BR714" s="31"/>
      <c r="BS714" s="31"/>
      <c r="BT714" s="31"/>
      <c r="BU714" s="31"/>
      <c r="BV714" s="31"/>
      <c r="BW714" s="31"/>
      <c r="BX714" s="31"/>
      <c r="BY714" s="31"/>
      <c r="BZ714" s="31"/>
      <c r="CA714" s="31"/>
      <c r="CB714" s="31"/>
      <c r="CC714" s="31"/>
    </row>
    <row r="715" spans="1:81" ht="15" x14ac:dyDescent="0.2">
      <c r="A715" s="31"/>
      <c r="B715" s="73"/>
      <c r="C715" s="73"/>
      <c r="D715" s="73"/>
      <c r="E715" s="73"/>
      <c r="F715" s="31"/>
      <c r="G715" s="31"/>
      <c r="H715" s="31"/>
      <c r="I715" s="31"/>
      <c r="J715" s="31"/>
      <c r="K715" s="31"/>
      <c r="L715" s="47"/>
      <c r="M715" s="47"/>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c r="AX715" s="31"/>
      <c r="AY715" s="31"/>
      <c r="AZ715" s="31"/>
      <c r="BA715" s="31"/>
      <c r="BB715" s="31"/>
      <c r="BC715" s="31"/>
      <c r="BD715" s="31"/>
      <c r="BE715" s="31"/>
      <c r="BF715" s="31"/>
      <c r="BG715" s="31"/>
      <c r="BH715" s="31"/>
      <c r="BI715" s="31"/>
      <c r="BJ715" s="31"/>
      <c r="BK715" s="31"/>
      <c r="BL715" s="31"/>
      <c r="BM715" s="31"/>
      <c r="BN715" s="31"/>
      <c r="BO715" s="31"/>
      <c r="BP715" s="31"/>
      <c r="BQ715" s="31"/>
      <c r="BR715" s="31"/>
      <c r="BS715" s="31"/>
      <c r="BT715" s="31"/>
      <c r="BU715" s="31"/>
      <c r="BV715" s="31"/>
      <c r="BW715" s="31"/>
      <c r="BX715" s="31"/>
      <c r="BY715" s="31"/>
      <c r="BZ715" s="31"/>
      <c r="CA715" s="31"/>
      <c r="CB715" s="31"/>
      <c r="CC715" s="31"/>
    </row>
    <row r="716" spans="1:81" ht="15" x14ac:dyDescent="0.2">
      <c r="A716" s="31"/>
      <c r="B716" s="73"/>
      <c r="C716" s="73"/>
      <c r="D716" s="73"/>
      <c r="E716" s="73"/>
      <c r="F716" s="31"/>
      <c r="G716" s="31"/>
      <c r="H716" s="31"/>
      <c r="I716" s="31"/>
      <c r="J716" s="31"/>
      <c r="K716" s="31"/>
      <c r="L716" s="47"/>
      <c r="M716" s="47"/>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row>
    <row r="717" spans="1:81" ht="15" x14ac:dyDescent="0.2">
      <c r="A717" s="31"/>
      <c r="B717" s="73"/>
      <c r="C717" s="73"/>
      <c r="D717" s="73"/>
      <c r="E717" s="73"/>
      <c r="F717" s="31"/>
      <c r="G717" s="31"/>
      <c r="H717" s="31"/>
      <c r="I717" s="31"/>
      <c r="J717" s="31"/>
      <c r="K717" s="31"/>
      <c r="L717" s="47"/>
      <c r="M717" s="47"/>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c r="AX717" s="31"/>
      <c r="AY717" s="31"/>
      <c r="AZ717" s="31"/>
      <c r="BA717" s="31"/>
      <c r="BB717" s="31"/>
      <c r="BC717" s="31"/>
      <c r="BD717" s="31"/>
      <c r="BE717" s="31"/>
      <c r="BF717" s="31"/>
      <c r="BG717" s="31"/>
      <c r="BH717" s="31"/>
      <c r="BI717" s="31"/>
      <c r="BJ717" s="31"/>
      <c r="BK717" s="31"/>
      <c r="BL717" s="31"/>
      <c r="BM717" s="31"/>
      <c r="BN717" s="31"/>
      <c r="BO717" s="31"/>
      <c r="BP717" s="31"/>
      <c r="BQ717" s="31"/>
      <c r="BR717" s="31"/>
      <c r="BS717" s="31"/>
      <c r="BT717" s="31"/>
      <c r="BU717" s="31"/>
      <c r="BV717" s="31"/>
      <c r="BW717" s="31"/>
      <c r="BX717" s="31"/>
      <c r="BY717" s="31"/>
      <c r="BZ717" s="31"/>
      <c r="CA717" s="31"/>
      <c r="CB717" s="31"/>
      <c r="CC717" s="31"/>
    </row>
    <row r="718" spans="1:81" ht="15" x14ac:dyDescent="0.2">
      <c r="A718" s="31"/>
      <c r="B718" s="73"/>
      <c r="C718" s="73"/>
      <c r="D718" s="73"/>
      <c r="E718" s="73"/>
      <c r="F718" s="31"/>
      <c r="G718" s="31"/>
      <c r="H718" s="31"/>
      <c r="I718" s="31"/>
      <c r="J718" s="31"/>
      <c r="K718" s="31"/>
      <c r="L718" s="47"/>
      <c r="M718" s="47"/>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c r="AX718" s="31"/>
      <c r="AY718" s="31"/>
      <c r="AZ718" s="31"/>
      <c r="BA718" s="31"/>
      <c r="BB718" s="31"/>
      <c r="BC718" s="31"/>
      <c r="BD718" s="31"/>
      <c r="BE718" s="31"/>
      <c r="BF718" s="31"/>
      <c r="BG718" s="31"/>
      <c r="BH718" s="31"/>
      <c r="BI718" s="31"/>
      <c r="BJ718" s="31"/>
      <c r="BK718" s="31"/>
      <c r="BL718" s="31"/>
      <c r="BM718" s="31"/>
      <c r="BN718" s="31"/>
      <c r="BO718" s="31"/>
      <c r="BP718" s="31"/>
      <c r="BQ718" s="31"/>
      <c r="BR718" s="31"/>
      <c r="BS718" s="31"/>
      <c r="BT718" s="31"/>
      <c r="BU718" s="31"/>
      <c r="BV718" s="31"/>
      <c r="BW718" s="31"/>
      <c r="BX718" s="31"/>
      <c r="BY718" s="31"/>
      <c r="BZ718" s="31"/>
      <c r="CA718" s="31"/>
      <c r="CB718" s="31"/>
      <c r="CC718" s="31"/>
    </row>
    <row r="719" spans="1:81" ht="15" x14ac:dyDescent="0.2">
      <c r="A719" s="31"/>
      <c r="B719" s="73"/>
      <c r="C719" s="73"/>
      <c r="D719" s="73"/>
      <c r="E719" s="73"/>
      <c r="F719" s="31"/>
      <c r="G719" s="31"/>
      <c r="H719" s="31"/>
      <c r="I719" s="31"/>
      <c r="J719" s="31"/>
      <c r="K719" s="31"/>
      <c r="L719" s="47"/>
      <c r="M719" s="47"/>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c r="AX719" s="31"/>
      <c r="AY719" s="31"/>
      <c r="AZ719" s="31"/>
      <c r="BA719" s="31"/>
      <c r="BB719" s="31"/>
      <c r="BC719" s="31"/>
      <c r="BD719" s="31"/>
      <c r="BE719" s="31"/>
      <c r="BF719" s="31"/>
      <c r="BG719" s="31"/>
      <c r="BH719" s="31"/>
      <c r="BI719" s="31"/>
      <c r="BJ719" s="31"/>
      <c r="BK719" s="31"/>
      <c r="BL719" s="31"/>
      <c r="BM719" s="31"/>
      <c r="BN719" s="31"/>
      <c r="BO719" s="31"/>
      <c r="BP719" s="31"/>
      <c r="BQ719" s="31"/>
      <c r="BR719" s="31"/>
      <c r="BS719" s="31"/>
      <c r="BT719" s="31"/>
      <c r="BU719" s="31"/>
      <c r="BV719" s="31"/>
      <c r="BW719" s="31"/>
      <c r="BX719" s="31"/>
      <c r="BY719" s="31"/>
      <c r="BZ719" s="31"/>
      <c r="CA719" s="31"/>
      <c r="CB719" s="31"/>
      <c r="CC719" s="31"/>
    </row>
    <row r="720" spans="1:81" ht="15" x14ac:dyDescent="0.2">
      <c r="A720" s="31"/>
      <c r="B720" s="73"/>
      <c r="C720" s="73"/>
      <c r="D720" s="73"/>
      <c r="E720" s="73"/>
      <c r="F720" s="31"/>
      <c r="G720" s="31"/>
      <c r="H720" s="31"/>
      <c r="I720" s="31"/>
      <c r="J720" s="31"/>
      <c r="K720" s="31"/>
      <c r="L720" s="47"/>
      <c r="M720" s="47"/>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c r="AX720" s="31"/>
      <c r="AY720" s="31"/>
      <c r="AZ720" s="31"/>
      <c r="BA720" s="31"/>
      <c r="BB720" s="31"/>
      <c r="BC720" s="31"/>
      <c r="BD720" s="31"/>
      <c r="BE720" s="31"/>
      <c r="BF720" s="31"/>
      <c r="BG720" s="31"/>
      <c r="BH720" s="31"/>
      <c r="BI720" s="31"/>
      <c r="BJ720" s="31"/>
      <c r="BK720" s="31"/>
      <c r="BL720" s="31"/>
      <c r="BM720" s="31"/>
      <c r="BN720" s="31"/>
      <c r="BO720" s="31"/>
      <c r="BP720" s="31"/>
      <c r="BQ720" s="31"/>
      <c r="BR720" s="31"/>
      <c r="BS720" s="31"/>
      <c r="BT720" s="31"/>
      <c r="BU720" s="31"/>
      <c r="BV720" s="31"/>
      <c r="BW720" s="31"/>
      <c r="BX720" s="31"/>
      <c r="BY720" s="31"/>
      <c r="BZ720" s="31"/>
      <c r="CA720" s="31"/>
      <c r="CB720" s="31"/>
      <c r="CC720" s="31"/>
    </row>
    <row r="721" spans="1:81" ht="15" x14ac:dyDescent="0.2">
      <c r="A721" s="31"/>
      <c r="B721" s="73"/>
      <c r="C721" s="73"/>
      <c r="D721" s="73"/>
      <c r="E721" s="73"/>
      <c r="F721" s="31"/>
      <c r="G721" s="31"/>
      <c r="H721" s="31"/>
      <c r="I721" s="31"/>
      <c r="J721" s="31"/>
      <c r="K721" s="31"/>
      <c r="L721" s="47"/>
      <c r="M721" s="47"/>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c r="AX721" s="31"/>
      <c r="AY721" s="31"/>
      <c r="AZ721" s="31"/>
      <c r="BA721" s="31"/>
      <c r="BB721" s="31"/>
      <c r="BC721" s="31"/>
      <c r="BD721" s="31"/>
      <c r="BE721" s="31"/>
      <c r="BF721" s="31"/>
      <c r="BG721" s="31"/>
      <c r="BH721" s="31"/>
      <c r="BI721" s="31"/>
      <c r="BJ721" s="31"/>
      <c r="BK721" s="31"/>
      <c r="BL721" s="31"/>
      <c r="BM721" s="31"/>
      <c r="BN721" s="31"/>
      <c r="BO721" s="31"/>
      <c r="BP721" s="31"/>
      <c r="BQ721" s="31"/>
      <c r="BR721" s="31"/>
      <c r="BS721" s="31"/>
      <c r="BT721" s="31"/>
      <c r="BU721" s="31"/>
      <c r="BV721" s="31"/>
      <c r="BW721" s="31"/>
      <c r="BX721" s="31"/>
      <c r="BY721" s="31"/>
      <c r="BZ721" s="31"/>
      <c r="CA721" s="31"/>
      <c r="CB721" s="31"/>
      <c r="CC721" s="31"/>
    </row>
    <row r="722" spans="1:81" ht="15" x14ac:dyDescent="0.2">
      <c r="A722" s="31"/>
      <c r="B722" s="73"/>
      <c r="C722" s="73"/>
      <c r="D722" s="73"/>
      <c r="E722" s="73"/>
      <c r="F722" s="31"/>
      <c r="G722" s="31"/>
      <c r="H722" s="31"/>
      <c r="I722" s="31"/>
      <c r="J722" s="31"/>
      <c r="K722" s="31"/>
      <c r="L722" s="47"/>
      <c r="M722" s="47"/>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c r="AX722" s="31"/>
      <c r="AY722" s="31"/>
      <c r="AZ722" s="31"/>
      <c r="BA722" s="31"/>
      <c r="BB722" s="31"/>
      <c r="BC722" s="31"/>
      <c r="BD722" s="31"/>
      <c r="BE722" s="31"/>
      <c r="BF722" s="31"/>
      <c r="BG722" s="31"/>
      <c r="BH722" s="31"/>
      <c r="BI722" s="31"/>
      <c r="BJ722" s="31"/>
      <c r="BK722" s="31"/>
      <c r="BL722" s="31"/>
      <c r="BM722" s="31"/>
      <c r="BN722" s="31"/>
      <c r="BO722" s="31"/>
      <c r="BP722" s="31"/>
      <c r="BQ722" s="31"/>
      <c r="BR722" s="31"/>
      <c r="BS722" s="31"/>
      <c r="BT722" s="31"/>
      <c r="BU722" s="31"/>
      <c r="BV722" s="31"/>
      <c r="BW722" s="31"/>
      <c r="BX722" s="31"/>
      <c r="BY722" s="31"/>
      <c r="BZ722" s="31"/>
      <c r="CA722" s="31"/>
      <c r="CB722" s="31"/>
      <c r="CC722" s="31"/>
    </row>
    <row r="723" spans="1:81" ht="15" x14ac:dyDescent="0.2">
      <c r="A723" s="31"/>
      <c r="B723" s="73"/>
      <c r="C723" s="73"/>
      <c r="D723" s="73"/>
      <c r="E723" s="73"/>
      <c r="F723" s="31"/>
      <c r="G723" s="31"/>
      <c r="H723" s="31"/>
      <c r="I723" s="31"/>
      <c r="J723" s="31"/>
      <c r="K723" s="31"/>
      <c r="L723" s="47"/>
      <c r="M723" s="47"/>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c r="AX723" s="31"/>
      <c r="AY723" s="31"/>
      <c r="AZ723" s="31"/>
      <c r="BA723" s="31"/>
      <c r="BB723" s="31"/>
      <c r="BC723" s="31"/>
      <c r="BD723" s="31"/>
      <c r="BE723" s="31"/>
      <c r="BF723" s="31"/>
      <c r="BG723" s="31"/>
      <c r="BH723" s="31"/>
      <c r="BI723" s="31"/>
      <c r="BJ723" s="31"/>
      <c r="BK723" s="31"/>
      <c r="BL723" s="31"/>
      <c r="BM723" s="31"/>
      <c r="BN723" s="31"/>
      <c r="BO723" s="31"/>
      <c r="BP723" s="31"/>
      <c r="BQ723" s="31"/>
      <c r="BR723" s="31"/>
      <c r="BS723" s="31"/>
      <c r="BT723" s="31"/>
      <c r="BU723" s="31"/>
      <c r="BV723" s="31"/>
      <c r="BW723" s="31"/>
      <c r="BX723" s="31"/>
      <c r="BY723" s="31"/>
      <c r="BZ723" s="31"/>
      <c r="CA723" s="31"/>
      <c r="CB723" s="31"/>
      <c r="CC723" s="31"/>
    </row>
    <row r="724" spans="1:81" ht="15" x14ac:dyDescent="0.2">
      <c r="A724" s="31"/>
      <c r="B724" s="73"/>
      <c r="C724" s="73"/>
      <c r="D724" s="73"/>
      <c r="E724" s="73"/>
      <c r="F724" s="31"/>
      <c r="G724" s="31"/>
      <c r="H724" s="31"/>
      <c r="I724" s="31"/>
      <c r="J724" s="31"/>
      <c r="K724" s="31"/>
      <c r="L724" s="47"/>
      <c r="M724" s="47"/>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c r="AX724" s="31"/>
      <c r="AY724" s="31"/>
      <c r="AZ724" s="31"/>
      <c r="BA724" s="31"/>
      <c r="BB724" s="31"/>
      <c r="BC724" s="31"/>
      <c r="BD724" s="31"/>
      <c r="BE724" s="31"/>
      <c r="BF724" s="31"/>
      <c r="BG724" s="31"/>
      <c r="BH724" s="31"/>
      <c r="BI724" s="31"/>
      <c r="BJ724" s="31"/>
      <c r="BK724" s="31"/>
      <c r="BL724" s="31"/>
      <c r="BM724" s="31"/>
      <c r="BN724" s="31"/>
      <c r="BO724" s="31"/>
      <c r="BP724" s="31"/>
      <c r="BQ724" s="31"/>
      <c r="BR724" s="31"/>
      <c r="BS724" s="31"/>
      <c r="BT724" s="31"/>
      <c r="BU724" s="31"/>
      <c r="BV724" s="31"/>
      <c r="BW724" s="31"/>
      <c r="BX724" s="31"/>
      <c r="BY724" s="31"/>
      <c r="BZ724" s="31"/>
      <c r="CA724" s="31"/>
      <c r="CB724" s="31"/>
      <c r="CC724" s="31"/>
    </row>
    <row r="725" spans="1:81" ht="15" x14ac:dyDescent="0.2">
      <c r="A725" s="31"/>
      <c r="B725" s="73"/>
      <c r="C725" s="73"/>
      <c r="D725" s="73"/>
      <c r="E725" s="73"/>
      <c r="F725" s="31"/>
      <c r="G725" s="31"/>
      <c r="H725" s="31"/>
      <c r="I725" s="31"/>
      <c r="J725" s="31"/>
      <c r="K725" s="31"/>
      <c r="L725" s="47"/>
      <c r="M725" s="47"/>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c r="AX725" s="31"/>
      <c r="AY725" s="31"/>
      <c r="AZ725" s="31"/>
      <c r="BA725" s="31"/>
      <c r="BB725" s="31"/>
      <c r="BC725" s="31"/>
      <c r="BD725" s="31"/>
      <c r="BE725" s="31"/>
      <c r="BF725" s="31"/>
      <c r="BG725" s="31"/>
      <c r="BH725" s="31"/>
      <c r="BI725" s="31"/>
      <c r="BJ725" s="31"/>
      <c r="BK725" s="31"/>
      <c r="BL725" s="31"/>
      <c r="BM725" s="31"/>
      <c r="BN725" s="31"/>
      <c r="BO725" s="31"/>
      <c r="BP725" s="31"/>
      <c r="BQ725" s="31"/>
      <c r="BR725" s="31"/>
      <c r="BS725" s="31"/>
      <c r="BT725" s="31"/>
      <c r="BU725" s="31"/>
      <c r="BV725" s="31"/>
      <c r="BW725" s="31"/>
      <c r="BX725" s="31"/>
      <c r="BY725" s="31"/>
      <c r="BZ725" s="31"/>
      <c r="CA725" s="31"/>
      <c r="CB725" s="31"/>
      <c r="CC725" s="31"/>
    </row>
    <row r="726" spans="1:81" ht="15" x14ac:dyDescent="0.2">
      <c r="A726" s="31"/>
      <c r="B726" s="73"/>
      <c r="C726" s="73"/>
      <c r="D726" s="73"/>
      <c r="E726" s="73"/>
      <c r="F726" s="31"/>
      <c r="G726" s="31"/>
      <c r="H726" s="31"/>
      <c r="I726" s="31"/>
      <c r="J726" s="31"/>
      <c r="K726" s="31"/>
      <c r="L726" s="47"/>
      <c r="M726" s="47"/>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row>
    <row r="727" spans="1:81" ht="15" x14ac:dyDescent="0.2">
      <c r="A727" s="31"/>
      <c r="B727" s="73"/>
      <c r="C727" s="73"/>
      <c r="D727" s="73"/>
      <c r="E727" s="73"/>
      <c r="F727" s="31"/>
      <c r="G727" s="31"/>
      <c r="H727" s="31"/>
      <c r="I727" s="31"/>
      <c r="J727" s="31"/>
      <c r="K727" s="31"/>
      <c r="L727" s="47"/>
      <c r="M727" s="47"/>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c r="AX727" s="31"/>
      <c r="AY727" s="31"/>
      <c r="AZ727" s="31"/>
      <c r="BA727" s="31"/>
      <c r="BB727" s="31"/>
      <c r="BC727" s="31"/>
      <c r="BD727" s="31"/>
      <c r="BE727" s="31"/>
      <c r="BF727" s="31"/>
      <c r="BG727" s="31"/>
      <c r="BH727" s="31"/>
      <c r="BI727" s="31"/>
      <c r="BJ727" s="31"/>
      <c r="BK727" s="31"/>
      <c r="BL727" s="31"/>
      <c r="BM727" s="31"/>
      <c r="BN727" s="31"/>
      <c r="BO727" s="31"/>
      <c r="BP727" s="31"/>
      <c r="BQ727" s="31"/>
      <c r="BR727" s="31"/>
      <c r="BS727" s="31"/>
      <c r="BT727" s="31"/>
      <c r="BU727" s="31"/>
      <c r="BV727" s="31"/>
      <c r="BW727" s="31"/>
      <c r="BX727" s="31"/>
      <c r="BY727" s="31"/>
      <c r="BZ727" s="31"/>
      <c r="CA727" s="31"/>
      <c r="CB727" s="31"/>
      <c r="CC727" s="31"/>
    </row>
    <row r="728" spans="1:81" ht="15" x14ac:dyDescent="0.2">
      <c r="A728" s="31"/>
      <c r="B728" s="73"/>
      <c r="C728" s="73"/>
      <c r="D728" s="73"/>
      <c r="E728" s="73"/>
      <c r="F728" s="31"/>
      <c r="G728" s="31"/>
      <c r="H728" s="31"/>
      <c r="I728" s="31"/>
      <c r="J728" s="31"/>
      <c r="K728" s="31"/>
      <c r="L728" s="47"/>
      <c r="M728" s="47"/>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c r="AX728" s="31"/>
      <c r="AY728" s="31"/>
      <c r="AZ728" s="31"/>
      <c r="BA728" s="31"/>
      <c r="BB728" s="31"/>
      <c r="BC728" s="31"/>
      <c r="BD728" s="31"/>
      <c r="BE728" s="31"/>
      <c r="BF728" s="31"/>
      <c r="BG728" s="31"/>
      <c r="BH728" s="31"/>
      <c r="BI728" s="31"/>
      <c r="BJ728" s="31"/>
      <c r="BK728" s="31"/>
      <c r="BL728" s="31"/>
      <c r="BM728" s="31"/>
      <c r="BN728" s="31"/>
      <c r="BO728" s="31"/>
      <c r="BP728" s="31"/>
      <c r="BQ728" s="31"/>
      <c r="BR728" s="31"/>
      <c r="BS728" s="31"/>
      <c r="BT728" s="31"/>
      <c r="BU728" s="31"/>
      <c r="BV728" s="31"/>
      <c r="BW728" s="31"/>
      <c r="BX728" s="31"/>
      <c r="BY728" s="31"/>
      <c r="BZ728" s="31"/>
      <c r="CA728" s="31"/>
      <c r="CB728" s="31"/>
      <c r="CC728" s="31"/>
    </row>
    <row r="729" spans="1:81" ht="15" x14ac:dyDescent="0.2">
      <c r="A729" s="31"/>
      <c r="B729" s="73"/>
      <c r="C729" s="73"/>
      <c r="D729" s="73"/>
      <c r="E729" s="73"/>
      <c r="F729" s="31"/>
      <c r="G729" s="31"/>
      <c r="H729" s="31"/>
      <c r="I729" s="31"/>
      <c r="J729" s="31"/>
      <c r="K729" s="31"/>
      <c r="L729" s="47"/>
      <c r="M729" s="47"/>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c r="AX729" s="31"/>
      <c r="AY729" s="31"/>
      <c r="AZ729" s="31"/>
      <c r="BA729" s="31"/>
      <c r="BB729" s="31"/>
      <c r="BC729" s="31"/>
      <c r="BD729" s="31"/>
      <c r="BE729" s="31"/>
      <c r="BF729" s="31"/>
      <c r="BG729" s="31"/>
      <c r="BH729" s="31"/>
      <c r="BI729" s="31"/>
      <c r="BJ729" s="31"/>
      <c r="BK729" s="31"/>
      <c r="BL729" s="31"/>
      <c r="BM729" s="31"/>
      <c r="BN729" s="31"/>
      <c r="BO729" s="31"/>
      <c r="BP729" s="31"/>
      <c r="BQ729" s="31"/>
      <c r="BR729" s="31"/>
      <c r="BS729" s="31"/>
      <c r="BT729" s="31"/>
      <c r="BU729" s="31"/>
      <c r="BV729" s="31"/>
      <c r="BW729" s="31"/>
      <c r="BX729" s="31"/>
      <c r="BY729" s="31"/>
      <c r="BZ729" s="31"/>
      <c r="CA729" s="31"/>
      <c r="CB729" s="31"/>
      <c r="CC729" s="31"/>
    </row>
    <row r="730" spans="1:81" ht="15" x14ac:dyDescent="0.2">
      <c r="A730" s="31"/>
      <c r="B730" s="73"/>
      <c r="C730" s="73"/>
      <c r="D730" s="73"/>
      <c r="E730" s="73"/>
      <c r="F730" s="31"/>
      <c r="G730" s="31"/>
      <c r="H730" s="31"/>
      <c r="I730" s="31"/>
      <c r="J730" s="31"/>
      <c r="K730" s="31"/>
      <c r="L730" s="47"/>
      <c r="M730" s="47"/>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c r="AX730" s="31"/>
      <c r="AY730" s="31"/>
      <c r="AZ730" s="31"/>
      <c r="BA730" s="31"/>
      <c r="BB730" s="31"/>
      <c r="BC730" s="31"/>
      <c r="BD730" s="31"/>
      <c r="BE730" s="31"/>
      <c r="BF730" s="31"/>
      <c r="BG730" s="31"/>
      <c r="BH730" s="31"/>
      <c r="BI730" s="31"/>
      <c r="BJ730" s="31"/>
      <c r="BK730" s="31"/>
      <c r="BL730" s="31"/>
      <c r="BM730" s="31"/>
      <c r="BN730" s="31"/>
      <c r="BO730" s="31"/>
      <c r="BP730" s="31"/>
      <c r="BQ730" s="31"/>
      <c r="BR730" s="31"/>
      <c r="BS730" s="31"/>
      <c r="BT730" s="31"/>
      <c r="BU730" s="31"/>
      <c r="BV730" s="31"/>
      <c r="BW730" s="31"/>
      <c r="BX730" s="31"/>
      <c r="BY730" s="31"/>
      <c r="BZ730" s="31"/>
      <c r="CA730" s="31"/>
      <c r="CB730" s="31"/>
      <c r="CC730" s="31"/>
    </row>
    <row r="731" spans="1:81" ht="15" x14ac:dyDescent="0.2">
      <c r="A731" s="31"/>
      <c r="B731" s="73"/>
      <c r="C731" s="73"/>
      <c r="D731" s="73"/>
      <c r="E731" s="73"/>
      <c r="F731" s="31"/>
      <c r="G731" s="31"/>
      <c r="H731" s="31"/>
      <c r="I731" s="31"/>
      <c r="J731" s="31"/>
      <c r="K731" s="31"/>
      <c r="L731" s="47"/>
      <c r="M731" s="47"/>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c r="AX731" s="31"/>
      <c r="AY731" s="31"/>
      <c r="AZ731" s="31"/>
      <c r="BA731" s="31"/>
      <c r="BB731" s="31"/>
      <c r="BC731" s="31"/>
      <c r="BD731" s="31"/>
      <c r="BE731" s="31"/>
      <c r="BF731" s="31"/>
      <c r="BG731" s="31"/>
      <c r="BH731" s="31"/>
      <c r="BI731" s="31"/>
      <c r="BJ731" s="31"/>
      <c r="BK731" s="31"/>
      <c r="BL731" s="31"/>
      <c r="BM731" s="31"/>
      <c r="BN731" s="31"/>
      <c r="BO731" s="31"/>
      <c r="BP731" s="31"/>
      <c r="BQ731" s="31"/>
      <c r="BR731" s="31"/>
      <c r="BS731" s="31"/>
      <c r="BT731" s="31"/>
      <c r="BU731" s="31"/>
      <c r="BV731" s="31"/>
      <c r="BW731" s="31"/>
      <c r="BX731" s="31"/>
      <c r="BY731" s="31"/>
      <c r="BZ731" s="31"/>
      <c r="CA731" s="31"/>
      <c r="CB731" s="31"/>
      <c r="CC731" s="31"/>
    </row>
    <row r="732" spans="1:81" ht="15" x14ac:dyDescent="0.2">
      <c r="A732" s="31"/>
      <c r="B732" s="73"/>
      <c r="C732" s="73"/>
      <c r="D732" s="73"/>
      <c r="E732" s="73"/>
      <c r="F732" s="31"/>
      <c r="G732" s="31"/>
      <c r="H732" s="31"/>
      <c r="I732" s="31"/>
      <c r="J732" s="31"/>
      <c r="K732" s="31"/>
      <c r="L732" s="47"/>
      <c r="M732" s="47"/>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c r="AX732" s="31"/>
      <c r="AY732" s="31"/>
      <c r="AZ732" s="31"/>
      <c r="BA732" s="31"/>
      <c r="BB732" s="31"/>
      <c r="BC732" s="31"/>
      <c r="BD732" s="31"/>
      <c r="BE732" s="31"/>
      <c r="BF732" s="31"/>
      <c r="BG732" s="31"/>
      <c r="BH732" s="31"/>
      <c r="BI732" s="31"/>
      <c r="BJ732" s="31"/>
      <c r="BK732" s="31"/>
      <c r="BL732" s="31"/>
      <c r="BM732" s="31"/>
      <c r="BN732" s="31"/>
      <c r="BO732" s="31"/>
      <c r="BP732" s="31"/>
      <c r="BQ732" s="31"/>
      <c r="BR732" s="31"/>
      <c r="BS732" s="31"/>
      <c r="BT732" s="31"/>
      <c r="BU732" s="31"/>
      <c r="BV732" s="31"/>
      <c r="BW732" s="31"/>
      <c r="BX732" s="31"/>
      <c r="BY732" s="31"/>
      <c r="BZ732" s="31"/>
      <c r="CA732" s="31"/>
      <c r="CB732" s="31"/>
      <c r="CC732" s="31"/>
    </row>
    <row r="733" spans="1:81" ht="15" x14ac:dyDescent="0.2">
      <c r="A733" s="31"/>
      <c r="B733" s="73"/>
      <c r="C733" s="73"/>
      <c r="D733" s="73"/>
      <c r="E733" s="73"/>
      <c r="F733" s="31"/>
      <c r="G733" s="31"/>
      <c r="H733" s="31"/>
      <c r="I733" s="31"/>
      <c r="J733" s="31"/>
      <c r="K733" s="31"/>
      <c r="L733" s="47"/>
      <c r="M733" s="47"/>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c r="AX733" s="31"/>
      <c r="AY733" s="31"/>
      <c r="AZ733" s="31"/>
      <c r="BA733" s="31"/>
      <c r="BB733" s="31"/>
      <c r="BC733" s="31"/>
      <c r="BD733" s="31"/>
      <c r="BE733" s="31"/>
      <c r="BF733" s="31"/>
      <c r="BG733" s="31"/>
      <c r="BH733" s="31"/>
      <c r="BI733" s="31"/>
      <c r="BJ733" s="31"/>
      <c r="BK733" s="31"/>
      <c r="BL733" s="31"/>
      <c r="BM733" s="31"/>
      <c r="BN733" s="31"/>
      <c r="BO733" s="31"/>
      <c r="BP733" s="31"/>
      <c r="BQ733" s="31"/>
      <c r="BR733" s="31"/>
      <c r="BS733" s="31"/>
      <c r="BT733" s="31"/>
      <c r="BU733" s="31"/>
      <c r="BV733" s="31"/>
      <c r="BW733" s="31"/>
      <c r="BX733" s="31"/>
      <c r="BY733" s="31"/>
      <c r="BZ733" s="31"/>
      <c r="CA733" s="31"/>
      <c r="CB733" s="31"/>
      <c r="CC733" s="31"/>
    </row>
    <row r="734" spans="1:81" ht="15" x14ac:dyDescent="0.2">
      <c r="A734" s="31"/>
      <c r="B734" s="73"/>
      <c r="C734" s="73"/>
      <c r="D734" s="73"/>
      <c r="E734" s="73"/>
      <c r="F734" s="31"/>
      <c r="G734" s="31"/>
      <c r="H734" s="31"/>
      <c r="I734" s="31"/>
      <c r="J734" s="31"/>
      <c r="K734" s="31"/>
      <c r="L734" s="47"/>
      <c r="M734" s="47"/>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c r="AX734" s="31"/>
      <c r="AY734" s="31"/>
      <c r="AZ734" s="31"/>
      <c r="BA734" s="31"/>
      <c r="BB734" s="31"/>
      <c r="BC734" s="31"/>
      <c r="BD734" s="31"/>
      <c r="BE734" s="31"/>
      <c r="BF734" s="31"/>
      <c r="BG734" s="31"/>
      <c r="BH734" s="31"/>
      <c r="BI734" s="31"/>
      <c r="BJ734" s="31"/>
      <c r="BK734" s="31"/>
      <c r="BL734" s="31"/>
      <c r="BM734" s="31"/>
      <c r="BN734" s="31"/>
      <c r="BO734" s="31"/>
      <c r="BP734" s="31"/>
      <c r="BQ734" s="31"/>
      <c r="BR734" s="31"/>
      <c r="BS734" s="31"/>
      <c r="BT734" s="31"/>
      <c r="BU734" s="31"/>
      <c r="BV734" s="31"/>
      <c r="BW734" s="31"/>
      <c r="BX734" s="31"/>
      <c r="BY734" s="31"/>
      <c r="BZ734" s="31"/>
      <c r="CA734" s="31"/>
      <c r="CB734" s="31"/>
      <c r="CC734" s="31"/>
    </row>
    <row r="735" spans="1:81" ht="15" x14ac:dyDescent="0.2">
      <c r="A735" s="31"/>
      <c r="B735" s="73"/>
      <c r="C735" s="73"/>
      <c r="D735" s="73"/>
      <c r="E735" s="73"/>
      <c r="F735" s="31"/>
      <c r="G735" s="31"/>
      <c r="H735" s="31"/>
      <c r="I735" s="31"/>
      <c r="J735" s="31"/>
      <c r="K735" s="31"/>
      <c r="L735" s="47"/>
      <c r="M735" s="47"/>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c r="AX735" s="31"/>
      <c r="AY735" s="31"/>
      <c r="AZ735" s="31"/>
      <c r="BA735" s="31"/>
      <c r="BB735" s="31"/>
      <c r="BC735" s="31"/>
      <c r="BD735" s="31"/>
      <c r="BE735" s="31"/>
      <c r="BF735" s="31"/>
      <c r="BG735" s="31"/>
      <c r="BH735" s="31"/>
      <c r="BI735" s="31"/>
      <c r="BJ735" s="31"/>
      <c r="BK735" s="31"/>
      <c r="BL735" s="31"/>
      <c r="BM735" s="31"/>
      <c r="BN735" s="31"/>
      <c r="BO735" s="31"/>
      <c r="BP735" s="31"/>
      <c r="BQ735" s="31"/>
      <c r="BR735" s="31"/>
      <c r="BS735" s="31"/>
      <c r="BT735" s="31"/>
      <c r="BU735" s="31"/>
      <c r="BV735" s="31"/>
      <c r="BW735" s="31"/>
      <c r="BX735" s="31"/>
      <c r="BY735" s="31"/>
      <c r="BZ735" s="31"/>
      <c r="CA735" s="31"/>
      <c r="CB735" s="31"/>
      <c r="CC735" s="31"/>
    </row>
    <row r="736" spans="1:81" ht="15" x14ac:dyDescent="0.2">
      <c r="A736" s="31"/>
      <c r="B736" s="73"/>
      <c r="C736" s="73"/>
      <c r="D736" s="73"/>
      <c r="E736" s="73"/>
      <c r="F736" s="31"/>
      <c r="G736" s="31"/>
      <c r="H736" s="31"/>
      <c r="I736" s="31"/>
      <c r="J736" s="31"/>
      <c r="K736" s="31"/>
      <c r="L736" s="47"/>
      <c r="M736" s="47"/>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row>
    <row r="737" spans="1:81" ht="15" x14ac:dyDescent="0.2">
      <c r="A737" s="31"/>
      <c r="B737" s="73"/>
      <c r="C737" s="73"/>
      <c r="D737" s="73"/>
      <c r="E737" s="73"/>
      <c r="F737" s="31"/>
      <c r="G737" s="31"/>
      <c r="H737" s="31"/>
      <c r="I737" s="31"/>
      <c r="J737" s="31"/>
      <c r="K737" s="31"/>
      <c r="L737" s="47"/>
      <c r="M737" s="47"/>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c r="AX737" s="31"/>
      <c r="AY737" s="31"/>
      <c r="AZ737" s="31"/>
      <c r="BA737" s="31"/>
      <c r="BB737" s="31"/>
      <c r="BC737" s="31"/>
      <c r="BD737" s="31"/>
      <c r="BE737" s="31"/>
      <c r="BF737" s="31"/>
      <c r="BG737" s="31"/>
      <c r="BH737" s="31"/>
      <c r="BI737" s="31"/>
      <c r="BJ737" s="31"/>
      <c r="BK737" s="31"/>
      <c r="BL737" s="31"/>
      <c r="BM737" s="31"/>
      <c r="BN737" s="31"/>
      <c r="BO737" s="31"/>
      <c r="BP737" s="31"/>
      <c r="BQ737" s="31"/>
      <c r="BR737" s="31"/>
      <c r="BS737" s="31"/>
      <c r="BT737" s="31"/>
      <c r="BU737" s="31"/>
      <c r="BV737" s="31"/>
      <c r="BW737" s="31"/>
      <c r="BX737" s="31"/>
      <c r="BY737" s="31"/>
      <c r="BZ737" s="31"/>
      <c r="CA737" s="31"/>
      <c r="CB737" s="31"/>
      <c r="CC737" s="31"/>
    </row>
    <row r="738" spans="1:81" ht="15" x14ac:dyDescent="0.2">
      <c r="A738" s="31"/>
      <c r="B738" s="73"/>
      <c r="C738" s="73"/>
      <c r="D738" s="73"/>
      <c r="E738" s="73"/>
      <c r="F738" s="31"/>
      <c r="G738" s="31"/>
      <c r="H738" s="31"/>
      <c r="I738" s="31"/>
      <c r="J738" s="31"/>
      <c r="K738" s="31"/>
      <c r="L738" s="47"/>
      <c r="M738" s="47"/>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c r="AX738" s="31"/>
      <c r="AY738" s="31"/>
      <c r="AZ738" s="31"/>
      <c r="BA738" s="31"/>
      <c r="BB738" s="31"/>
      <c r="BC738" s="31"/>
      <c r="BD738" s="31"/>
      <c r="BE738" s="31"/>
      <c r="BF738" s="31"/>
      <c r="BG738" s="31"/>
      <c r="BH738" s="31"/>
      <c r="BI738" s="31"/>
      <c r="BJ738" s="31"/>
      <c r="BK738" s="31"/>
      <c r="BL738" s="31"/>
      <c r="BM738" s="31"/>
      <c r="BN738" s="31"/>
      <c r="BO738" s="31"/>
      <c r="BP738" s="31"/>
      <c r="BQ738" s="31"/>
      <c r="BR738" s="31"/>
      <c r="BS738" s="31"/>
      <c r="BT738" s="31"/>
      <c r="BU738" s="31"/>
      <c r="BV738" s="31"/>
      <c r="BW738" s="31"/>
      <c r="BX738" s="31"/>
      <c r="BY738" s="31"/>
      <c r="BZ738" s="31"/>
      <c r="CA738" s="31"/>
      <c r="CB738" s="31"/>
      <c r="CC738" s="31"/>
    </row>
    <row r="739" spans="1:81" ht="15" x14ac:dyDescent="0.2">
      <c r="A739" s="31"/>
      <c r="B739" s="73"/>
      <c r="C739" s="73"/>
      <c r="D739" s="73"/>
      <c r="E739" s="73"/>
      <c r="F739" s="31"/>
      <c r="G739" s="31"/>
      <c r="H739" s="31"/>
      <c r="I739" s="31"/>
      <c r="J739" s="31"/>
      <c r="K739" s="31"/>
      <c r="L739" s="47"/>
      <c r="M739" s="47"/>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c r="AX739" s="31"/>
      <c r="AY739" s="31"/>
      <c r="AZ739" s="31"/>
      <c r="BA739" s="31"/>
      <c r="BB739" s="31"/>
      <c r="BC739" s="31"/>
      <c r="BD739" s="31"/>
      <c r="BE739" s="31"/>
      <c r="BF739" s="31"/>
      <c r="BG739" s="31"/>
      <c r="BH739" s="31"/>
      <c r="BI739" s="31"/>
      <c r="BJ739" s="31"/>
      <c r="BK739" s="31"/>
      <c r="BL739" s="31"/>
      <c r="BM739" s="31"/>
      <c r="BN739" s="31"/>
      <c r="BO739" s="31"/>
      <c r="BP739" s="31"/>
      <c r="BQ739" s="31"/>
      <c r="BR739" s="31"/>
      <c r="BS739" s="31"/>
      <c r="BT739" s="31"/>
      <c r="BU739" s="31"/>
      <c r="BV739" s="31"/>
      <c r="BW739" s="31"/>
      <c r="BX739" s="31"/>
      <c r="BY739" s="31"/>
      <c r="BZ739" s="31"/>
      <c r="CA739" s="31"/>
      <c r="CB739" s="31"/>
      <c r="CC739" s="31"/>
    </row>
    <row r="740" spans="1:81" ht="15" x14ac:dyDescent="0.2">
      <c r="A740" s="31"/>
      <c r="B740" s="73"/>
      <c r="C740" s="73"/>
      <c r="D740" s="73"/>
      <c r="E740" s="73"/>
      <c r="F740" s="31"/>
      <c r="G740" s="31"/>
      <c r="H740" s="31"/>
      <c r="I740" s="31"/>
      <c r="J740" s="31"/>
      <c r="K740" s="31"/>
      <c r="L740" s="47"/>
      <c r="M740" s="47"/>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c r="AX740" s="31"/>
      <c r="AY740" s="31"/>
      <c r="AZ740" s="31"/>
      <c r="BA740" s="31"/>
      <c r="BB740" s="31"/>
      <c r="BC740" s="31"/>
      <c r="BD740" s="31"/>
      <c r="BE740" s="31"/>
      <c r="BF740" s="31"/>
      <c r="BG740" s="31"/>
      <c r="BH740" s="31"/>
      <c r="BI740" s="31"/>
      <c r="BJ740" s="31"/>
      <c r="BK740" s="31"/>
      <c r="BL740" s="31"/>
      <c r="BM740" s="31"/>
      <c r="BN740" s="31"/>
      <c r="BO740" s="31"/>
      <c r="BP740" s="31"/>
      <c r="BQ740" s="31"/>
      <c r="BR740" s="31"/>
      <c r="BS740" s="31"/>
      <c r="BT740" s="31"/>
      <c r="BU740" s="31"/>
      <c r="BV740" s="31"/>
      <c r="BW740" s="31"/>
      <c r="BX740" s="31"/>
      <c r="BY740" s="31"/>
      <c r="BZ740" s="31"/>
      <c r="CA740" s="31"/>
      <c r="CB740" s="31"/>
      <c r="CC740" s="31"/>
    </row>
    <row r="741" spans="1:81" ht="15" x14ac:dyDescent="0.2">
      <c r="A741" s="31"/>
      <c r="B741" s="73"/>
      <c r="C741" s="73"/>
      <c r="D741" s="73"/>
      <c r="E741" s="73"/>
      <c r="F741" s="31"/>
      <c r="G741" s="31"/>
      <c r="H741" s="31"/>
      <c r="I741" s="31"/>
      <c r="J741" s="31"/>
      <c r="K741" s="31"/>
      <c r="L741" s="47"/>
      <c r="M741" s="47"/>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c r="AX741" s="31"/>
      <c r="AY741" s="31"/>
      <c r="AZ741" s="31"/>
      <c r="BA741" s="31"/>
      <c r="BB741" s="31"/>
      <c r="BC741" s="31"/>
      <c r="BD741" s="31"/>
      <c r="BE741" s="31"/>
      <c r="BF741" s="31"/>
      <c r="BG741" s="31"/>
      <c r="BH741" s="31"/>
      <c r="BI741" s="31"/>
      <c r="BJ741" s="31"/>
      <c r="BK741" s="31"/>
      <c r="BL741" s="31"/>
      <c r="BM741" s="31"/>
      <c r="BN741" s="31"/>
      <c r="BO741" s="31"/>
      <c r="BP741" s="31"/>
      <c r="BQ741" s="31"/>
      <c r="BR741" s="31"/>
      <c r="BS741" s="31"/>
      <c r="BT741" s="31"/>
      <c r="BU741" s="31"/>
      <c r="BV741" s="31"/>
      <c r="BW741" s="31"/>
      <c r="BX741" s="31"/>
      <c r="BY741" s="31"/>
      <c r="BZ741" s="31"/>
      <c r="CA741" s="31"/>
      <c r="CB741" s="31"/>
      <c r="CC741" s="31"/>
    </row>
    <row r="742" spans="1:81" ht="15" x14ac:dyDescent="0.2">
      <c r="A742" s="31"/>
      <c r="B742" s="73"/>
      <c r="C742" s="73"/>
      <c r="D742" s="73"/>
      <c r="E742" s="73"/>
      <c r="F742" s="31"/>
      <c r="G742" s="31"/>
      <c r="H742" s="31"/>
      <c r="I742" s="31"/>
      <c r="J742" s="31"/>
      <c r="K742" s="31"/>
      <c r="L742" s="47"/>
      <c r="M742" s="47"/>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c r="AX742" s="31"/>
      <c r="AY742" s="31"/>
      <c r="AZ742" s="31"/>
      <c r="BA742" s="31"/>
      <c r="BB742" s="31"/>
      <c r="BC742" s="31"/>
      <c r="BD742" s="31"/>
      <c r="BE742" s="31"/>
      <c r="BF742" s="31"/>
      <c r="BG742" s="31"/>
      <c r="BH742" s="31"/>
      <c r="BI742" s="31"/>
      <c r="BJ742" s="31"/>
      <c r="BK742" s="31"/>
      <c r="BL742" s="31"/>
      <c r="BM742" s="31"/>
      <c r="BN742" s="31"/>
      <c r="BO742" s="31"/>
      <c r="BP742" s="31"/>
      <c r="BQ742" s="31"/>
      <c r="BR742" s="31"/>
      <c r="BS742" s="31"/>
      <c r="BT742" s="31"/>
      <c r="BU742" s="31"/>
      <c r="BV742" s="31"/>
      <c r="BW742" s="31"/>
      <c r="BX742" s="31"/>
      <c r="BY742" s="31"/>
      <c r="BZ742" s="31"/>
      <c r="CA742" s="31"/>
      <c r="CB742" s="31"/>
      <c r="CC742" s="31"/>
    </row>
    <row r="743" spans="1:81" ht="15" x14ac:dyDescent="0.2">
      <c r="A743" s="31"/>
      <c r="B743" s="73"/>
      <c r="C743" s="73"/>
      <c r="D743" s="73"/>
      <c r="E743" s="73"/>
      <c r="F743" s="31"/>
      <c r="G743" s="31"/>
      <c r="H743" s="31"/>
      <c r="I743" s="31"/>
      <c r="J743" s="31"/>
      <c r="K743" s="31"/>
      <c r="L743" s="47"/>
      <c r="M743" s="47"/>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c r="AX743" s="31"/>
      <c r="AY743" s="31"/>
      <c r="AZ743" s="31"/>
      <c r="BA743" s="31"/>
      <c r="BB743" s="31"/>
      <c r="BC743" s="31"/>
      <c r="BD743" s="31"/>
      <c r="BE743" s="31"/>
      <c r="BF743" s="31"/>
      <c r="BG743" s="31"/>
      <c r="BH743" s="31"/>
      <c r="BI743" s="31"/>
      <c r="BJ743" s="31"/>
      <c r="BK743" s="31"/>
      <c r="BL743" s="31"/>
      <c r="BM743" s="31"/>
      <c r="BN743" s="31"/>
      <c r="BO743" s="31"/>
      <c r="BP743" s="31"/>
      <c r="BQ743" s="31"/>
      <c r="BR743" s="31"/>
      <c r="BS743" s="31"/>
      <c r="BT743" s="31"/>
      <c r="BU743" s="31"/>
      <c r="BV743" s="31"/>
      <c r="BW743" s="31"/>
      <c r="BX743" s="31"/>
      <c r="BY743" s="31"/>
      <c r="BZ743" s="31"/>
      <c r="CA743" s="31"/>
      <c r="CB743" s="31"/>
      <c r="CC743" s="31"/>
    </row>
    <row r="744" spans="1:81" ht="15" x14ac:dyDescent="0.2">
      <c r="A744" s="31"/>
      <c r="B744" s="73"/>
      <c r="C744" s="73"/>
      <c r="D744" s="73"/>
      <c r="E744" s="73"/>
      <c r="F744" s="31"/>
      <c r="G744" s="31"/>
      <c r="H744" s="31"/>
      <c r="I744" s="31"/>
      <c r="J744" s="31"/>
      <c r="K744" s="31"/>
      <c r="L744" s="47"/>
      <c r="M744" s="47"/>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c r="AX744" s="31"/>
      <c r="AY744" s="31"/>
      <c r="AZ744" s="31"/>
      <c r="BA744" s="31"/>
      <c r="BB744" s="31"/>
      <c r="BC744" s="31"/>
      <c r="BD744" s="31"/>
      <c r="BE744" s="31"/>
      <c r="BF744" s="31"/>
      <c r="BG744" s="31"/>
      <c r="BH744" s="31"/>
      <c r="BI744" s="31"/>
      <c r="BJ744" s="31"/>
      <c r="BK744" s="31"/>
      <c r="BL744" s="31"/>
      <c r="BM744" s="31"/>
      <c r="BN744" s="31"/>
      <c r="BO744" s="31"/>
      <c r="BP744" s="31"/>
      <c r="BQ744" s="31"/>
      <c r="BR744" s="31"/>
      <c r="BS744" s="31"/>
      <c r="BT744" s="31"/>
      <c r="BU744" s="31"/>
      <c r="BV744" s="31"/>
      <c r="BW744" s="31"/>
      <c r="BX744" s="31"/>
      <c r="BY744" s="31"/>
      <c r="BZ744" s="31"/>
      <c r="CA744" s="31"/>
      <c r="CB744" s="31"/>
      <c r="CC744" s="31"/>
    </row>
    <row r="745" spans="1:81" ht="15" x14ac:dyDescent="0.2">
      <c r="A745" s="31"/>
      <c r="B745" s="73"/>
      <c r="C745" s="73"/>
      <c r="D745" s="73"/>
      <c r="E745" s="73"/>
      <c r="F745" s="31"/>
      <c r="G745" s="31"/>
      <c r="H745" s="31"/>
      <c r="I745" s="31"/>
      <c r="J745" s="31"/>
      <c r="K745" s="31"/>
      <c r="L745" s="47"/>
      <c r="M745" s="47"/>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c r="AX745" s="31"/>
      <c r="AY745" s="31"/>
      <c r="AZ745" s="31"/>
      <c r="BA745" s="31"/>
      <c r="BB745" s="31"/>
      <c r="BC745" s="31"/>
      <c r="BD745" s="31"/>
      <c r="BE745" s="31"/>
      <c r="BF745" s="31"/>
      <c r="BG745" s="31"/>
      <c r="BH745" s="31"/>
      <c r="BI745" s="31"/>
      <c r="BJ745" s="31"/>
      <c r="BK745" s="31"/>
      <c r="BL745" s="31"/>
      <c r="BM745" s="31"/>
      <c r="BN745" s="31"/>
      <c r="BO745" s="31"/>
      <c r="BP745" s="31"/>
      <c r="BQ745" s="31"/>
      <c r="BR745" s="31"/>
      <c r="BS745" s="31"/>
      <c r="BT745" s="31"/>
      <c r="BU745" s="31"/>
      <c r="BV745" s="31"/>
      <c r="BW745" s="31"/>
      <c r="BX745" s="31"/>
      <c r="BY745" s="31"/>
      <c r="BZ745" s="31"/>
      <c r="CA745" s="31"/>
      <c r="CB745" s="31"/>
      <c r="CC745" s="31"/>
    </row>
    <row r="746" spans="1:81" ht="15" x14ac:dyDescent="0.2">
      <c r="A746" s="31"/>
      <c r="B746" s="73"/>
      <c r="C746" s="73"/>
      <c r="D746" s="73"/>
      <c r="E746" s="73"/>
      <c r="F746" s="31"/>
      <c r="G746" s="31"/>
      <c r="H746" s="31"/>
      <c r="I746" s="31"/>
      <c r="J746" s="31"/>
      <c r="K746" s="31"/>
      <c r="L746" s="47"/>
      <c r="M746" s="47"/>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row>
    <row r="747" spans="1:81" ht="15" x14ac:dyDescent="0.2">
      <c r="A747" s="31"/>
      <c r="B747" s="73"/>
      <c r="C747" s="73"/>
      <c r="D747" s="73"/>
      <c r="E747" s="73"/>
      <c r="F747" s="31"/>
      <c r="G747" s="31"/>
      <c r="H747" s="31"/>
      <c r="I747" s="31"/>
      <c r="J747" s="31"/>
      <c r="K747" s="31"/>
      <c r="L747" s="47"/>
      <c r="M747" s="47"/>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c r="AX747" s="31"/>
      <c r="AY747" s="31"/>
      <c r="AZ747" s="31"/>
      <c r="BA747" s="31"/>
      <c r="BB747" s="31"/>
      <c r="BC747" s="31"/>
      <c r="BD747" s="31"/>
      <c r="BE747" s="31"/>
      <c r="BF747" s="31"/>
      <c r="BG747" s="31"/>
      <c r="BH747" s="31"/>
      <c r="BI747" s="31"/>
      <c r="BJ747" s="31"/>
      <c r="BK747" s="31"/>
      <c r="BL747" s="31"/>
      <c r="BM747" s="31"/>
      <c r="BN747" s="31"/>
      <c r="BO747" s="31"/>
      <c r="BP747" s="31"/>
      <c r="BQ747" s="31"/>
      <c r="BR747" s="31"/>
      <c r="BS747" s="31"/>
      <c r="BT747" s="31"/>
      <c r="BU747" s="31"/>
      <c r="BV747" s="31"/>
      <c r="BW747" s="31"/>
      <c r="BX747" s="31"/>
      <c r="BY747" s="31"/>
      <c r="BZ747" s="31"/>
      <c r="CA747" s="31"/>
      <c r="CB747" s="31"/>
      <c r="CC747" s="31"/>
    </row>
    <row r="748" spans="1:81" ht="15" x14ac:dyDescent="0.2">
      <c r="A748" s="31"/>
      <c r="B748" s="73"/>
      <c r="C748" s="73"/>
      <c r="D748" s="73"/>
      <c r="E748" s="73"/>
      <c r="F748" s="31"/>
      <c r="G748" s="31"/>
      <c r="H748" s="31"/>
      <c r="I748" s="31"/>
      <c r="J748" s="31"/>
      <c r="K748" s="31"/>
      <c r="L748" s="47"/>
      <c r="M748" s="47"/>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c r="AX748" s="31"/>
      <c r="AY748" s="31"/>
      <c r="AZ748" s="31"/>
      <c r="BA748" s="31"/>
      <c r="BB748" s="31"/>
      <c r="BC748" s="31"/>
      <c r="BD748" s="31"/>
      <c r="BE748" s="31"/>
      <c r="BF748" s="31"/>
      <c r="BG748" s="31"/>
      <c r="BH748" s="31"/>
      <c r="BI748" s="31"/>
      <c r="BJ748" s="31"/>
      <c r="BK748" s="31"/>
      <c r="BL748" s="31"/>
      <c r="BM748" s="31"/>
      <c r="BN748" s="31"/>
      <c r="BO748" s="31"/>
      <c r="BP748" s="31"/>
      <c r="BQ748" s="31"/>
      <c r="BR748" s="31"/>
      <c r="BS748" s="31"/>
      <c r="BT748" s="31"/>
      <c r="BU748" s="31"/>
      <c r="BV748" s="31"/>
      <c r="BW748" s="31"/>
      <c r="BX748" s="31"/>
      <c r="BY748" s="31"/>
      <c r="BZ748" s="31"/>
      <c r="CA748" s="31"/>
      <c r="CB748" s="31"/>
      <c r="CC748" s="31"/>
    </row>
    <row r="749" spans="1:81" ht="15" x14ac:dyDescent="0.2">
      <c r="A749" s="31"/>
      <c r="B749" s="73"/>
      <c r="C749" s="73"/>
      <c r="D749" s="73"/>
      <c r="E749" s="73"/>
      <c r="F749" s="31"/>
      <c r="G749" s="31"/>
      <c r="H749" s="31"/>
      <c r="I749" s="31"/>
      <c r="J749" s="31"/>
      <c r="K749" s="31"/>
      <c r="L749" s="47"/>
      <c r="M749" s="47"/>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c r="AX749" s="31"/>
      <c r="AY749" s="31"/>
      <c r="AZ749" s="31"/>
      <c r="BA749" s="31"/>
      <c r="BB749" s="31"/>
      <c r="BC749" s="31"/>
      <c r="BD749" s="31"/>
      <c r="BE749" s="31"/>
      <c r="BF749" s="31"/>
      <c r="BG749" s="31"/>
      <c r="BH749" s="31"/>
      <c r="BI749" s="31"/>
      <c r="BJ749" s="31"/>
      <c r="BK749" s="31"/>
      <c r="BL749" s="31"/>
      <c r="BM749" s="31"/>
      <c r="BN749" s="31"/>
      <c r="BO749" s="31"/>
      <c r="BP749" s="31"/>
      <c r="BQ749" s="31"/>
      <c r="BR749" s="31"/>
      <c r="BS749" s="31"/>
      <c r="BT749" s="31"/>
      <c r="BU749" s="31"/>
      <c r="BV749" s="31"/>
      <c r="BW749" s="31"/>
      <c r="BX749" s="31"/>
      <c r="BY749" s="31"/>
      <c r="BZ749" s="31"/>
      <c r="CA749" s="31"/>
      <c r="CB749" s="31"/>
      <c r="CC749" s="31"/>
    </row>
    <row r="750" spans="1:81" ht="15" x14ac:dyDescent="0.2">
      <c r="A750" s="31"/>
      <c r="B750" s="73"/>
      <c r="C750" s="73"/>
      <c r="D750" s="73"/>
      <c r="E750" s="73"/>
      <c r="F750" s="31"/>
      <c r="G750" s="31"/>
      <c r="H750" s="31"/>
      <c r="I750" s="31"/>
      <c r="J750" s="31"/>
      <c r="K750" s="31"/>
      <c r="L750" s="47"/>
      <c r="M750" s="47"/>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c r="AX750" s="31"/>
      <c r="AY750" s="31"/>
      <c r="AZ750" s="31"/>
      <c r="BA750" s="31"/>
      <c r="BB750" s="31"/>
      <c r="BC750" s="31"/>
      <c r="BD750" s="31"/>
      <c r="BE750" s="31"/>
      <c r="BF750" s="31"/>
      <c r="BG750" s="31"/>
      <c r="BH750" s="31"/>
      <c r="BI750" s="31"/>
      <c r="BJ750" s="31"/>
      <c r="BK750" s="31"/>
      <c r="BL750" s="31"/>
      <c r="BM750" s="31"/>
      <c r="BN750" s="31"/>
      <c r="BO750" s="31"/>
      <c r="BP750" s="31"/>
      <c r="BQ750" s="31"/>
      <c r="BR750" s="31"/>
      <c r="BS750" s="31"/>
      <c r="BT750" s="31"/>
      <c r="BU750" s="31"/>
      <c r="BV750" s="31"/>
      <c r="BW750" s="31"/>
      <c r="BX750" s="31"/>
      <c r="BY750" s="31"/>
      <c r="BZ750" s="31"/>
      <c r="CA750" s="31"/>
      <c r="CB750" s="31"/>
      <c r="CC750" s="31"/>
    </row>
    <row r="751" spans="1:81" ht="15" x14ac:dyDescent="0.2">
      <c r="A751" s="31"/>
      <c r="B751" s="73"/>
      <c r="C751" s="73"/>
      <c r="D751" s="73"/>
      <c r="E751" s="73"/>
      <c r="F751" s="31"/>
      <c r="G751" s="31"/>
      <c r="H751" s="31"/>
      <c r="I751" s="31"/>
      <c r="J751" s="31"/>
      <c r="K751" s="31"/>
      <c r="L751" s="47"/>
      <c r="M751" s="47"/>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c r="AX751" s="31"/>
      <c r="AY751" s="31"/>
      <c r="AZ751" s="31"/>
      <c r="BA751" s="31"/>
      <c r="BB751" s="31"/>
      <c r="BC751" s="31"/>
      <c r="BD751" s="31"/>
      <c r="BE751" s="31"/>
      <c r="BF751" s="31"/>
      <c r="BG751" s="31"/>
      <c r="BH751" s="31"/>
      <c r="BI751" s="31"/>
      <c r="BJ751" s="31"/>
      <c r="BK751" s="31"/>
      <c r="BL751" s="31"/>
      <c r="BM751" s="31"/>
      <c r="BN751" s="31"/>
      <c r="BO751" s="31"/>
      <c r="BP751" s="31"/>
      <c r="BQ751" s="31"/>
      <c r="BR751" s="31"/>
      <c r="BS751" s="31"/>
      <c r="BT751" s="31"/>
      <c r="BU751" s="31"/>
      <c r="BV751" s="31"/>
      <c r="BW751" s="31"/>
      <c r="BX751" s="31"/>
      <c r="BY751" s="31"/>
      <c r="BZ751" s="31"/>
      <c r="CA751" s="31"/>
      <c r="CB751" s="31"/>
      <c r="CC751" s="31"/>
    </row>
    <row r="752" spans="1:81" ht="15" x14ac:dyDescent="0.2">
      <c r="A752" s="31"/>
      <c r="B752" s="73"/>
      <c r="C752" s="73"/>
      <c r="D752" s="73"/>
      <c r="E752" s="73"/>
      <c r="F752" s="31"/>
      <c r="G752" s="31"/>
      <c r="H752" s="31"/>
      <c r="I752" s="31"/>
      <c r="J752" s="31"/>
      <c r="K752" s="31"/>
      <c r="L752" s="47"/>
      <c r="M752" s="47"/>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c r="AX752" s="31"/>
      <c r="AY752" s="31"/>
      <c r="AZ752" s="31"/>
      <c r="BA752" s="31"/>
      <c r="BB752" s="31"/>
      <c r="BC752" s="31"/>
      <c r="BD752" s="31"/>
      <c r="BE752" s="31"/>
      <c r="BF752" s="31"/>
      <c r="BG752" s="31"/>
      <c r="BH752" s="31"/>
      <c r="BI752" s="31"/>
      <c r="BJ752" s="31"/>
      <c r="BK752" s="31"/>
      <c r="BL752" s="31"/>
      <c r="BM752" s="31"/>
      <c r="BN752" s="31"/>
      <c r="BO752" s="31"/>
      <c r="BP752" s="31"/>
      <c r="BQ752" s="31"/>
      <c r="BR752" s="31"/>
      <c r="BS752" s="31"/>
      <c r="BT752" s="31"/>
      <c r="BU752" s="31"/>
      <c r="BV752" s="31"/>
      <c r="BW752" s="31"/>
      <c r="BX752" s="31"/>
      <c r="BY752" s="31"/>
      <c r="BZ752" s="31"/>
      <c r="CA752" s="31"/>
      <c r="CB752" s="31"/>
      <c r="CC752" s="31"/>
    </row>
    <row r="753" spans="1:81" ht="15" x14ac:dyDescent="0.2">
      <c r="A753" s="31"/>
      <c r="B753" s="73"/>
      <c r="C753" s="73"/>
      <c r="D753" s="73"/>
      <c r="E753" s="73"/>
      <c r="F753" s="31"/>
      <c r="G753" s="31"/>
      <c r="H753" s="31"/>
      <c r="I753" s="31"/>
      <c r="J753" s="31"/>
      <c r="K753" s="31"/>
      <c r="L753" s="47"/>
      <c r="M753" s="47"/>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c r="AX753" s="31"/>
      <c r="AY753" s="31"/>
      <c r="AZ753" s="31"/>
      <c r="BA753" s="31"/>
      <c r="BB753" s="31"/>
      <c r="BC753" s="31"/>
      <c r="BD753" s="31"/>
      <c r="BE753" s="31"/>
      <c r="BF753" s="31"/>
      <c r="BG753" s="31"/>
      <c r="BH753" s="31"/>
      <c r="BI753" s="31"/>
      <c r="BJ753" s="31"/>
      <c r="BK753" s="31"/>
      <c r="BL753" s="31"/>
      <c r="BM753" s="31"/>
      <c r="BN753" s="31"/>
      <c r="BO753" s="31"/>
      <c r="BP753" s="31"/>
      <c r="BQ753" s="31"/>
      <c r="BR753" s="31"/>
      <c r="BS753" s="31"/>
      <c r="BT753" s="31"/>
      <c r="BU753" s="31"/>
      <c r="BV753" s="31"/>
      <c r="BW753" s="31"/>
      <c r="BX753" s="31"/>
      <c r="BY753" s="31"/>
      <c r="BZ753" s="31"/>
      <c r="CA753" s="31"/>
      <c r="CB753" s="31"/>
      <c r="CC753" s="31"/>
    </row>
    <row r="754" spans="1:81" ht="15" x14ac:dyDescent="0.2">
      <c r="A754" s="31"/>
      <c r="B754" s="73"/>
      <c r="C754" s="73"/>
      <c r="D754" s="73"/>
      <c r="E754" s="73"/>
      <c r="F754" s="31"/>
      <c r="G754" s="31"/>
      <c r="H754" s="31"/>
      <c r="I754" s="31"/>
      <c r="J754" s="31"/>
      <c r="K754" s="31"/>
      <c r="L754" s="47"/>
      <c r="M754" s="47"/>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c r="AX754" s="31"/>
      <c r="AY754" s="31"/>
      <c r="AZ754" s="31"/>
      <c r="BA754" s="31"/>
      <c r="BB754" s="31"/>
      <c r="BC754" s="31"/>
      <c r="BD754" s="31"/>
      <c r="BE754" s="31"/>
      <c r="BF754" s="31"/>
      <c r="BG754" s="31"/>
      <c r="BH754" s="31"/>
      <c r="BI754" s="31"/>
      <c r="BJ754" s="31"/>
      <c r="BK754" s="31"/>
      <c r="BL754" s="31"/>
      <c r="BM754" s="31"/>
      <c r="BN754" s="31"/>
      <c r="BO754" s="31"/>
      <c r="BP754" s="31"/>
      <c r="BQ754" s="31"/>
      <c r="BR754" s="31"/>
      <c r="BS754" s="31"/>
      <c r="BT754" s="31"/>
      <c r="BU754" s="31"/>
      <c r="BV754" s="31"/>
      <c r="BW754" s="31"/>
      <c r="BX754" s="31"/>
      <c r="BY754" s="31"/>
      <c r="BZ754" s="31"/>
      <c r="CA754" s="31"/>
      <c r="CB754" s="31"/>
      <c r="CC754" s="31"/>
    </row>
    <row r="755" spans="1:81" ht="15" x14ac:dyDescent="0.2">
      <c r="A755" s="31"/>
      <c r="B755" s="73"/>
      <c r="C755" s="73"/>
      <c r="D755" s="73"/>
      <c r="E755" s="73"/>
      <c r="F755" s="31"/>
      <c r="G755" s="31"/>
      <c r="H755" s="31"/>
      <c r="I755" s="31"/>
      <c r="J755" s="31"/>
      <c r="K755" s="31"/>
      <c r="L755" s="47"/>
      <c r="M755" s="47"/>
      <c r="N755" s="31"/>
      <c r="O755" s="31"/>
      <c r="P755" s="31"/>
      <c r="Q755" s="31"/>
      <c r="R755" s="31"/>
      <c r="S755" s="31"/>
      <c r="T755" s="31"/>
      <c r="U755" s="31"/>
      <c r="V755" s="31"/>
      <c r="W755" s="31"/>
      <c r="X755" s="31"/>
      <c r="Y755" s="31"/>
      <c r="Z755" s="31"/>
      <c r="AA755" s="31"/>
      <c r="AB755" s="31"/>
      <c r="AC755" s="31"/>
      <c r="AD755" s="31"/>
      <c r="AE755" s="31"/>
      <c r="AF755" s="31"/>
      <c r="AG755" s="31"/>
      <c r="AH755" s="31"/>
      <c r="AS755" s="31"/>
      <c r="AT755" s="31"/>
      <c r="AU755" s="31"/>
      <c r="AV755" s="31"/>
      <c r="AW755" s="31"/>
      <c r="AX755" s="31"/>
      <c r="AY755" s="31"/>
      <c r="AZ755" s="31"/>
      <c r="BA755" s="31"/>
      <c r="BB755" s="31"/>
      <c r="BC755" s="31"/>
      <c r="BD755" s="31"/>
      <c r="BE755" s="31"/>
      <c r="BF755" s="31"/>
      <c r="BG755" s="31"/>
      <c r="BH755" s="31"/>
      <c r="BI755" s="31"/>
      <c r="BJ755" s="31"/>
      <c r="BK755" s="31"/>
      <c r="BL755" s="31"/>
      <c r="BM755" s="31"/>
      <c r="BN755" s="31"/>
      <c r="BO755" s="31"/>
      <c r="BP755" s="31"/>
      <c r="BQ755" s="31"/>
      <c r="BR755" s="31"/>
      <c r="BS755" s="31"/>
      <c r="BT755" s="31"/>
      <c r="BU755" s="31"/>
      <c r="BV755" s="31"/>
      <c r="BW755" s="31"/>
      <c r="BX755" s="31"/>
      <c r="BY755" s="31"/>
      <c r="BZ755" s="31"/>
      <c r="CA755" s="31"/>
      <c r="CB755" s="31"/>
      <c r="CC755" s="31"/>
    </row>
    <row r="756" spans="1:81" ht="15" x14ac:dyDescent="0.2">
      <c r="A756" s="31"/>
      <c r="B756" s="73"/>
      <c r="C756" s="73"/>
      <c r="D756" s="73"/>
      <c r="E756" s="73"/>
      <c r="F756" s="31"/>
      <c r="G756" s="31"/>
      <c r="H756" s="31"/>
      <c r="I756" s="31"/>
      <c r="J756" s="31"/>
      <c r="K756" s="31"/>
      <c r="L756" s="47"/>
      <c r="M756" s="47"/>
      <c r="N756" s="31"/>
      <c r="O756" s="31"/>
      <c r="P756" s="31"/>
      <c r="Q756" s="31"/>
      <c r="R756" s="31"/>
      <c r="S756" s="31"/>
      <c r="T756" s="31"/>
      <c r="U756" s="31"/>
      <c r="V756" s="31"/>
      <c r="W756" s="31"/>
      <c r="X756" s="31"/>
      <c r="Y756" s="31"/>
      <c r="Z756" s="31"/>
      <c r="AA756" s="31"/>
      <c r="AB756" s="31"/>
      <c r="AC756" s="31"/>
      <c r="AD756" s="31"/>
      <c r="AE756" s="31"/>
      <c r="AF756" s="31"/>
      <c r="AG756" s="31"/>
      <c r="AH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row>
    <row r="757" spans="1:81" ht="15" x14ac:dyDescent="0.2">
      <c r="A757" s="31"/>
      <c r="B757" s="73"/>
      <c r="C757" s="73"/>
      <c r="D757" s="73"/>
      <c r="E757" s="73"/>
      <c r="F757" s="31"/>
      <c r="G757" s="31"/>
      <c r="H757" s="31"/>
      <c r="I757" s="31"/>
      <c r="J757" s="31"/>
      <c r="K757" s="31"/>
      <c r="L757" s="47"/>
      <c r="M757" s="47"/>
      <c r="N757" s="31"/>
      <c r="O757" s="31"/>
      <c r="P757" s="31"/>
      <c r="Q757" s="31"/>
      <c r="R757" s="31"/>
      <c r="S757" s="31"/>
      <c r="T757" s="31"/>
      <c r="U757" s="31"/>
      <c r="V757" s="31"/>
      <c r="W757" s="31"/>
      <c r="X757" s="31"/>
      <c r="Y757" s="31"/>
      <c r="Z757" s="31"/>
      <c r="AA757" s="31"/>
      <c r="AB757" s="31"/>
      <c r="AC757" s="31"/>
      <c r="AD757" s="31"/>
      <c r="AE757" s="31"/>
      <c r="AF757" s="31"/>
      <c r="AG757" s="31"/>
      <c r="AH757" s="31"/>
      <c r="BB757" s="31"/>
      <c r="BC757" s="31"/>
      <c r="BD757" s="31"/>
      <c r="BE757" s="31"/>
      <c r="BF757" s="31"/>
      <c r="BG757" s="31"/>
      <c r="BH757" s="31"/>
      <c r="BI757" s="31"/>
      <c r="BJ757" s="31"/>
      <c r="BK757" s="31"/>
      <c r="BL757" s="31"/>
      <c r="BM757" s="31"/>
      <c r="BN757" s="31"/>
      <c r="BO757" s="31"/>
      <c r="BP757" s="31"/>
      <c r="BQ757" s="31"/>
      <c r="BR757" s="31"/>
      <c r="BS757" s="31"/>
      <c r="BT757" s="31"/>
      <c r="BU757" s="31"/>
      <c r="BV757" s="31"/>
      <c r="BW757" s="31"/>
      <c r="BX757" s="31"/>
      <c r="BY757" s="31"/>
      <c r="BZ757" s="31"/>
      <c r="CA757" s="31"/>
      <c r="CB757" s="31"/>
      <c r="CC757" s="31"/>
    </row>
    <row r="758" spans="1:81" ht="15" x14ac:dyDescent="0.2">
      <c r="A758" s="31"/>
      <c r="B758" s="73"/>
      <c r="C758" s="73"/>
      <c r="D758" s="73"/>
      <c r="E758" s="73"/>
      <c r="F758" s="31"/>
      <c r="G758" s="31"/>
      <c r="H758" s="31"/>
      <c r="I758" s="31"/>
      <c r="J758" s="31"/>
      <c r="K758" s="31"/>
      <c r="L758" s="47"/>
      <c r="M758" s="47"/>
      <c r="N758" s="31"/>
      <c r="O758" s="31"/>
      <c r="P758" s="31"/>
      <c r="Q758" s="31"/>
      <c r="R758" s="31"/>
      <c r="S758" s="31"/>
      <c r="T758" s="31"/>
      <c r="U758" s="31"/>
      <c r="V758" s="31"/>
      <c r="W758" s="31"/>
      <c r="X758" s="31"/>
      <c r="Y758" s="31"/>
      <c r="Z758" s="31"/>
      <c r="AA758" s="31"/>
      <c r="AB758" s="31"/>
      <c r="AC758" s="31"/>
      <c r="AD758" s="31"/>
      <c r="AE758" s="31"/>
      <c r="AF758" s="31"/>
      <c r="AG758" s="31"/>
      <c r="AH758" s="31"/>
      <c r="BB758" s="31"/>
      <c r="BC758" s="31"/>
      <c r="BD758" s="31"/>
      <c r="BE758" s="31"/>
      <c r="BF758" s="31"/>
      <c r="BG758" s="31"/>
      <c r="BH758" s="31"/>
      <c r="BI758" s="31"/>
      <c r="BJ758" s="31"/>
      <c r="BK758" s="31"/>
      <c r="BL758" s="31"/>
      <c r="BM758" s="31"/>
      <c r="BN758" s="31"/>
      <c r="BO758" s="31"/>
      <c r="BP758" s="31"/>
      <c r="BQ758" s="31"/>
      <c r="BR758" s="31"/>
      <c r="BS758" s="31"/>
      <c r="BT758" s="31"/>
      <c r="BU758" s="31"/>
      <c r="BV758" s="31"/>
      <c r="BW758" s="31"/>
      <c r="BX758" s="31"/>
      <c r="BY758" s="31"/>
      <c r="BZ758" s="31"/>
      <c r="CA758" s="31"/>
      <c r="CB758" s="31"/>
      <c r="CC758" s="31"/>
    </row>
    <row r="759" spans="1:81" ht="15" x14ac:dyDescent="0.2">
      <c r="A759" s="31"/>
      <c r="B759" s="73"/>
      <c r="C759" s="73"/>
      <c r="D759" s="73"/>
      <c r="E759" s="73"/>
      <c r="F759" s="31"/>
      <c r="G759" s="31"/>
      <c r="H759" s="31"/>
      <c r="I759" s="31"/>
      <c r="J759" s="31"/>
      <c r="K759" s="31"/>
      <c r="L759" s="47"/>
      <c r="M759" s="47"/>
      <c r="N759" s="31"/>
      <c r="O759" s="31"/>
      <c r="P759" s="31"/>
      <c r="Q759" s="31"/>
      <c r="R759" s="31"/>
      <c r="S759" s="31"/>
      <c r="T759" s="31"/>
      <c r="U759" s="31"/>
      <c r="V759" s="31"/>
      <c r="W759" s="31"/>
      <c r="X759" s="31"/>
      <c r="Y759" s="31"/>
      <c r="Z759" s="31"/>
      <c r="AA759" s="31"/>
      <c r="AB759" s="31"/>
      <c r="AC759" s="31"/>
      <c r="AD759" s="31"/>
      <c r="AE759" s="31"/>
      <c r="AF759" s="31"/>
      <c r="AG759" s="31"/>
      <c r="AH759" s="31"/>
      <c r="BB759" s="31"/>
      <c r="BC759" s="31"/>
      <c r="BD759" s="31"/>
      <c r="BE759" s="31"/>
      <c r="BF759" s="31"/>
      <c r="BG759" s="31"/>
      <c r="BH759" s="31"/>
      <c r="BI759" s="31"/>
      <c r="BJ759" s="31"/>
      <c r="BK759" s="31"/>
      <c r="BL759" s="31"/>
      <c r="BM759" s="31"/>
      <c r="BN759" s="31"/>
      <c r="BO759" s="31"/>
      <c r="BP759" s="31"/>
      <c r="BQ759" s="31"/>
      <c r="BR759" s="31"/>
      <c r="BS759" s="31"/>
      <c r="BT759" s="31"/>
      <c r="BU759" s="31"/>
      <c r="BV759" s="31"/>
      <c r="BW759" s="31"/>
      <c r="BX759" s="31"/>
      <c r="BY759" s="31"/>
      <c r="BZ759" s="31"/>
      <c r="CA759" s="31"/>
      <c r="CB759" s="31"/>
      <c r="CC759" s="31"/>
    </row>
    <row r="760" spans="1:81" ht="15" x14ac:dyDescent="0.2">
      <c r="A760" s="31"/>
      <c r="B760" s="73"/>
      <c r="C760" s="73"/>
      <c r="D760" s="73"/>
      <c r="E760" s="73"/>
      <c r="F760" s="31"/>
      <c r="G760" s="31"/>
      <c r="H760" s="31"/>
      <c r="I760" s="31"/>
      <c r="J760" s="31"/>
      <c r="K760" s="31"/>
      <c r="L760" s="47"/>
      <c r="M760" s="47"/>
      <c r="N760" s="31"/>
      <c r="O760" s="31"/>
      <c r="P760" s="31"/>
      <c r="Q760" s="31"/>
      <c r="R760" s="31"/>
      <c r="S760" s="31"/>
      <c r="T760" s="31"/>
      <c r="U760" s="31"/>
      <c r="V760" s="31"/>
      <c r="W760" s="31"/>
      <c r="X760" s="31"/>
      <c r="Y760" s="31"/>
      <c r="Z760" s="31"/>
      <c r="AA760" s="31"/>
      <c r="AB760" s="31"/>
      <c r="AC760" s="31"/>
      <c r="BB760" s="31"/>
      <c r="BC760" s="31"/>
      <c r="BD760" s="31"/>
      <c r="BE760" s="31"/>
      <c r="BF760" s="31"/>
      <c r="BG760" s="31"/>
      <c r="BH760" s="31"/>
      <c r="BI760" s="31"/>
      <c r="BJ760" s="31"/>
      <c r="BK760" s="31"/>
      <c r="BL760" s="31"/>
      <c r="BM760" s="31"/>
      <c r="BN760" s="31"/>
      <c r="BO760" s="31"/>
      <c r="BP760" s="31"/>
      <c r="BQ760" s="31"/>
      <c r="BR760" s="31"/>
      <c r="BS760" s="31"/>
      <c r="BT760" s="31"/>
      <c r="BU760" s="31"/>
      <c r="BV760" s="31"/>
      <c r="BW760" s="31"/>
      <c r="BX760" s="31"/>
      <c r="BY760" s="31"/>
      <c r="BZ760" s="31"/>
      <c r="CA760" s="31"/>
      <c r="CB760" s="31"/>
      <c r="CC760" s="31"/>
    </row>
    <row r="761" spans="1:81" ht="15" x14ac:dyDescent="0.2">
      <c r="A761" s="31"/>
      <c r="B761" s="73"/>
      <c r="C761" s="73"/>
      <c r="D761" s="73"/>
      <c r="E761" s="73"/>
      <c r="F761" s="31"/>
      <c r="G761" s="31"/>
      <c r="H761" s="31"/>
      <c r="I761" s="31"/>
      <c r="J761" s="31"/>
      <c r="K761" s="31"/>
      <c r="L761" s="47"/>
      <c r="M761" s="47"/>
      <c r="N761" s="31"/>
      <c r="O761" s="31"/>
      <c r="P761" s="31"/>
      <c r="Q761" s="31"/>
      <c r="R761" s="31"/>
      <c r="S761" s="31"/>
      <c r="T761" s="31"/>
      <c r="U761" s="31"/>
      <c r="V761" s="31"/>
      <c r="W761" s="31"/>
      <c r="X761" s="31"/>
      <c r="Y761" s="31"/>
      <c r="Z761" s="31"/>
      <c r="AA761" s="31"/>
      <c r="AB761" s="31"/>
      <c r="AC761" s="31"/>
      <c r="BB761" s="31"/>
      <c r="BC761" s="31"/>
      <c r="BD761" s="31"/>
      <c r="BE761" s="31"/>
      <c r="BF761" s="31"/>
      <c r="BG761" s="31"/>
      <c r="BH761" s="31"/>
      <c r="BI761" s="31"/>
      <c r="BJ761" s="31"/>
      <c r="BK761" s="31"/>
      <c r="BL761" s="31"/>
      <c r="BM761" s="31"/>
      <c r="BN761" s="31"/>
      <c r="BO761" s="31"/>
      <c r="BP761" s="31"/>
      <c r="BQ761" s="31"/>
      <c r="BR761" s="31"/>
      <c r="BS761" s="31"/>
      <c r="BT761" s="31"/>
      <c r="BU761" s="31"/>
      <c r="BV761" s="31"/>
      <c r="BW761" s="31"/>
      <c r="BX761" s="31"/>
      <c r="BY761" s="31"/>
      <c r="BZ761" s="31"/>
      <c r="CA761" s="31"/>
      <c r="CB761" s="31"/>
      <c r="CC761" s="31"/>
    </row>
    <row r="762" spans="1:81" ht="15" x14ac:dyDescent="0.2">
      <c r="A762" s="31"/>
      <c r="B762" s="73"/>
      <c r="C762" s="73"/>
      <c r="D762" s="73"/>
      <c r="E762" s="73"/>
      <c r="F762" s="31"/>
      <c r="G762" s="31"/>
      <c r="H762" s="31"/>
      <c r="I762" s="31"/>
      <c r="J762" s="31"/>
      <c r="K762" s="31"/>
      <c r="L762" s="47"/>
      <c r="M762" s="47"/>
      <c r="N762" s="31"/>
      <c r="O762" s="31"/>
      <c r="P762" s="31"/>
      <c r="Q762" s="31"/>
      <c r="R762" s="31"/>
      <c r="S762" s="31"/>
      <c r="T762" s="31"/>
      <c r="U762" s="31"/>
      <c r="V762" s="31"/>
      <c r="W762" s="31"/>
      <c r="X762" s="31"/>
      <c r="Y762" s="31"/>
      <c r="Z762" s="31"/>
      <c r="AA762" s="31"/>
      <c r="AB762" s="31"/>
      <c r="AC762" s="31"/>
      <c r="BC762" s="31"/>
      <c r="BD762" s="31"/>
      <c r="BE762" s="31"/>
      <c r="BF762" s="31"/>
      <c r="BG762" s="31"/>
      <c r="BH762" s="31"/>
      <c r="BI762" s="31"/>
      <c r="BJ762" s="31"/>
      <c r="BK762" s="31"/>
      <c r="BL762" s="31"/>
      <c r="BM762" s="31"/>
      <c r="BN762" s="31"/>
      <c r="BO762" s="31"/>
      <c r="BP762" s="31"/>
      <c r="BQ762" s="31"/>
      <c r="BR762" s="31"/>
      <c r="BS762" s="31"/>
      <c r="BT762" s="31"/>
      <c r="BU762" s="31"/>
      <c r="BV762" s="31"/>
      <c r="BW762" s="31"/>
      <c r="BX762" s="31"/>
      <c r="BY762" s="31"/>
      <c r="BZ762" s="31"/>
      <c r="CA762" s="31"/>
      <c r="CB762" s="31"/>
      <c r="CC762" s="31"/>
    </row>
    <row r="763" spans="1:81" ht="15" x14ac:dyDescent="0.2">
      <c r="A763" s="31"/>
      <c r="B763" s="73"/>
      <c r="C763" s="73"/>
      <c r="D763" s="73"/>
      <c r="E763" s="73"/>
      <c r="F763" s="31"/>
      <c r="G763" s="31"/>
      <c r="H763" s="31"/>
      <c r="I763" s="31"/>
      <c r="J763" s="31"/>
      <c r="K763" s="31"/>
      <c r="L763" s="47"/>
      <c r="M763" s="47"/>
      <c r="N763" s="31"/>
      <c r="O763" s="31"/>
      <c r="P763" s="31"/>
      <c r="Q763" s="31"/>
      <c r="R763" s="31"/>
      <c r="S763" s="31"/>
      <c r="T763" s="31"/>
      <c r="U763" s="31"/>
      <c r="V763" s="31"/>
      <c r="W763" s="31"/>
      <c r="X763" s="31"/>
      <c r="Y763" s="31"/>
      <c r="Z763" s="31"/>
      <c r="AA763" s="31"/>
      <c r="AB763" s="31"/>
      <c r="AC763" s="31"/>
      <c r="BC763" s="31"/>
      <c r="BD763" s="31"/>
      <c r="BE763" s="31"/>
      <c r="BF763" s="31"/>
      <c r="BG763" s="31"/>
      <c r="BH763" s="31"/>
      <c r="BI763" s="31"/>
      <c r="BJ763" s="31"/>
      <c r="BK763" s="31"/>
      <c r="BL763" s="31"/>
      <c r="BM763" s="31"/>
      <c r="BN763" s="31"/>
      <c r="BO763" s="31"/>
      <c r="BP763" s="31"/>
      <c r="BQ763" s="31"/>
      <c r="BR763" s="31"/>
      <c r="BS763" s="31"/>
      <c r="BT763" s="31"/>
      <c r="BU763" s="31"/>
      <c r="BV763" s="31"/>
      <c r="BW763" s="31"/>
      <c r="BX763" s="31"/>
      <c r="BY763" s="31"/>
      <c r="BZ763" s="31"/>
      <c r="CA763" s="31"/>
      <c r="CB763" s="31"/>
      <c r="CC763" s="31"/>
    </row>
    <row r="764" spans="1:81" ht="15" x14ac:dyDescent="0.2">
      <c r="A764" s="31"/>
      <c r="B764" s="73"/>
      <c r="C764" s="73"/>
      <c r="D764" s="73"/>
      <c r="E764" s="73"/>
      <c r="F764" s="31"/>
      <c r="G764" s="31"/>
      <c r="H764" s="31"/>
      <c r="I764" s="31"/>
      <c r="J764" s="31"/>
      <c r="K764" s="31"/>
      <c r="L764" s="47"/>
      <c r="M764" s="47"/>
      <c r="N764" s="31"/>
      <c r="O764" s="31"/>
      <c r="P764" s="31"/>
      <c r="Q764" s="31"/>
      <c r="R764" s="31"/>
      <c r="S764" s="31"/>
      <c r="T764" s="31"/>
      <c r="U764" s="31"/>
      <c r="V764" s="31"/>
      <c r="W764" s="31"/>
      <c r="X764" s="31"/>
      <c r="Y764" s="31"/>
      <c r="Z764" s="31"/>
      <c r="AA764" s="31"/>
      <c r="AB764" s="31"/>
      <c r="AC764" s="31"/>
      <c r="BC764" s="31"/>
      <c r="BD764" s="31"/>
      <c r="BE764" s="31"/>
      <c r="BF764" s="31"/>
      <c r="BG764" s="31"/>
      <c r="BH764" s="31"/>
      <c r="BI764" s="31"/>
      <c r="BJ764" s="31"/>
      <c r="BK764" s="31"/>
      <c r="BL764" s="31"/>
      <c r="BM764" s="31"/>
      <c r="BN764" s="31"/>
      <c r="BO764" s="31"/>
      <c r="BP764" s="31"/>
      <c r="BQ764" s="31"/>
      <c r="BR764" s="31"/>
      <c r="BS764" s="31"/>
      <c r="BT764" s="31"/>
      <c r="BU764" s="31"/>
      <c r="BV764" s="31"/>
      <c r="BW764" s="31"/>
      <c r="BX764" s="31"/>
      <c r="BY764" s="31"/>
      <c r="BZ764" s="31"/>
      <c r="CA764" s="31"/>
      <c r="CB764" s="31"/>
      <c r="CC764" s="31"/>
    </row>
    <row r="765" spans="1:81" ht="15" x14ac:dyDescent="0.2">
      <c r="BC765" s="31"/>
      <c r="BD765" s="31"/>
      <c r="BE765" s="31"/>
      <c r="BF765" s="31"/>
      <c r="BG765" s="31"/>
      <c r="BH765" s="31"/>
      <c r="BI765" s="31"/>
      <c r="BJ765" s="31"/>
      <c r="BK765" s="31"/>
      <c r="BL765" s="31"/>
      <c r="BM765" s="31"/>
      <c r="BN765" s="31"/>
      <c r="BO765" s="31"/>
      <c r="BP765" s="31"/>
      <c r="BQ765" s="31"/>
      <c r="BR765" s="31"/>
      <c r="BS765" s="31"/>
      <c r="BT765" s="31"/>
      <c r="BU765" s="31"/>
      <c r="BV765" s="31"/>
      <c r="BW765" s="31"/>
      <c r="BX765" s="31"/>
      <c r="BY765" s="31"/>
      <c r="BZ765" s="31"/>
      <c r="CA765" s="31"/>
      <c r="CB765" s="31"/>
      <c r="CC765" s="31"/>
    </row>
    <row r="766" spans="1:81" ht="15" x14ac:dyDescent="0.2">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row>
    <row r="767" spans="1:81" ht="15" x14ac:dyDescent="0.2">
      <c r="BC767" s="31"/>
      <c r="BD767" s="31"/>
      <c r="BE767" s="31"/>
      <c r="BF767" s="31"/>
      <c r="BG767" s="31"/>
      <c r="BH767" s="31"/>
      <c r="BI767" s="31"/>
      <c r="BJ767" s="31"/>
      <c r="BK767" s="31"/>
      <c r="BL767" s="31"/>
      <c r="BM767" s="31"/>
      <c r="BN767" s="31"/>
      <c r="BO767" s="31"/>
      <c r="BP767" s="31"/>
      <c r="BQ767" s="31"/>
      <c r="BR767" s="31"/>
      <c r="BS767" s="31"/>
      <c r="BT767" s="31"/>
      <c r="BU767" s="31"/>
      <c r="BV767" s="31"/>
      <c r="BW767" s="31"/>
      <c r="BX767" s="31"/>
      <c r="BY767" s="31"/>
      <c r="BZ767" s="31"/>
      <c r="CA767" s="31"/>
      <c r="CB767" s="31"/>
      <c r="CC767" s="31"/>
    </row>
  </sheetData>
  <mergeCells count="135">
    <mergeCell ref="E372:F372"/>
    <mergeCell ref="E404:F404"/>
    <mergeCell ref="N404:O404"/>
    <mergeCell ref="B405:B406"/>
    <mergeCell ref="C405:K405"/>
    <mergeCell ref="L405:T405"/>
    <mergeCell ref="U405:Y405"/>
    <mergeCell ref="Z405:AA405"/>
    <mergeCell ref="E340:F340"/>
    <mergeCell ref="N372:O372"/>
    <mergeCell ref="B373:B374"/>
    <mergeCell ref="C373:K373"/>
    <mergeCell ref="L373:T373"/>
    <mergeCell ref="U373:Y373"/>
    <mergeCell ref="Z373:AA373"/>
    <mergeCell ref="E212:F212"/>
    <mergeCell ref="N244:O244"/>
    <mergeCell ref="B245:B246"/>
    <mergeCell ref="C245:K245"/>
    <mergeCell ref="L245:T245"/>
    <mergeCell ref="U245:Y245"/>
    <mergeCell ref="Z245:AA245"/>
    <mergeCell ref="E244:F244"/>
    <mergeCell ref="N276:O276"/>
    <mergeCell ref="AE150:AG154"/>
    <mergeCell ref="E148:F148"/>
    <mergeCell ref="N180:O180"/>
    <mergeCell ref="B181:B182"/>
    <mergeCell ref="C181:K181"/>
    <mergeCell ref="L181:T181"/>
    <mergeCell ref="U181:Y181"/>
    <mergeCell ref="Z181:AA181"/>
    <mergeCell ref="E180:F180"/>
    <mergeCell ref="B341:B342"/>
    <mergeCell ref="C341:K341"/>
    <mergeCell ref="L341:T341"/>
    <mergeCell ref="U341:Y341"/>
    <mergeCell ref="Z341:AA341"/>
    <mergeCell ref="E116:F116"/>
    <mergeCell ref="N116:O116"/>
    <mergeCell ref="B117:B118"/>
    <mergeCell ref="C117:K117"/>
    <mergeCell ref="L117:T117"/>
    <mergeCell ref="U117:Y117"/>
    <mergeCell ref="Z117:AA117"/>
    <mergeCell ref="N148:O148"/>
    <mergeCell ref="B149:B150"/>
    <mergeCell ref="C149:K149"/>
    <mergeCell ref="L149:T149"/>
    <mergeCell ref="U149:Y149"/>
    <mergeCell ref="Z149:AA149"/>
    <mergeCell ref="N212:O212"/>
    <mergeCell ref="B213:B214"/>
    <mergeCell ref="C213:K213"/>
    <mergeCell ref="L213:T213"/>
    <mergeCell ref="U213:Y213"/>
    <mergeCell ref="Z213:AA213"/>
    <mergeCell ref="E276:F276"/>
    <mergeCell ref="N308:O308"/>
    <mergeCell ref="B309:B310"/>
    <mergeCell ref="C309:K309"/>
    <mergeCell ref="L309:T309"/>
    <mergeCell ref="U309:Y309"/>
    <mergeCell ref="Z309:AA309"/>
    <mergeCell ref="E308:F308"/>
    <mergeCell ref="N340:O340"/>
    <mergeCell ref="B277:B278"/>
    <mergeCell ref="C277:K277"/>
    <mergeCell ref="L277:T277"/>
    <mergeCell ref="U277:Y277"/>
    <mergeCell ref="Z277:AA277"/>
    <mergeCell ref="U85:Y85"/>
    <mergeCell ref="Z85:AA85"/>
    <mergeCell ref="L53:T53"/>
    <mergeCell ref="U53:Y53"/>
    <mergeCell ref="E84:F84"/>
    <mergeCell ref="N84:O84"/>
    <mergeCell ref="B85:B86"/>
    <mergeCell ref="C85:K85"/>
    <mergeCell ref="L85:T85"/>
    <mergeCell ref="AD46:AG46"/>
    <mergeCell ref="AK46:AL46"/>
    <mergeCell ref="AI59:AI62"/>
    <mergeCell ref="AT34:AU34"/>
    <mergeCell ref="AT35:AU35"/>
    <mergeCell ref="AT36:AU36"/>
    <mergeCell ref="B37:Q47"/>
    <mergeCell ref="AT37:AU37"/>
    <mergeCell ref="V38:Y43"/>
    <mergeCell ref="AT38:AU38"/>
    <mergeCell ref="AD47:AG47"/>
    <mergeCell ref="AK47:AL47"/>
    <mergeCell ref="AD48:AK49"/>
    <mergeCell ref="AE51:AH51"/>
    <mergeCell ref="N52:O52"/>
    <mergeCell ref="B53:B54"/>
    <mergeCell ref="C53:K53"/>
    <mergeCell ref="Z53:AA53"/>
    <mergeCell ref="AD43:AG43"/>
    <mergeCell ref="AK43:AL43"/>
    <mergeCell ref="AD44:AG44"/>
    <mergeCell ref="AK44:AL44"/>
    <mergeCell ref="AT41:AU41"/>
    <mergeCell ref="AD42:AG42"/>
    <mergeCell ref="AK42:AL42"/>
    <mergeCell ref="AT42:AU42"/>
    <mergeCell ref="AD45:AG45"/>
    <mergeCell ref="AK45:AL45"/>
    <mergeCell ref="AT31:AX31"/>
    <mergeCell ref="AT32:AX32"/>
    <mergeCell ref="AT33:AU33"/>
    <mergeCell ref="AT39:AU39"/>
    <mergeCell ref="AD40:AJ40"/>
    <mergeCell ref="AK40:AO40"/>
    <mergeCell ref="AT40:AU40"/>
    <mergeCell ref="AD41:AG41"/>
    <mergeCell ref="AK41:AL41"/>
    <mergeCell ref="AJ4:AT4"/>
    <mergeCell ref="AU4:BE4"/>
    <mergeCell ref="BF4:BI4"/>
    <mergeCell ref="BK4:BL5"/>
    <mergeCell ref="BG5:BI5"/>
    <mergeCell ref="AH4:AI5"/>
    <mergeCell ref="AD29:AR29"/>
    <mergeCell ref="AT30:AX30"/>
    <mergeCell ref="AZ30:BA30"/>
    <mergeCell ref="B1:E1"/>
    <mergeCell ref="F1:G3"/>
    <mergeCell ref="H1:J3"/>
    <mergeCell ref="B2:E2"/>
    <mergeCell ref="B3:E3"/>
    <mergeCell ref="B4:J5"/>
    <mergeCell ref="K4:S5"/>
    <mergeCell ref="T4:AB5"/>
    <mergeCell ref="AC4:AG5"/>
  </mergeCells>
  <dataValidations count="6">
    <dataValidation type="list" allowBlank="1" sqref="F7:F26" xr:uid="{00000000-0002-0000-0000-000000000000}">
      <formula1>"ES,MS,HS"</formula1>
    </dataValidation>
    <dataValidation type="list" allowBlank="1" sqref="C7:C26" xr:uid="{00000000-0002-0000-0000-000001000000}">
      <formula1>"Not CEP,1,2,3,4,5,6,7,8"</formula1>
    </dataValidation>
    <dataValidation type="list" allowBlank="1" sqref="E7:E26" xr:uid="{00000000-0002-0000-0000-000003000000}">
      <formula1>"Area Eligible,Not Area Eligible"</formula1>
    </dataValidation>
    <dataValidation type="list" allowBlank="1" sqref="D7:D26" xr:uid="{00000000-0002-0000-0000-000004000000}">
      <formula1>"S,NS"</formula1>
    </dataValidation>
    <dataValidation type="list" allowBlank="1" showErrorMessage="1" sqref="B55:B74" xr:uid="{00000000-0002-0000-0000-000005000000}">
      <formula1>"BIC,No BIC"</formula1>
    </dataValidation>
    <dataValidation type="list" allowBlank="1" sqref="B7:B26" xr:uid="{00000000-0002-0000-0000-000006000000}">
      <formula1>"CEP,Not CEP"</formula1>
    </dataValidation>
  </dataValidations>
  <hyperlinks>
    <hyperlink ref="V38" r:id="rId1" xr:uid="{00000000-0004-0000-0000-000000000000}"/>
    <hyperlink ref="AD48" r:id="rId2"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Meal Count &amp; Revenue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Helenka Ostrum</cp:lastModifiedBy>
  <dcterms:modified xsi:type="dcterms:W3CDTF">2026-03-25T13:58:04Z</dcterms:modified>
</cp:coreProperties>
</file>