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wagstaff/My Drive/Real Estate Development/Leeds - Grapevine Wash 369 Acres/GWSD Utility Reserch/"/>
    </mc:Choice>
  </mc:AlternateContent>
  <xr:revisionPtr revIDLastSave="0" documentId="13_ncr:1_{D93EA7B4-F2C0-864A-BDD2-7F85063BC09C}" xr6:coauthVersionLast="47" xr6:coauthVersionMax="47" xr10:uidLastSave="{00000000-0000-0000-0000-000000000000}"/>
  <bookViews>
    <workbookView xWindow="29900" yWindow="-21100" windowWidth="37040" windowHeight="15940" xr2:uid="{5ECCB972-277F-2145-8F64-0A21B4569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F86" i="1"/>
  <c r="E86" i="1"/>
  <c r="D86" i="1"/>
  <c r="I84" i="1"/>
  <c r="I86" i="1"/>
  <c r="F60" i="1"/>
  <c r="G60" i="1"/>
  <c r="H60" i="1"/>
  <c r="E60" i="1"/>
  <c r="D60" i="1"/>
  <c r="I49" i="1"/>
  <c r="I60" i="1" s="1"/>
  <c r="I46" i="1"/>
  <c r="I40" i="1"/>
  <c r="I43" i="1"/>
  <c r="I52" i="1"/>
  <c r="I55" i="1" l="1"/>
  <c r="I58" i="1"/>
  <c r="F32" i="1"/>
  <c r="E32" i="1"/>
  <c r="D32" i="1"/>
  <c r="G29" i="1"/>
  <c r="G25" i="1"/>
  <c r="G21" i="1"/>
  <c r="G17" i="1"/>
  <c r="G13" i="1"/>
  <c r="G9" i="1"/>
  <c r="G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wagstaff</author>
  </authors>
  <commentList>
    <comment ref="J6" authorId="0" shapeId="0" xr:uid="{4231AD11-4898-384E-BA94-324614E6D025}">
      <text>
        <r>
          <rPr>
            <b/>
            <sz val="10"/>
            <color rgb="FF000000"/>
            <rFont val="Tahoma"/>
            <family val="2"/>
          </rPr>
          <t>Expenses vary from year to year b/c bonds are paid off, costs of maintenece goes up, etc.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7" authorId="0" shapeId="0" xr:uid="{0D5262ED-78BC-F94B-9C5E-41029F9F3231}">
      <text>
        <r>
          <rPr>
            <b/>
            <sz val="10"/>
            <color rgb="FF000000"/>
            <rFont val="Tahoma"/>
            <family val="2"/>
          </rPr>
          <t xml:space="preserve">Based on one regular ERU based on the municipal.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8" authorId="0" shapeId="0" xr:uid="{340698C0-5096-ED48-84F1-775F3D037E91}">
      <text>
        <r>
          <rPr>
            <b/>
            <sz val="10"/>
            <color rgb="FF000000"/>
            <rFont val="Tahoma"/>
            <family val="2"/>
          </rPr>
          <t xml:space="preserve">Each City has a per 1,000 gal charge. Average is $3.5, so the bill would be a little more based on ind. useage.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4" authorId="0" shapeId="0" xr:uid="{699B0295-C7D7-8E4E-82B3-0B792E000A2F}">
      <text>
        <r>
          <rPr>
            <b/>
            <sz val="10"/>
            <color rgb="FF000000"/>
            <rFont val="Tahoma"/>
            <family val="2"/>
          </rPr>
          <t xml:space="preserve">Hurricane City impact fees vary a bit between subdivisions.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<sst xmlns="http://schemas.openxmlformats.org/spreadsheetml/2006/main" count="159" uniqueCount="34">
  <si>
    <t>SERVICES RATES</t>
  </si>
  <si>
    <t>Service Rates - Water, Sewer, Roads, Storm</t>
  </si>
  <si>
    <t>Washington City</t>
  </si>
  <si>
    <t>WATER</t>
  </si>
  <si>
    <t>SEWER</t>
  </si>
  <si>
    <t>STORM</t>
  </si>
  <si>
    <t>St. George City</t>
  </si>
  <si>
    <t>Water</t>
  </si>
  <si>
    <t>Sewer</t>
  </si>
  <si>
    <t>Storm</t>
  </si>
  <si>
    <t>OM</t>
  </si>
  <si>
    <t>Base Rate</t>
  </si>
  <si>
    <t>CAPITAL RESERVE</t>
  </si>
  <si>
    <t>BOND</t>
  </si>
  <si>
    <t>Subtotal</t>
  </si>
  <si>
    <t>Ivins</t>
  </si>
  <si>
    <t>Santa Clara</t>
  </si>
  <si>
    <t>Toquerville</t>
  </si>
  <si>
    <t>Hurricane</t>
  </si>
  <si>
    <t>Base rate</t>
  </si>
  <si>
    <t>Averages</t>
  </si>
  <si>
    <t xml:space="preserve">Sewer </t>
  </si>
  <si>
    <t>Roads</t>
  </si>
  <si>
    <t>https://washingtonut.opengov.com/transparency</t>
  </si>
  <si>
    <t>Leeds</t>
  </si>
  <si>
    <t>Ash Creek</t>
  </si>
  <si>
    <t>Park</t>
  </si>
  <si>
    <t>Parks &amp; Rec</t>
  </si>
  <si>
    <t>Parks</t>
  </si>
  <si>
    <t xml:space="preserve">Res Sewer </t>
  </si>
  <si>
    <t>WCWCD</t>
  </si>
  <si>
    <t>RESIDENTAL IMPACT FEES - Water, Sewer, Storm</t>
  </si>
  <si>
    <t>IMPACT FEES (UPDATED 6.18.24)</t>
  </si>
  <si>
    <t>COMMERCIAL IMPACT FEES - Water, Sewer, 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</si>
</sst>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2" borderId="0" xfId="0" applyFill="1"/>
    <xf numFmtId="0" fontId="2" fillId="3" borderId="0" xfId="0" applyFont="1" applyFill="1"/>
    <xf numFmtId="0" fontId="2" fillId="2" borderId="0" xfId="0" applyFont="1" applyFill="1"/>
    <xf numFmtId="9" fontId="0" fillId="2" borderId="0" xfId="1" applyNumberFormat="1" applyFont="1" applyFill="1"/>
    <xf numFmtId="9" fontId="0" fillId="2" borderId="0" xfId="0" applyNumberFormat="1" applyFill="1"/>
    <xf numFmtId="44" fontId="2" fillId="3" borderId="0" xfId="0" applyNumberFormat="1" applyFont="1" applyFill="1"/>
    <xf numFmtId="44" fontId="0" fillId="3" borderId="0" xfId="1" applyFont="1" applyFill="1"/>
    <xf numFmtId="44" fontId="0" fillId="3" borderId="0" xfId="0" applyNumberFormat="1" applyFill="1"/>
    <xf numFmtId="44" fontId="2" fillId="0" borderId="0" xfId="0" applyNumberFormat="1" applyFont="1"/>
    <xf numFmtId="44" fontId="0" fillId="0" borderId="0" xfId="1" applyFont="1"/>
    <xf numFmtId="44" fontId="2" fillId="2" borderId="0" xfId="0" applyNumberFormat="1" applyFont="1" applyFill="1"/>
    <xf numFmtId="44" fontId="0" fillId="2" borderId="0" xfId="1" applyFont="1" applyFill="1"/>
    <xf numFmtId="44" fontId="0" fillId="2" borderId="0" xfId="0" applyNumberFormat="1" applyFill="1"/>
    <xf numFmtId="0" fontId="2" fillId="4" borderId="0" xfId="0" applyFont="1" applyFill="1"/>
    <xf numFmtId="0" fontId="0" fillId="4" borderId="0" xfId="0" applyFill="1"/>
    <xf numFmtId="44" fontId="2" fillId="4" borderId="0" xfId="0" applyNumberFormat="1" applyFont="1" applyFill="1"/>
    <xf numFmtId="44" fontId="0" fillId="4" borderId="0" xfId="1" applyFont="1" applyFill="1"/>
    <xf numFmtId="44" fontId="0" fillId="4" borderId="0" xfId="0" applyNumberFormat="1" applyFill="1"/>
    <xf numFmtId="0" fontId="2" fillId="5" borderId="0" xfId="0" applyFont="1" applyFill="1"/>
    <xf numFmtId="0" fontId="0" fillId="5" borderId="0" xfId="0" applyFill="1"/>
    <xf numFmtId="44" fontId="2" fillId="5" borderId="0" xfId="0" applyNumberFormat="1" applyFont="1" applyFill="1"/>
    <xf numFmtId="44" fontId="0" fillId="5" borderId="0" xfId="1" applyFont="1" applyFill="1"/>
    <xf numFmtId="44" fontId="0" fillId="5" borderId="0" xfId="0" applyNumberFormat="1" applyFill="1"/>
    <xf numFmtId="0" fontId="2" fillId="6" borderId="0" xfId="0" applyFont="1" applyFill="1"/>
    <xf numFmtId="0" fontId="0" fillId="6" borderId="0" xfId="0" applyFill="1"/>
    <xf numFmtId="44" fontId="2" fillId="6" borderId="0" xfId="0" applyNumberFormat="1" applyFont="1" applyFill="1"/>
    <xf numFmtId="44" fontId="0" fillId="6" borderId="0" xfId="1" applyFont="1" applyFill="1"/>
    <xf numFmtId="44" fontId="0" fillId="6" borderId="0" xfId="0" applyNumberFormat="1" applyFill="1"/>
    <xf numFmtId="44" fontId="0" fillId="0" borderId="0" xfId="1" applyFont="1" applyFill="1"/>
    <xf numFmtId="44" fontId="0" fillId="0" borderId="0" xfId="0" applyNumberFormat="1"/>
    <xf numFmtId="0" fontId="2" fillId="7" borderId="0" xfId="0" applyFont="1" applyFill="1"/>
    <xf numFmtId="0" fontId="0" fillId="7" borderId="0" xfId="0" applyFill="1"/>
    <xf numFmtId="44" fontId="0" fillId="7" borderId="0" xfId="0" applyNumberFormat="1" applyFill="1"/>
    <xf numFmtId="44" fontId="2" fillId="7" borderId="0" xfId="0" applyNumberFormat="1" applyFont="1" applyFill="1"/>
    <xf numFmtId="44" fontId="0" fillId="7" borderId="0" xfId="1" applyFont="1" applyFill="1"/>
    <xf numFmtId="0" fontId="2" fillId="8" borderId="0" xfId="0" applyFont="1" applyFill="1"/>
    <xf numFmtId="44" fontId="2" fillId="8" borderId="0" xfId="0" applyNumberFormat="1" applyFont="1" applyFill="1"/>
    <xf numFmtId="44" fontId="2" fillId="3" borderId="0" xfId="1" applyFont="1" applyFill="1"/>
    <xf numFmtId="44" fontId="2" fillId="2" borderId="0" xfId="1" applyFont="1" applyFill="1"/>
    <xf numFmtId="44" fontId="2" fillId="4" borderId="0" xfId="1" applyFont="1" applyFill="1"/>
    <xf numFmtId="44" fontId="2" fillId="0" borderId="0" xfId="1" applyFont="1"/>
    <xf numFmtId="44" fontId="2" fillId="6" borderId="0" xfId="1" applyFont="1" applyFill="1"/>
    <xf numFmtId="44" fontId="2" fillId="0" borderId="0" xfId="1" applyFont="1" applyFill="1"/>
    <xf numFmtId="44" fontId="2" fillId="7" borderId="0" xfId="1" applyFont="1" applyFill="1"/>
    <xf numFmtId="0" fontId="0" fillId="9" borderId="0" xfId="0" applyFill="1"/>
    <xf numFmtId="44" fontId="2" fillId="9" borderId="0" xfId="1" applyFont="1" applyFill="1"/>
    <xf numFmtId="0" fontId="0" fillId="0" borderId="0" xfId="0" applyFill="1"/>
    <xf numFmtId="0" fontId="0" fillId="8" borderId="1" xfId="0" applyFill="1" applyBorder="1"/>
    <xf numFmtId="44" fontId="2" fillId="8" borderId="1" xfId="0" applyNumberFormat="1" applyFont="1" applyFill="1" applyBorder="1"/>
    <xf numFmtId="0" fontId="2" fillId="10" borderId="0" xfId="0" applyFont="1" applyFill="1"/>
    <xf numFmtId="44" fontId="2" fillId="10" borderId="0" xfId="1" applyFont="1" applyFill="1"/>
    <xf numFmtId="44" fontId="0" fillId="10" borderId="0" xfId="1" applyFont="1" applyFill="1"/>
    <xf numFmtId="0" fontId="3" fillId="3" borderId="0" xfId="0" applyFont="1" applyFill="1"/>
    <xf numFmtId="0" fontId="3" fillId="2" borderId="0" xfId="0" applyFont="1" applyFill="1"/>
    <xf numFmtId="0" fontId="3" fillId="4" borderId="0" xfId="0" applyFont="1" applyFill="1"/>
    <xf numFmtId="0" fontId="3" fillId="10" borderId="0" xfId="0" applyFont="1" applyFill="1"/>
    <xf numFmtId="0" fontId="3" fillId="6" borderId="0" xfId="0" applyFont="1" applyFill="1"/>
    <xf numFmtId="0" fontId="3" fillId="7" borderId="0" xfId="0" applyFont="1" applyFill="1"/>
    <xf numFmtId="0" fontId="6" fillId="9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/>
    <xf numFmtId="0" fontId="0" fillId="0" borderId="3" xfId="0" applyBorder="1" applyAlignment="1"/>
    <xf numFmtId="0" fontId="0" fillId="0" borderId="4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203200</xdr:colOff>
      <xdr:row>2</xdr:row>
      <xdr:rowOff>76200</xdr:rowOff>
    </xdr:from>
    <xdr:to>
      <xdr:col>22</xdr:col>
      <xdr:colOff>546100</xdr:colOff>
      <xdr:row>24</xdr:row>
      <xdr:rowOff>124926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EC49E-4E58-CF40-B3FC-A68B5CAE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292100"/>
          <a:ext cx="7772400" cy="4481026"/>
        </a:xfrm>
        <a:prstGeom prst="rect">
          <a:avLst/>
        </a:prstGeom>
      </xdr:spPr>
    </xdr:pic>
    <xdr:clientData/>
  </xdr:twoCellAnchor>
  <xdr:twoCellAnchor editAs="oneCell">
    <xdr:from>
      <xdr:col>13</xdr:col>
      <xdr:colOff>114299</xdr:colOff>
      <xdr:row>25</xdr:row>
      <xdr:rowOff>114300</xdr:rowOff>
    </xdr:from>
    <xdr:to>
      <xdr:col>22</xdr:col>
      <xdr:colOff>502302</xdr:colOff>
      <xdr:row>47</xdr:row>
      <xdr:rowOff>97155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84A1D1-7820-2345-86D7-EA220DF5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799" y="5041900"/>
          <a:ext cx="7817503" cy="4402455"/>
        </a:xfrm>
        <a:prstGeom prst="rect">
          <a:avLst/>
        </a:prstGeom>
      </xdr:spPr>
    </xdr:pic>
    <xdr:clientData/>
  </xdr:twoCellAnchor>
  <xdr:twoCellAnchor editAs="oneCell">
    <xdr:from>
      <xdr:col>11</xdr:col>
      <xdr:colOff>165100</xdr:colOff>
      <xdr:row>47</xdr:row>
      <xdr:rowOff>63500</xdr:rowOff>
    </xdr:from>
    <xdr:to>
      <xdr:col>22</xdr:col>
      <xdr:colOff>419100</xdr:colOff>
      <xdr:row>72</xdr:row>
      <xdr:rowOff>164335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E9C727-559D-E943-B618-12196207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0" y="9512300"/>
          <a:ext cx="9334500" cy="518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6CC9-BC8D-3141-B021-BE72E2F29636}">
  <dimension ref="B2:M86"/>
  <sheetViews>
    <sheetView tabSelected="1" topLeftCell="A60" workbookViewId="0">
      <selection activeCell="C90" sqref="C90"/>
    </sheetView>
  </sheetViews>
  <sheetFormatPr baseColWidth="10" defaultRowHeight="16" x14ac:dyDescent="0.2"/>
  <cols>
    <col min="3" max="3" width="14.6640625" customWidth="1"/>
    <col min="5" max="5" width="11.6640625" customWidth="1"/>
    <col min="9" max="9" width="11.5" bestFit="1" customWidth="1"/>
    <col min="10" max="10" width="10.83203125" customWidth="1"/>
  </cols>
  <sheetData>
    <row r="2" spans="3:13" x14ac:dyDescent="0.2">
      <c r="C2" s="1"/>
      <c r="D2" s="1"/>
      <c r="E2" s="1"/>
    </row>
    <row r="3" spans="3:13" x14ac:dyDescent="0.2">
      <c r="C3" s="70" t="s">
        <v>0</v>
      </c>
      <c r="D3" s="69"/>
      <c r="E3" s="1"/>
    </row>
    <row r="4" spans="3:13" x14ac:dyDescent="0.2">
      <c r="C4" s="1"/>
      <c r="D4" s="1"/>
      <c r="E4" s="1"/>
      <c r="J4" t="s">
        <v>23</v>
      </c>
    </row>
    <row r="5" spans="3:13" x14ac:dyDescent="0.2">
      <c r="C5" s="67" t="s">
        <v>1</v>
      </c>
      <c r="D5" s="68"/>
      <c r="E5" s="69"/>
    </row>
    <row r="6" spans="3:13" x14ac:dyDescent="0.2">
      <c r="C6" s="1"/>
      <c r="D6" s="1"/>
      <c r="E6" s="1"/>
      <c r="J6" s="2" t="s">
        <v>2</v>
      </c>
      <c r="K6" s="2" t="s">
        <v>3</v>
      </c>
      <c r="L6" s="2" t="s">
        <v>4</v>
      </c>
      <c r="M6" s="2" t="s">
        <v>5</v>
      </c>
    </row>
    <row r="7" spans="3:13" x14ac:dyDescent="0.2">
      <c r="C7" s="3" t="s">
        <v>6</v>
      </c>
      <c r="D7" s="3" t="s">
        <v>7</v>
      </c>
      <c r="E7" s="3" t="s">
        <v>8</v>
      </c>
      <c r="F7" s="3" t="s">
        <v>9</v>
      </c>
      <c r="G7" s="3" t="s">
        <v>7</v>
      </c>
      <c r="H7" s="3"/>
      <c r="J7" s="4" t="s">
        <v>10</v>
      </c>
      <c r="K7" s="5">
        <v>0.51</v>
      </c>
      <c r="L7" s="6">
        <v>0.37</v>
      </c>
      <c r="M7" s="6">
        <v>0.27</v>
      </c>
    </row>
    <row r="8" spans="3:13" x14ac:dyDescent="0.2">
      <c r="C8" s="3"/>
      <c r="D8" s="3" t="s">
        <v>11</v>
      </c>
      <c r="E8" s="3" t="s">
        <v>11</v>
      </c>
      <c r="F8" s="3"/>
      <c r="G8" s="3" t="s">
        <v>11</v>
      </c>
      <c r="H8" s="3"/>
      <c r="J8" s="2" t="s">
        <v>12</v>
      </c>
      <c r="K8" s="5">
        <v>0.24</v>
      </c>
      <c r="L8" s="6">
        <v>0.41</v>
      </c>
      <c r="M8" s="6">
        <v>0.57999999999999996</v>
      </c>
    </row>
    <row r="9" spans="3:13" x14ac:dyDescent="0.2">
      <c r="C9" s="3"/>
      <c r="D9" s="7">
        <v>20.75</v>
      </c>
      <c r="E9" s="7">
        <v>19</v>
      </c>
      <c r="F9" s="8">
        <v>4.54</v>
      </c>
      <c r="G9" s="9">
        <f>SUM(D9:F9)</f>
        <v>44.29</v>
      </c>
      <c r="H9" s="9"/>
      <c r="J9" s="2" t="s">
        <v>13</v>
      </c>
      <c r="K9" s="5">
        <v>0.25</v>
      </c>
      <c r="L9" s="6">
        <v>0.22</v>
      </c>
      <c r="M9" s="6">
        <v>0.15</v>
      </c>
    </row>
    <row r="10" spans="3:13" x14ac:dyDescent="0.2">
      <c r="C10" s="1"/>
      <c r="D10" s="10"/>
      <c r="E10" s="10"/>
      <c r="F10" s="11"/>
    </row>
    <row r="11" spans="3:13" x14ac:dyDescent="0.2">
      <c r="C11" s="4" t="s">
        <v>2</v>
      </c>
      <c r="D11" s="4" t="s">
        <v>7</v>
      </c>
      <c r="E11" s="4" t="s">
        <v>8</v>
      </c>
      <c r="F11" s="4" t="s">
        <v>9</v>
      </c>
      <c r="G11" s="4" t="s">
        <v>14</v>
      </c>
      <c r="H11" s="4"/>
    </row>
    <row r="12" spans="3:13" x14ac:dyDescent="0.2">
      <c r="C12" s="4"/>
      <c r="D12" s="4" t="s">
        <v>11</v>
      </c>
      <c r="E12" s="4" t="s">
        <v>11</v>
      </c>
      <c r="F12" s="2" t="s">
        <v>11</v>
      </c>
      <c r="G12" s="2"/>
      <c r="H12" s="2"/>
    </row>
    <row r="13" spans="3:13" x14ac:dyDescent="0.2">
      <c r="C13" s="4"/>
      <c r="D13" s="12">
        <v>18.170000000000002</v>
      </c>
      <c r="E13" s="12">
        <v>10.28</v>
      </c>
      <c r="F13" s="13">
        <v>6.8</v>
      </c>
      <c r="G13" s="14">
        <f>SUM(D13:F13)</f>
        <v>35.25</v>
      </c>
      <c r="H13" s="14"/>
    </row>
    <row r="14" spans="3:13" x14ac:dyDescent="0.2">
      <c r="C14" s="1"/>
      <c r="D14" s="1"/>
      <c r="E14" s="1"/>
    </row>
    <row r="15" spans="3:13" x14ac:dyDescent="0.2">
      <c r="C15" s="15" t="s">
        <v>15</v>
      </c>
      <c r="D15" s="15" t="s">
        <v>7</v>
      </c>
      <c r="E15" s="15" t="s">
        <v>8</v>
      </c>
      <c r="F15" s="15" t="s">
        <v>9</v>
      </c>
      <c r="G15" s="15" t="s">
        <v>14</v>
      </c>
      <c r="H15" s="15"/>
    </row>
    <row r="16" spans="3:13" x14ac:dyDescent="0.2">
      <c r="C16" s="15"/>
      <c r="D16" s="15" t="s">
        <v>11</v>
      </c>
      <c r="E16" s="15" t="s">
        <v>11</v>
      </c>
      <c r="F16" s="16" t="s">
        <v>11</v>
      </c>
      <c r="G16" s="16"/>
      <c r="H16" s="16"/>
    </row>
    <row r="17" spans="3:8" x14ac:dyDescent="0.2">
      <c r="C17" s="15"/>
      <c r="D17" s="17">
        <v>16.91</v>
      </c>
      <c r="E17" s="17">
        <v>26.35</v>
      </c>
      <c r="F17" s="18">
        <v>12.86</v>
      </c>
      <c r="G17" s="19">
        <f>SUM(D17:F17)</f>
        <v>56.120000000000005</v>
      </c>
      <c r="H17" s="19"/>
    </row>
    <row r="18" spans="3:8" x14ac:dyDescent="0.2">
      <c r="C18" s="1"/>
      <c r="D18" s="1"/>
      <c r="E18" s="1"/>
    </row>
    <row r="19" spans="3:8" x14ac:dyDescent="0.2">
      <c r="C19" s="20" t="s">
        <v>16</v>
      </c>
      <c r="D19" s="20" t="s">
        <v>7</v>
      </c>
      <c r="E19" s="20" t="s">
        <v>8</v>
      </c>
      <c r="F19" s="20" t="s">
        <v>9</v>
      </c>
      <c r="G19" s="20" t="s">
        <v>14</v>
      </c>
      <c r="H19" s="20"/>
    </row>
    <row r="20" spans="3:8" x14ac:dyDescent="0.2">
      <c r="C20" s="20"/>
      <c r="D20" s="20" t="s">
        <v>11</v>
      </c>
      <c r="E20" s="20" t="s">
        <v>11</v>
      </c>
      <c r="F20" s="21" t="s">
        <v>11</v>
      </c>
      <c r="G20" s="21"/>
      <c r="H20" s="21"/>
    </row>
    <row r="21" spans="3:8" x14ac:dyDescent="0.2">
      <c r="C21" s="20"/>
      <c r="D21" s="22">
        <v>32</v>
      </c>
      <c r="E21" s="22">
        <v>23.4</v>
      </c>
      <c r="F21" s="23">
        <v>13.85</v>
      </c>
      <c r="G21" s="24">
        <f>SUM(D21:F21)</f>
        <v>69.25</v>
      </c>
      <c r="H21" s="24"/>
    </row>
    <row r="22" spans="3:8" x14ac:dyDescent="0.2">
      <c r="C22" s="1"/>
      <c r="D22" s="1"/>
      <c r="E22" s="1"/>
    </row>
    <row r="23" spans="3:8" x14ac:dyDescent="0.2">
      <c r="C23" s="25" t="s">
        <v>17</v>
      </c>
      <c r="D23" s="25" t="s">
        <v>7</v>
      </c>
      <c r="E23" s="25" t="s">
        <v>8</v>
      </c>
      <c r="F23" s="25" t="s">
        <v>9</v>
      </c>
      <c r="G23" s="25" t="s">
        <v>14</v>
      </c>
      <c r="H23" s="25"/>
    </row>
    <row r="24" spans="3:8" x14ac:dyDescent="0.2">
      <c r="C24" s="25"/>
      <c r="D24" s="25" t="s">
        <v>11</v>
      </c>
      <c r="E24" s="25" t="s">
        <v>11</v>
      </c>
      <c r="F24" s="26" t="s">
        <v>11</v>
      </c>
      <c r="G24" s="26"/>
      <c r="H24" s="26"/>
    </row>
    <row r="25" spans="3:8" x14ac:dyDescent="0.2">
      <c r="C25" s="25"/>
      <c r="D25" s="27">
        <v>36.21</v>
      </c>
      <c r="E25" s="27">
        <v>25</v>
      </c>
      <c r="F25" s="28">
        <v>6</v>
      </c>
      <c r="G25" s="29">
        <f>SUM(D25:F25)</f>
        <v>67.210000000000008</v>
      </c>
      <c r="H25" s="29"/>
    </row>
    <row r="26" spans="3:8" x14ac:dyDescent="0.2">
      <c r="C26" s="1"/>
      <c r="D26" s="10"/>
      <c r="E26" s="10"/>
      <c r="F26" s="30"/>
      <c r="G26" s="31"/>
      <c r="H26" s="31"/>
    </row>
    <row r="27" spans="3:8" x14ac:dyDescent="0.2">
      <c r="C27" s="32" t="s">
        <v>18</v>
      </c>
      <c r="D27" s="33" t="s">
        <v>7</v>
      </c>
      <c r="E27" s="33" t="s">
        <v>8</v>
      </c>
      <c r="F27" s="33" t="s">
        <v>9</v>
      </c>
      <c r="G27" s="34"/>
      <c r="H27" s="34"/>
    </row>
    <row r="28" spans="3:8" x14ac:dyDescent="0.2">
      <c r="C28" s="32"/>
      <c r="D28" s="35" t="s">
        <v>11</v>
      </c>
      <c r="E28" s="35" t="s">
        <v>11</v>
      </c>
      <c r="F28" s="36" t="s">
        <v>19</v>
      </c>
      <c r="G28" s="34"/>
      <c r="H28" s="34"/>
    </row>
    <row r="29" spans="3:8" x14ac:dyDescent="0.2">
      <c r="C29" s="32"/>
      <c r="D29" s="35">
        <v>16.5</v>
      </c>
      <c r="E29" s="35">
        <v>25</v>
      </c>
      <c r="F29" s="36">
        <v>4</v>
      </c>
      <c r="G29" s="34">
        <f>SUM(D29:F29)</f>
        <v>45.5</v>
      </c>
      <c r="H29" s="34"/>
    </row>
    <row r="30" spans="3:8" x14ac:dyDescent="0.2">
      <c r="C30" s="1"/>
      <c r="D30" s="10"/>
      <c r="E30" s="10"/>
      <c r="F30" s="30"/>
      <c r="G30" s="31"/>
      <c r="H30" s="31"/>
    </row>
    <row r="31" spans="3:8" x14ac:dyDescent="0.2">
      <c r="C31" s="1"/>
      <c r="D31" s="1"/>
      <c r="E31" s="1"/>
    </row>
    <row r="32" spans="3:8" x14ac:dyDescent="0.2">
      <c r="C32" s="37" t="s">
        <v>20</v>
      </c>
      <c r="D32" s="38">
        <f>(D25+D21+D17+D13+D9+D29)/6</f>
        <v>23.423333333333336</v>
      </c>
      <c r="E32" s="38">
        <f>(E25+E21+E17+E13+E9+E29)/6</f>
        <v>21.504999999999999</v>
      </c>
      <c r="F32" s="38">
        <f>(F25+F21+F17+F13+F9+F29)/6</f>
        <v>8.0083333333333329</v>
      </c>
      <c r="G32" s="38">
        <f>(G25+G21+G17+G13+G9+G29)/6</f>
        <v>52.936666666666667</v>
      </c>
      <c r="H32" s="38"/>
    </row>
    <row r="33" spans="3:12" x14ac:dyDescent="0.2">
      <c r="C33" s="1"/>
      <c r="D33" s="10"/>
      <c r="E33" s="10"/>
      <c r="F33" s="10"/>
      <c r="G33" s="10"/>
      <c r="H33" s="10"/>
    </row>
    <row r="34" spans="3:12" x14ac:dyDescent="0.2">
      <c r="C34" s="1"/>
      <c r="D34" s="10"/>
      <c r="E34" s="10"/>
      <c r="F34" s="10"/>
      <c r="G34" s="10"/>
      <c r="H34" s="10"/>
    </row>
    <row r="35" spans="3:12" x14ac:dyDescent="0.2">
      <c r="C35" s="61" t="s">
        <v>32</v>
      </c>
      <c r="D35" s="62"/>
      <c r="E35" s="63"/>
    </row>
    <row r="36" spans="3:12" x14ac:dyDescent="0.2">
      <c r="C36" s="1"/>
      <c r="D36" s="1"/>
      <c r="E36" s="1"/>
    </row>
    <row r="37" spans="3:12" x14ac:dyDescent="0.2">
      <c r="C37" s="64" t="s">
        <v>31</v>
      </c>
      <c r="D37" s="65"/>
      <c r="E37" s="65"/>
      <c r="F37" s="66"/>
    </row>
    <row r="38" spans="3:12" x14ac:dyDescent="0.2">
      <c r="C38" s="1"/>
      <c r="D38" s="1"/>
      <c r="E38" s="1"/>
    </row>
    <row r="39" spans="3:12" x14ac:dyDescent="0.2">
      <c r="C39" s="54" t="s">
        <v>6</v>
      </c>
      <c r="D39" s="3" t="s">
        <v>7</v>
      </c>
      <c r="E39" s="3" t="s">
        <v>21</v>
      </c>
      <c r="F39" s="3" t="s">
        <v>9</v>
      </c>
      <c r="G39" s="3" t="s">
        <v>22</v>
      </c>
      <c r="H39" s="3" t="s">
        <v>28</v>
      </c>
      <c r="I39" s="3" t="s">
        <v>14</v>
      </c>
    </row>
    <row r="40" spans="3:12" x14ac:dyDescent="0.2">
      <c r="C40" s="3"/>
      <c r="D40" s="39">
        <v>1996</v>
      </c>
      <c r="E40" s="39">
        <v>137</v>
      </c>
      <c r="F40" s="39">
        <v>781</v>
      </c>
      <c r="G40" s="39">
        <v>2188</v>
      </c>
      <c r="H40" s="39">
        <v>4525</v>
      </c>
      <c r="I40" s="39">
        <f>SUM(D40:H40)</f>
        <v>9627</v>
      </c>
    </row>
    <row r="41" spans="3:12" x14ac:dyDescent="0.2">
      <c r="C41" s="1"/>
      <c r="D41" s="1"/>
      <c r="E41" s="1"/>
    </row>
    <row r="42" spans="3:12" x14ac:dyDescent="0.2">
      <c r="C42" s="55" t="s">
        <v>2</v>
      </c>
      <c r="D42" s="4" t="s">
        <v>7</v>
      </c>
      <c r="E42" s="4" t="s">
        <v>29</v>
      </c>
      <c r="F42" s="4" t="s">
        <v>9</v>
      </c>
      <c r="G42" s="4" t="s">
        <v>22</v>
      </c>
      <c r="H42" s="4" t="s">
        <v>26</v>
      </c>
      <c r="I42" s="4" t="s">
        <v>14</v>
      </c>
    </row>
    <row r="43" spans="3:12" x14ac:dyDescent="0.2">
      <c r="C43" s="4"/>
      <c r="D43" s="40">
        <v>4550</v>
      </c>
      <c r="E43" s="40">
        <v>980</v>
      </c>
      <c r="F43" s="40">
        <v>4703</v>
      </c>
      <c r="G43" s="40">
        <v>2941</v>
      </c>
      <c r="H43" s="40">
        <v>4800</v>
      </c>
      <c r="I43" s="40">
        <f>SUM(D43:H43)</f>
        <v>17974</v>
      </c>
    </row>
    <row r="44" spans="3:12" x14ac:dyDescent="0.2">
      <c r="C44" s="1"/>
      <c r="D44" s="1"/>
      <c r="E44" s="1"/>
    </row>
    <row r="45" spans="3:12" x14ac:dyDescent="0.2">
      <c r="C45" s="56" t="s">
        <v>15</v>
      </c>
      <c r="D45" s="15" t="s">
        <v>7</v>
      </c>
      <c r="E45" s="15" t="s">
        <v>21</v>
      </c>
      <c r="F45" s="15" t="s">
        <v>9</v>
      </c>
      <c r="G45" s="15" t="s">
        <v>22</v>
      </c>
      <c r="H45" s="15" t="s">
        <v>28</v>
      </c>
      <c r="I45" s="15" t="s">
        <v>14</v>
      </c>
    </row>
    <row r="46" spans="3:12" x14ac:dyDescent="0.2">
      <c r="C46" s="15"/>
      <c r="D46" s="41">
        <v>3331.85</v>
      </c>
      <c r="E46" s="41">
        <v>551.61</v>
      </c>
      <c r="F46" s="41">
        <v>1319.69</v>
      </c>
      <c r="G46" s="41">
        <v>2278</v>
      </c>
      <c r="H46" s="41">
        <v>0</v>
      </c>
      <c r="I46" s="41">
        <f>SUM(D46:H46)</f>
        <v>7481.15</v>
      </c>
      <c r="K46" s="42"/>
      <c r="L46" s="42"/>
    </row>
    <row r="47" spans="3:12" x14ac:dyDescent="0.2">
      <c r="C47" s="1"/>
      <c r="D47" s="1"/>
      <c r="E47" s="1"/>
    </row>
    <row r="48" spans="3:12" x14ac:dyDescent="0.2">
      <c r="C48" s="57" t="s">
        <v>16</v>
      </c>
      <c r="D48" s="51" t="s">
        <v>7</v>
      </c>
      <c r="E48" s="51" t="s">
        <v>21</v>
      </c>
      <c r="F48" s="51" t="s">
        <v>9</v>
      </c>
      <c r="G48" s="51" t="s">
        <v>22</v>
      </c>
      <c r="H48" s="51" t="s">
        <v>28</v>
      </c>
      <c r="I48" s="51" t="s">
        <v>14</v>
      </c>
    </row>
    <row r="49" spans="2:9" x14ac:dyDescent="0.2">
      <c r="C49" s="51"/>
      <c r="D49" s="52">
        <v>1973</v>
      </c>
      <c r="E49" s="52">
        <v>1379</v>
      </c>
      <c r="F49" s="52">
        <v>1230</v>
      </c>
      <c r="G49" s="53">
        <v>3776</v>
      </c>
      <c r="H49" s="53">
        <v>2906</v>
      </c>
      <c r="I49" s="52">
        <f>SUM(D49:H49)</f>
        <v>11264</v>
      </c>
    </row>
    <row r="50" spans="2:9" x14ac:dyDescent="0.2">
      <c r="C50" s="1"/>
      <c r="D50" s="1"/>
      <c r="E50" s="1"/>
    </row>
    <row r="51" spans="2:9" x14ac:dyDescent="0.2">
      <c r="C51" s="58" t="s">
        <v>17</v>
      </c>
      <c r="D51" s="25" t="s">
        <v>7</v>
      </c>
      <c r="E51" s="25" t="s">
        <v>25</v>
      </c>
      <c r="F51" s="25" t="s">
        <v>9</v>
      </c>
      <c r="G51" s="25" t="s">
        <v>22</v>
      </c>
      <c r="H51" s="25" t="s">
        <v>28</v>
      </c>
      <c r="I51" s="25" t="s">
        <v>14</v>
      </c>
    </row>
    <row r="52" spans="2:9" x14ac:dyDescent="0.2">
      <c r="C52" s="25"/>
      <c r="D52" s="43">
        <v>3390</v>
      </c>
      <c r="E52" s="43">
        <v>0</v>
      </c>
      <c r="F52" s="43">
        <v>485</v>
      </c>
      <c r="G52" s="43">
        <v>2766</v>
      </c>
      <c r="H52" s="43">
        <v>5500</v>
      </c>
      <c r="I52" s="43">
        <f>SUM(D52:H52)</f>
        <v>12141</v>
      </c>
    </row>
    <row r="53" spans="2:9" x14ac:dyDescent="0.2">
      <c r="C53" s="1"/>
      <c r="D53" s="44"/>
      <c r="E53" s="44"/>
      <c r="F53" s="44"/>
      <c r="G53" s="44"/>
      <c r="H53" s="44"/>
      <c r="I53" s="44"/>
    </row>
    <row r="54" spans="2:9" x14ac:dyDescent="0.2">
      <c r="C54" s="59" t="s">
        <v>18</v>
      </c>
      <c r="D54" s="33" t="s">
        <v>7</v>
      </c>
      <c r="E54" s="33" t="s">
        <v>25</v>
      </c>
      <c r="F54" s="33" t="s">
        <v>9</v>
      </c>
      <c r="G54" s="33" t="s">
        <v>22</v>
      </c>
      <c r="H54" s="33" t="s">
        <v>27</v>
      </c>
      <c r="I54" s="33" t="s">
        <v>14</v>
      </c>
    </row>
    <row r="55" spans="2:9" x14ac:dyDescent="0.2">
      <c r="C55" s="32"/>
      <c r="D55" s="45">
        <v>2707</v>
      </c>
      <c r="E55" s="45">
        <v>0</v>
      </c>
      <c r="F55" s="45">
        <v>190</v>
      </c>
      <c r="G55" s="45">
        <v>2294</v>
      </c>
      <c r="H55" s="45">
        <v>3109</v>
      </c>
      <c r="I55" s="45">
        <f>SUM(D55:H55)</f>
        <v>8300</v>
      </c>
    </row>
    <row r="57" spans="2:9" x14ac:dyDescent="0.2">
      <c r="B57" s="48"/>
      <c r="C57" s="60" t="s">
        <v>24</v>
      </c>
      <c r="D57" s="47" t="s">
        <v>30</v>
      </c>
      <c r="E57" s="47" t="s">
        <v>25</v>
      </c>
      <c r="F57" s="47" t="s">
        <v>9</v>
      </c>
      <c r="G57" s="47" t="s">
        <v>22</v>
      </c>
      <c r="H57" s="47" t="s">
        <v>26</v>
      </c>
      <c r="I57" s="47"/>
    </row>
    <row r="58" spans="2:9" x14ac:dyDescent="0.2">
      <c r="B58" s="48"/>
      <c r="C58" s="46"/>
      <c r="D58" s="47">
        <v>0</v>
      </c>
      <c r="E58" s="47">
        <v>0</v>
      </c>
      <c r="F58" s="47">
        <v>0</v>
      </c>
      <c r="G58" s="47">
        <v>3295</v>
      </c>
      <c r="H58" s="47">
        <v>1300</v>
      </c>
      <c r="I58" s="47">
        <f>SUM(G58:H58)</f>
        <v>4595</v>
      </c>
    </row>
    <row r="59" spans="2:9" x14ac:dyDescent="0.2">
      <c r="B59" s="48"/>
    </row>
    <row r="60" spans="2:9" x14ac:dyDescent="0.2">
      <c r="C60" s="49" t="s">
        <v>20</v>
      </c>
      <c r="D60" s="50">
        <f>(D52+D49+D46+D43+D40+D55)/7</f>
        <v>2563.9785714285713</v>
      </c>
      <c r="E60" s="50">
        <f>(E49+E46+E43+E40+E52+E55+E58)/7</f>
        <v>435.37285714285719</v>
      </c>
      <c r="F60" s="50">
        <f>(F52+F49+F46+F43+F40+F55+F58)/7</f>
        <v>1244.0985714285714</v>
      </c>
      <c r="G60" s="50">
        <f>(G52+G49+G46+G43+G40+G55+G58)/7</f>
        <v>2791.1428571428573</v>
      </c>
      <c r="H60" s="50">
        <f>(H58+H55+H52+H43+H40+H49+H46)/7</f>
        <v>3162.8571428571427</v>
      </c>
      <c r="I60" s="50">
        <f>(I52+I49+I46+I43+I40+I55+I58)/7</f>
        <v>10197.449999999999</v>
      </c>
    </row>
    <row r="63" spans="2:9" x14ac:dyDescent="0.2">
      <c r="C63" s="64" t="s">
        <v>33</v>
      </c>
      <c r="D63" s="65"/>
      <c r="E63" s="65"/>
      <c r="F63" s="66"/>
    </row>
    <row r="64" spans="2:9" x14ac:dyDescent="0.2">
      <c r="C64" s="1"/>
      <c r="D64" s="1"/>
      <c r="E64" s="1"/>
    </row>
    <row r="65" spans="3:9" x14ac:dyDescent="0.2">
      <c r="C65" s="54" t="s">
        <v>6</v>
      </c>
      <c r="D65" s="3" t="s">
        <v>7</v>
      </c>
      <c r="E65" s="3" t="s">
        <v>21</v>
      </c>
      <c r="F65" s="3" t="s">
        <v>9</v>
      </c>
      <c r="G65" s="3" t="s">
        <v>22</v>
      </c>
      <c r="H65" s="3" t="s">
        <v>28</v>
      </c>
      <c r="I65" s="3" t="s">
        <v>14</v>
      </c>
    </row>
    <row r="66" spans="3:9" x14ac:dyDescent="0.2">
      <c r="C66" s="3"/>
      <c r="D66" s="39"/>
      <c r="E66" s="39"/>
      <c r="F66" s="39"/>
      <c r="G66" s="39"/>
      <c r="H66" s="39"/>
      <c r="I66" s="39"/>
    </row>
    <row r="67" spans="3:9" x14ac:dyDescent="0.2">
      <c r="C67" s="1"/>
      <c r="D67" s="1"/>
      <c r="E67" s="1"/>
    </row>
    <row r="68" spans="3:9" x14ac:dyDescent="0.2">
      <c r="C68" s="55" t="s">
        <v>2</v>
      </c>
      <c r="D68" s="4" t="s">
        <v>7</v>
      </c>
      <c r="E68" s="4" t="s">
        <v>29</v>
      </c>
      <c r="F68" s="4" t="s">
        <v>9</v>
      </c>
      <c r="G68" s="4" t="s">
        <v>22</v>
      </c>
      <c r="H68" s="4" t="s">
        <v>26</v>
      </c>
      <c r="I68" s="4" t="s">
        <v>14</v>
      </c>
    </row>
    <row r="69" spans="3:9" x14ac:dyDescent="0.2">
      <c r="C69" s="4"/>
      <c r="D69" s="40"/>
      <c r="E69" s="40"/>
      <c r="F69" s="40"/>
      <c r="G69" s="40"/>
      <c r="H69" s="40"/>
      <c r="I69" s="40"/>
    </row>
    <row r="70" spans="3:9" x14ac:dyDescent="0.2">
      <c r="C70" s="1"/>
      <c r="D70" s="1"/>
      <c r="E70" s="1"/>
    </row>
    <row r="71" spans="3:9" x14ac:dyDescent="0.2">
      <c r="C71" s="56" t="s">
        <v>15</v>
      </c>
      <c r="D71" s="15" t="s">
        <v>7</v>
      </c>
      <c r="E71" s="15" t="s">
        <v>21</v>
      </c>
      <c r="F71" s="15" t="s">
        <v>9</v>
      </c>
      <c r="G71" s="15" t="s">
        <v>22</v>
      </c>
      <c r="H71" s="15" t="s">
        <v>28</v>
      </c>
      <c r="I71" s="15" t="s">
        <v>14</v>
      </c>
    </row>
    <row r="72" spans="3:9" x14ac:dyDescent="0.2">
      <c r="C72" s="15"/>
      <c r="D72" s="41"/>
      <c r="E72" s="41"/>
      <c r="F72" s="41"/>
      <c r="G72" s="41"/>
      <c r="H72" s="41"/>
      <c r="I72" s="41"/>
    </row>
    <row r="73" spans="3:9" x14ac:dyDescent="0.2">
      <c r="C73" s="1"/>
      <c r="D73" s="1"/>
      <c r="E73" s="1"/>
    </row>
    <row r="74" spans="3:9" x14ac:dyDescent="0.2">
      <c r="C74" s="57" t="s">
        <v>16</v>
      </c>
      <c r="D74" s="51" t="s">
        <v>7</v>
      </c>
      <c r="E74" s="51" t="s">
        <v>21</v>
      </c>
      <c r="F74" s="51" t="s">
        <v>9</v>
      </c>
      <c r="G74" s="51" t="s">
        <v>22</v>
      </c>
      <c r="H74" s="51" t="s">
        <v>28</v>
      </c>
      <c r="I74" s="51" t="s">
        <v>14</v>
      </c>
    </row>
    <row r="75" spans="3:9" x14ac:dyDescent="0.2">
      <c r="C75" s="51"/>
      <c r="D75" s="52"/>
      <c r="E75" s="52"/>
      <c r="F75" s="52"/>
      <c r="G75" s="53"/>
      <c r="H75" s="53"/>
      <c r="I75" s="52"/>
    </row>
    <row r="76" spans="3:9" x14ac:dyDescent="0.2">
      <c r="C76" s="1"/>
      <c r="D76" s="1"/>
      <c r="E76" s="1"/>
    </row>
    <row r="77" spans="3:9" x14ac:dyDescent="0.2">
      <c r="C77" s="58" t="s">
        <v>17</v>
      </c>
      <c r="D77" s="25" t="s">
        <v>7</v>
      </c>
      <c r="E77" s="25" t="s">
        <v>25</v>
      </c>
      <c r="F77" s="25" t="s">
        <v>9</v>
      </c>
      <c r="G77" s="25" t="s">
        <v>22</v>
      </c>
      <c r="H77" s="25" t="s">
        <v>28</v>
      </c>
      <c r="I77" s="25" t="s">
        <v>14</v>
      </c>
    </row>
    <row r="78" spans="3:9" x14ac:dyDescent="0.2">
      <c r="C78" s="25"/>
      <c r="D78" s="43"/>
      <c r="E78" s="43"/>
      <c r="F78" s="43"/>
      <c r="G78" s="43"/>
      <c r="H78" s="43"/>
      <c r="I78" s="43"/>
    </row>
    <row r="79" spans="3:9" x14ac:dyDescent="0.2">
      <c r="C79" s="1"/>
      <c r="D79" s="44"/>
      <c r="E79" s="44"/>
      <c r="F79" s="44"/>
      <c r="G79" s="44"/>
      <c r="H79" s="44"/>
      <c r="I79" s="44"/>
    </row>
    <row r="80" spans="3:9" x14ac:dyDescent="0.2">
      <c r="C80" s="59" t="s">
        <v>18</v>
      </c>
      <c r="D80" s="33" t="s">
        <v>7</v>
      </c>
      <c r="E80" s="33" t="s">
        <v>25</v>
      </c>
      <c r="F80" s="33" t="s">
        <v>9</v>
      </c>
      <c r="G80" s="33" t="s">
        <v>22</v>
      </c>
      <c r="H80" s="33" t="s">
        <v>27</v>
      </c>
      <c r="I80" s="33" t="s">
        <v>14</v>
      </c>
    </row>
    <row r="81" spans="3:9" x14ac:dyDescent="0.2">
      <c r="C81" s="32"/>
      <c r="D81" s="45"/>
      <c r="E81" s="45"/>
      <c r="F81" s="45"/>
      <c r="G81" s="45"/>
      <c r="H81" s="45"/>
      <c r="I81" s="45"/>
    </row>
    <row r="83" spans="3:9" x14ac:dyDescent="0.2">
      <c r="C83" s="60" t="s">
        <v>24</v>
      </c>
      <c r="D83" s="47" t="s">
        <v>30</v>
      </c>
      <c r="E83" s="47" t="s">
        <v>25</v>
      </c>
      <c r="F83" s="47" t="s">
        <v>9</v>
      </c>
      <c r="G83" s="47" t="s">
        <v>22</v>
      </c>
      <c r="H83" s="47" t="s">
        <v>26</v>
      </c>
      <c r="I83" s="47"/>
    </row>
    <row r="84" spans="3:9" x14ac:dyDescent="0.2">
      <c r="C84" s="46"/>
      <c r="D84" s="47">
        <v>0</v>
      </c>
      <c r="E84" s="47">
        <v>0</v>
      </c>
      <c r="F84" s="47">
        <v>0</v>
      </c>
      <c r="G84" s="47">
        <v>3295</v>
      </c>
      <c r="H84" s="47">
        <v>1300</v>
      </c>
      <c r="I84" s="47">
        <f>SUM(G84:H84)</f>
        <v>4595</v>
      </c>
    </row>
    <row r="86" spans="3:9" x14ac:dyDescent="0.2">
      <c r="C86" s="49" t="s">
        <v>20</v>
      </c>
      <c r="D86" s="50">
        <f>(D78+D75+D72+D69+D66+D81)/7</f>
        <v>0</v>
      </c>
      <c r="E86" s="50">
        <f>(E75+E72+E69+E66+E78+E81+E84)/7</f>
        <v>0</v>
      </c>
      <c r="F86" s="50">
        <f>(F78+F75+F72+F69+F66+F81+F84)/7</f>
        <v>0</v>
      </c>
      <c r="G86" s="50">
        <f>(G78+G75+G72+G69+G66+G81+G84)/7</f>
        <v>470.71428571428572</v>
      </c>
      <c r="H86" s="50">
        <f>(H84+H81+H78+H69+H66+H75+H72)/7</f>
        <v>185.71428571428572</v>
      </c>
      <c r="I86" s="50">
        <f>(I78+I75+I72+I69+I66+I81+I84)/7</f>
        <v>656.42857142857144</v>
      </c>
    </row>
  </sheetData>
  <mergeCells count="2">
    <mergeCell ref="C3:D3"/>
    <mergeCell ref="C5:E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wagstaff</dc:creator>
  <cp:lastModifiedBy>michael wagstaff</cp:lastModifiedBy>
  <dcterms:created xsi:type="dcterms:W3CDTF">2021-04-14T20:05:31Z</dcterms:created>
  <dcterms:modified xsi:type="dcterms:W3CDTF">2024-06-18T23:27:49Z</dcterms:modified>
</cp:coreProperties>
</file>