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/xl/workbook.xml"/><Relationship Id="rId2" Type="http://schemas.openxmlformats.org/package/2006/relationships/metadata/core-properties" Target="/docProps/core.xml"/><Relationship Id="rId3" Type="http://schemas.openxmlformats.org/officeDocument/2006/relationships/extended-properties" Target="/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tabRatio="500"/>
  </bookViews>
  <sheets>
    <sheet r:id="rId1" name="Upgrade Analysis" sheetId="1"/>
  </sheets>
  <calcPr calcId="0" iterate="1" iterateCount="1000" iterateDelta="0.01"/>
</workbook>
</file>

<file path=xl/sharedStrings.xml><?xml version="1.0" encoding="utf-8"?>
<sst xmlns="http://schemas.openxmlformats.org/spreadsheetml/2006/main" count="93" uniqueCount="93">
  <si>
    <t>NEW CONSTRUCTION UPGRADE COST ESTIMATOR</t>
  </si>
  <si>
    <t>Is It Worth It? - ROI &amp; Decision Analysis Tool</t>
  </si>
  <si>
    <t>Instructions: Enter your builder's upgrade costs in Column C. After-market costs are pre-filled with typical values but can be adjusted. Green highlights = good value, Red = poor value</t>
  </si>
  <si>
    <t>Upgrade Category</t>
  </si>
  <si>
    <t>Description</t>
  </si>
  <si>
    <t>Builder Cost</t>
  </si>
  <si>
    <t>After-Market Cost</t>
  </si>
  <si>
    <t>Cost Difference</t>
  </si>
  <si>
    <t>Savings/Premium %</t>
  </si>
  <si>
    <t>Convenience Score (1-5)</t>
  </si>
  <si>
    <t>Resale Value Added</t>
  </si>
  <si>
    <t>ROI %</t>
  </si>
  <si>
    <t>Best Timing</t>
  </si>
  <si>
    <t>Recommendation</t>
  </si>
  <si>
    <t>FLOORING UPGRADES</t>
  </si>
  <si>
    <t>Hardwood Flooring</t>
  </si>
  <si>
    <t>Main living areas</t>
  </si>
  <si>
    <t>Enter Cost</t>
  </si>
  <si>
    <t>During Construction</t>
  </si>
  <si>
    <t/>
  </si>
  <si>
    <t>Premium Carpet</t>
  </si>
  <si>
    <t>Bedrooms upgrade</t>
  </si>
  <si>
    <t>Tile Upgrade</t>
  </si>
  <si>
    <t>Kitchen/bath premium tile</t>
  </si>
  <si>
    <t>COUNTERTOPS</t>
  </si>
  <si>
    <t>Granite Countertops</t>
  </si>
  <si>
    <t>Kitchen upgrade</t>
  </si>
  <si>
    <t>Quartz Countertops</t>
  </si>
  <si>
    <t>Kitchen premium upgrade</t>
  </si>
  <si>
    <t>CABINETS</t>
  </si>
  <si>
    <t>Cabinet Upgrade</t>
  </si>
  <si>
    <t>Premium style/finish</t>
  </si>
  <si>
    <t>APPLIANCES</t>
  </si>
  <si>
    <t>Premium Appliance Package</t>
  </si>
  <si>
    <t>Stainless steel upgrade</t>
  </si>
  <si>
    <t>Either - Easy Later</t>
  </si>
  <si>
    <t>LIGHTING</t>
  </si>
  <si>
    <t>Premium Light Fixtures</t>
  </si>
  <si>
    <t>Designer fixture package</t>
  </si>
  <si>
    <t>After Closing - Easy DIY</t>
  </si>
  <si>
    <t>Recessed Lighting</t>
  </si>
  <si>
    <t>Additional can lights</t>
  </si>
  <si>
    <t>SMART HOME</t>
  </si>
  <si>
    <t>Smart Home Package</t>
  </si>
  <si>
    <t>Thermostat, locks, doorbell</t>
  </si>
  <si>
    <t>After Closing - Easy Install</t>
  </si>
  <si>
    <t>Smart Home Pre-wiring</t>
  </si>
  <si>
    <t>CAT6, conduit, outlets</t>
  </si>
  <si>
    <t>During Construction - Must Do</t>
  </si>
  <si>
    <t>STRUCTURAL CHANGES</t>
  </si>
  <si>
    <t>Bay Window</t>
  </si>
  <si>
    <t>Kitchen/dining bay window</t>
  </si>
  <si>
    <t>Vaulted Ceiling</t>
  </si>
  <si>
    <t>Great room ceiling</t>
  </si>
  <si>
    <t>Additional Room</t>
  </si>
  <si>
    <t>Office, den, or bedroom</t>
  </si>
  <si>
    <t>ENERGY EFFICIENCY</t>
  </si>
  <si>
    <t>Solar Panel Pre-wiring</t>
  </si>
  <si>
    <t>Conduit and panel prep</t>
  </si>
  <si>
    <t>High Efficiency HVAC</t>
  </si>
  <si>
    <t>16+ SEER system</t>
  </si>
  <si>
    <t>SUMMARY &amp; TOTAL ANALYSIS</t>
  </si>
  <si>
    <t>Total Builder Upgrade Cost:</t>
  </si>
  <si>
    <t>Estimated After-Closing Total:</t>
  </si>
  <si>
    <t>Total Savings/Premium:</t>
  </si>
  <si>
    <t>Overall Cost Difference:</t>
  </si>
  <si>
    <t>Enter Costs</t>
  </si>
  <si>
    <t>Total Estimated Resale Value Added:</t>
  </si>
  <si>
    <t>Average ROI on Upgrades:</t>
  </si>
  <si>
    <t>FINANCING IMPACT ANALYSIS</t>
  </si>
  <si>
    <t>If upgrades rolled into mortgage:</t>
  </si>
  <si>
    <t>Mortgage Rate (%):</t>
  </si>
  <si>
    <t>Loan Term (years):</t>
  </si>
  <si>
    <t>Monthly Payment Impact:</t>
  </si>
  <si>
    <t>Total Interest Paid Over Loan:</t>
  </si>
  <si>
    <t>DECISION MATRIX - MUST DO vs NICE TO HAVE</t>
  </si>
  <si>
    <t>MUST DO DURING CONSTRUCTION</t>
  </si>
  <si>
    <t>CAN EASILY DO LATER</t>
  </si>
  <si>
    <t>• Structural changes (rooms, windows, ceilings)</t>
  </si>
  <si>
    <t>• Light fixtures and decorative items</t>
  </si>
  <si>
    <t>• Pre-wiring and in-wall infrastructure</t>
  </si>
  <si>
    <t>• Appliances and freestanding items</t>
  </si>
  <si>
    <t>• Flooring (due to convenience)</t>
  </si>
  <si>
    <t>• Smart home devices</t>
  </si>
  <si>
    <t>• Major countertop and cabinet work</t>
  </si>
  <si>
    <t>• Cosmetic upgrades and paint</t>
  </si>
  <si>
    <t>• HVAC and electrical rough-in</t>
  </si>
  <si>
    <t>• Landscaping and exterior features</t>
  </si>
  <si>
    <t>INTERPRETATION GUIDE</t>
  </si>
  <si>
    <t>Convenience Score: 1=Must do during construction (nearly impossible later), 5=Very easy to do after closing</t>
  </si>
  <si>
    <t>Cost Difference: Negative % means builder is cheaper, Positive % means after-market is cheaper</t>
  </si>
  <si>
    <t>ROI %: Estimated resale value added divided by builder cost (higher is better)</t>
  </si>
  <si>
    <t>Recommendation: Based on cost analysis + convenience + ROI. Green highlight = good value, Red = skip and do later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</si>
</sst>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1" formatCode="$#,##0.00"/>
  </numFmts>
  <fonts count="9">
    <font>
      <sz val="11"/>
      <color theme="1"/>
      <name val="Calibri"/>
      <scheme val="minor"/>
    </font>
    <font>
      <b/>
      <i val="0"/>
      <sz val="18"/>
      <color rgb="FFFFFFFF"/>
      <name val="Aptos Narrow"/>
    </font>
    <font>
      <b val="0"/>
      <i val="0"/>
      <sz val="12"/>
      <name val="Aptos Narrow"/>
    </font>
    <font>
      <b val="0"/>
      <i/>
      <sz val="11"/>
      <name val="Aptos Narrow"/>
    </font>
    <font>
      <b/>
      <i val="0"/>
      <sz val="11"/>
      <name val="Aptos Narrow"/>
    </font>
    <font>
      <b/>
      <i val="0"/>
      <sz val="11"/>
      <color rgb="FFFFFFFF"/>
      <name val="Aptos Narrow"/>
    </font>
    <font>
      <name val="Calibri"/>
      <scheme val="minor"/>
    </font>
    <font>
      <b/>
      <i val="0"/>
      <sz val="14"/>
      <color rgb="FFFFFFFF"/>
      <name val="Aptos Narrow"/>
    </font>
    <font>
      <b/>
      <i/>
      <sz val="11"/>
      <name val="Aptos Narrow"/>
    </font>
  </fonts>
  <fills count="13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6DCE4"/>
      </patternFill>
    </fill>
    <fill>
      <patternFill patternType="solid">
        <fgColor rgb="FFFFF2CC"/>
      </patternFill>
    </fill>
    <fill>
      <patternFill patternType="solid">
        <fgColor rgb="FFD9D9D9"/>
      </patternFill>
    </fill>
    <fill>
      <patternFill patternType="solid">
        <fgColor rgb="FF4472C4"/>
      </patternFill>
    </fill>
    <fill>
      <patternFill patternType="solid">
        <fgColor rgb="FFFFFACD"/>
      </patternFill>
    </fill>
    <fill>
      <patternFill patternType="solid">
        <fgColor rgb="FF375623"/>
      </patternFill>
    </fill>
    <fill>
      <patternFill patternType="solid">
        <fgColor rgb="FF2F5597"/>
      </patternFill>
    </fill>
    <fill>
      <patternFill patternType="solid">
        <fgColor rgb="FF7030A0"/>
      </patternFill>
    </fill>
    <fill>
      <patternFill patternType="solid">
        <fgColor rgb="FFC00000"/>
      </patternFill>
    </fill>
    <fill>
      <patternFill patternType="solid">
        <fgColor rgb="FFE7E6E6"/>
      </patternFill>
    </fill>
  </fills>
  <borders count="2">
    <border>
      <left/>
      <right/>
      <top/>
      <bottom/>
    </border>
    <border>
      <left>
        <color rgb="FF000000"/>
      </left>
      <right>
        <color rgb="FF000000"/>
      </right>
      <top>
        <color rgb="FF000000"/>
      </top>
      <bottom>
        <color rgb="FF000000"/>
      </bottom>
    </border>
  </borders>
  <cellStyleXfs count="1">
    <xf numFmtId="0" fontId="0" fillId="0" borderId="1">
      <alignment horizontal="general" vertical="top"/>
    </xf>
  </cellStyleXfs>
  <cellXfs count="16">
    <xf numFmtId="0" fontId="0" fillId="0" borderId="1" xfId="0">
      <alignment vertical="top"/>
    </xf>
    <xf numFmtId="0" fontId="1" fillId="2" borderId="0" xfId="0">
      <alignment horizontal="center" vertical="top"/>
    </xf>
    <xf numFmtId="0" fontId="2" fillId="3" borderId="0" xfId="0">
      <alignment horizontal="center" vertical="top"/>
    </xf>
    <xf numFmtId="0" fontId="3" fillId="4" borderId="0" xfId="0">
      <alignment vertical="top"/>
    </xf>
    <xf numFmtId="49" fontId="4" fillId="5" borderId="0" xfId="0">
      <alignment horizontal="center" vertical="top"/>
    </xf>
    <xf numFmtId="0" fontId="5" fillId="6" borderId="0" xfId="0">
      <alignment vertical="top"/>
    </xf>
    <xf numFmtId="0" fontId="6" fillId="7" borderId="0" xfId="0">
      <alignment vertical="top"/>
    </xf>
    <xf numFmtId="171" fontId="6" fillId="0" borderId="0" xfId="0">
      <alignment vertical="top"/>
    </xf>
    <xf numFmtId="10" fontId="6" fillId="0" borderId="0" xfId="0">
      <alignment vertical="top"/>
    </xf>
    <xf numFmtId="0" fontId="7" fillId="8" borderId="0" xfId="0">
      <alignment horizontal="center" vertical="top"/>
    </xf>
    <xf numFmtId="0" fontId="4" fillId="0" borderId="0" xfId="0">
      <alignment vertical="top"/>
    </xf>
    <xf numFmtId="0" fontId="5" fillId="9" borderId="0" xfId="0">
      <alignment horizontal="center" vertical="top"/>
    </xf>
    <xf numFmtId="0" fontId="5" fillId="10" borderId="0" xfId="0">
      <alignment horizontal="center" vertical="top"/>
    </xf>
    <xf numFmtId="0" fontId="5" fillId="11" borderId="0" xfId="0">
      <alignment vertical="top"/>
    </xf>
    <xf numFmtId="0" fontId="5" fillId="8" borderId="0" xfId="0">
      <alignment vertical="top"/>
    </xf>
    <xf numFmtId="0" fontId="8" fillId="12" borderId="0" xfId="0">
      <alignment vertical="top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</Relationships>
</file>

<file path=xl/charts/chart1.xml><?xml version="1.0" encoding="utf-8"?>
<c:chartSpace xmlns:a="http://schemas.openxmlformats.org/drawingml/2006/main" xmlns:r="http://schemas.openxmlformats.org/officeDocument/2006/relationships" xmlns:c="http://schemas.openxmlformats.org/drawingml/2006/chart" xmlns:c16r2="http://schemas.microsoft.com/office/drawing/2015/06/chart">
  <c:roundedCorners val="0"/>
  <c:chart>
    <c:title>
      <c:tx>
        <c:rich>
          <a:bodyPr/>
          <a:p>
            <a:pPr>
              <a:defRPr sz="1050" b="0">
                <a:solidFill>
                  <a:srgbClr val="333333"/>
                </a:solidFill>
                <a:latin typeface="Arial"/>
              </a:defRPr>
            </a:pPr>
            <a:r>
              <a:rPr sz="1050" b="0">
                <a:solidFill>
                  <a:srgbClr val="333333"/>
                </a:solidFill>
                <a:latin typeface="Arial"/>
              </a:rPr>
              <a:t>Return on Investment by Upgrade Type</a:t>
            </a:r>
            <a:endParaRPr/>
          </a:p>
        </c:rich>
      </c:tx>
      <c:overlay val="0"/>
      <c:spPr>
        <a:noFill/>
        <a:ln>
          <a:noFill/>
        </a:ln>
      </c:spPr>
    </c:title>
    <c:autoTitleDeleted val="0"/>
    <c:plotArea>
      <c:barChart chartType="6">
        <c:ser seriesType="0">
          <c:idx val="0"/>
          <c:order val="0"/>
          <c:spPr>
            <a:solidFill>
              <a:schemeClr val="accent1"/>
            </a:solidFill>
          </c:spPr>
          <c:cat>
            <c:strRef>
              <c:f>'Upgrade Analysis'!$A$8</c:f>
            </c:strRef>
          </c:cat>
          <c:val>
            <c:numRef>
              <c:f>'Upgrade Analysis'!$A$9</c:f>
              <c:numCache>
                <c:formatCode>General</c:formatCode>
              </c:numCache>
            </c:numRef>
          </c:val>
          <c:extLst/>
          <c:invertIfNegative val="0"/>
        </c:ser>
        <c:ser seriesType="0">
          <c:idx val="1"/>
          <c:order val="1"/>
          <c:spPr>
            <a:solidFill>
              <a:schemeClr val="accent2"/>
            </a:solidFill>
          </c:spPr>
          <c:cat>
            <c:strRef>
              <c:f>'Upgrade Analysis'!$A$8</c:f>
            </c:strRef>
          </c:cat>
          <c:val>
            <c:numRef>
              <c:f>'Upgrade Analysis'!$A$10</c:f>
              <c:numCache>
                <c:formatCode>General</c:formatCode>
              </c:numCache>
            </c:numRef>
          </c:val>
          <c:extLst/>
          <c:invertIfNegative val="0"/>
        </c:ser>
        <c:ser seriesType="0">
          <c:idx val="2"/>
          <c:order val="2"/>
          <c:spPr>
            <a:solidFill>
              <a:schemeClr val="accent3"/>
            </a:solidFill>
          </c:spPr>
          <c:cat>
            <c:strRef>
              <c:f>'Upgrade Analysis'!$A$8</c:f>
            </c:strRef>
          </c:cat>
          <c:val>
            <c:numRef>
              <c:f>'Upgrade Analysis'!$I$8</c:f>
              <c:numCache>
                <c:formatCode>0.00%</c:formatCode>
              </c:numCache>
            </c:numRef>
          </c:val>
          <c:extLst/>
          <c:invertIfNegative val="0"/>
        </c:ser>
        <c:ser seriesType="0">
          <c:idx val="3"/>
          <c:order val="3"/>
          <c:spPr>
            <a:solidFill>
              <a:schemeClr val="accent4"/>
            </a:solidFill>
          </c:spPr>
          <c:cat>
            <c:strRef>
              <c:f>'Upgrade Analysis'!$A$8</c:f>
            </c:strRef>
          </c:cat>
          <c:val>
            <c:numRef>
              <c:f>'Upgrade Analysis'!$I$9</c:f>
              <c:numCache>
                <c:formatCode>0.00%</c:formatCode>
              </c:numCache>
            </c:numRef>
          </c:val>
          <c:extLst/>
          <c:invertIfNegative val="0"/>
        </c:ser>
        <c:ser seriesType="0">
          <c:idx val="4"/>
          <c:order val="4"/>
          <c:spPr>
            <a:solidFill>
              <a:schemeClr val="accent5"/>
            </a:solidFill>
          </c:spPr>
          <c:cat>
            <c:strRef>
              <c:f>'Upgrade Analysis'!$A$8</c:f>
            </c:strRef>
          </c:cat>
          <c:val>
            <c:numRef>
              <c:f>'Upgrade Analysis'!$I$10</c:f>
              <c:numCache>
                <c:formatCode>0.00%</c:formatCode>
              </c:numCache>
            </c:numRef>
          </c:val>
          <c:extLst/>
          <c:invertIfNegative val="0"/>
        </c:ser>
        <c:ser seriesType="0">
          <c:idx val="5"/>
          <c:order val="5"/>
          <c:spPr>
            <a:solidFill>
              <a:schemeClr val="accent6"/>
            </a:solidFill>
          </c:spPr>
          <c:cat>
            <c:strRef>
              <c:f>'Upgrade Analysis'!$A$8</c:f>
            </c:strRef>
          </c:cat>
          <c:val>
            <c:numRef>
              <c:f>'Upgrade Analysis'!$A$12</c:f>
              <c:numCache>
                <c:formatCode>General</c:formatCode>
              </c:numCache>
            </c:numRef>
          </c:val>
          <c:extLst/>
          <c:invertIfNegative val="0"/>
        </c:ser>
        <c:ser seriesType="0">
          <c:idx val="6"/>
          <c:order val="6"/>
          <c:spPr>
            <a:solidFill>
              <a:schemeClr val="accent1">
                <a:lumMod val="60000"/>
              </a:schemeClr>
            </a:solidFill>
          </c:spPr>
          <c:cat>
            <c:strRef>
              <c:f>'Upgrade Analysis'!$A$8</c:f>
            </c:strRef>
          </c:cat>
          <c:val>
            <c:numRef>
              <c:f>'Upgrade Analysis'!$A$13</c:f>
              <c:numCache>
                <c:formatCode>General</c:formatCode>
              </c:numCache>
            </c:numRef>
          </c:val>
          <c:extLst/>
          <c:invertIfNegative val="0"/>
        </c:ser>
        <c:ser seriesType="0">
          <c:idx val="7"/>
          <c:order val="7"/>
          <c:spPr>
            <a:solidFill>
              <a:schemeClr val="accent2">
                <a:lumMod val="60000"/>
              </a:schemeClr>
            </a:solidFill>
          </c:spPr>
          <c:cat>
            <c:strRef>
              <c:f>'Upgrade Analysis'!$A$8</c:f>
            </c:strRef>
          </c:cat>
          <c:val>
            <c:numRef>
              <c:f>'Upgrade Analysis'!$I$12</c:f>
              <c:numCache>
                <c:formatCode>0.00%</c:formatCode>
              </c:numCache>
            </c:numRef>
          </c:val>
          <c:extLst/>
          <c:invertIfNegative val="0"/>
        </c:ser>
        <c:ser seriesType="0">
          <c:idx val="8"/>
          <c:order val="8"/>
          <c:spPr>
            <a:solidFill>
              <a:schemeClr val="accent3">
                <a:lumMod val="60000"/>
              </a:schemeClr>
            </a:solidFill>
          </c:spPr>
          <c:cat>
            <c:strRef>
              <c:f>'Upgrade Analysis'!$A$8</c:f>
            </c:strRef>
          </c:cat>
          <c:val>
            <c:numRef>
              <c:f>'Upgrade Analysis'!$I$13</c:f>
              <c:numCache>
                <c:formatCode>0.00%</c:formatCode>
              </c:numCache>
            </c:numRef>
          </c:val>
          <c:extLst/>
          <c:invertIfNegative val="0"/>
        </c:ser>
        <c:ser seriesType="0">
          <c:idx val="9"/>
          <c:order val="9"/>
          <c:spPr>
            <a:solidFill>
              <a:schemeClr val="accent4">
                <a:lumMod val="60000"/>
              </a:schemeClr>
            </a:solidFill>
          </c:spPr>
          <c:cat>
            <c:strRef>
              <c:f>'Upgrade Analysis'!$A$8</c:f>
            </c:strRef>
          </c:cat>
          <c:val>
            <c:numRef>
              <c:f>'Upgrade Analysis'!$A$15</c:f>
              <c:numCache>
                <c:formatCode>General</c:formatCode>
              </c:numCache>
            </c:numRef>
          </c:val>
          <c:extLst/>
          <c:invertIfNegative val="0"/>
        </c:ser>
        <c:ser seriesType="0">
          <c:idx val="10"/>
          <c:order val="10"/>
          <c:spPr>
            <a:solidFill>
              <a:schemeClr val="accent5">
                <a:lumMod val="60000"/>
              </a:schemeClr>
            </a:solidFill>
          </c:spPr>
          <c:cat>
            <c:strRef>
              <c:f>'Upgrade Analysis'!$A$8</c:f>
            </c:strRef>
          </c:cat>
          <c:val>
            <c:numRef>
              <c:f>'Upgrade Analysis'!$I$15</c:f>
              <c:numCache>
                <c:formatCode>0.00%</c:formatCode>
              </c:numCache>
            </c:numRef>
          </c:val>
          <c:extLst/>
          <c:invertIfNegative val="0"/>
        </c:ser>
        <c:ser seriesType="0">
          <c:idx val="11"/>
          <c:order val="11"/>
          <c:spPr>
            <a:solidFill>
              <a:schemeClr val="accent6">
                <a:lumMod val="60000"/>
              </a:schemeClr>
            </a:solidFill>
          </c:spPr>
          <c:cat>
            <c:strRef>
              <c:f>'Upgrade Analysis'!$A$8</c:f>
            </c:strRef>
          </c:cat>
          <c:val>
            <c:numRef>
              <c:f>'Upgrade Analysis'!$A$17</c:f>
              <c:numCache>
                <c:formatCode>General</c:formatCode>
              </c:numCache>
            </c:numRef>
          </c:val>
          <c:extLst/>
          <c:invertIfNegative val="0"/>
        </c:ser>
        <c:ser seriesType="0">
          <c:idx val="12"/>
          <c:order val="12"/>
          <c:spPr>
            <a:solidFill>
              <a:schemeClr val="accent1">
                <a:lumMod val="80000"/>
                <a:lumOff val="20000"/>
              </a:schemeClr>
            </a:solidFill>
          </c:spPr>
          <c:cat>
            <c:strRef>
              <c:f>'Upgrade Analysis'!$A$8</c:f>
            </c:strRef>
          </c:cat>
          <c:val>
            <c:numRef>
              <c:f>'Upgrade Analysis'!$I$17</c:f>
              <c:numCache>
                <c:formatCode>0.00%</c:formatCode>
              </c:numCache>
            </c:numRef>
          </c:val>
          <c:extLst/>
          <c:invertIfNegative val="0"/>
        </c:ser>
        <c:ser seriesType="0">
          <c:idx val="13"/>
          <c:order val="13"/>
          <c:spPr>
            <a:solidFill>
              <a:schemeClr val="accent2">
                <a:lumMod val="80000"/>
                <a:lumOff val="20000"/>
              </a:schemeClr>
            </a:solidFill>
          </c:spPr>
          <c:cat>
            <c:strRef>
              <c:f>'Upgrade Analysis'!$A$8</c:f>
            </c:strRef>
          </c:cat>
          <c:val>
            <c:numRef>
              <c:f>'Upgrade Analysis'!$A$19</c:f>
              <c:numCache>
                <c:formatCode>General</c:formatCode>
              </c:numCache>
            </c:numRef>
          </c:val>
          <c:extLst/>
          <c:invertIfNegative val="0"/>
        </c:ser>
        <c:ser seriesType="0">
          <c:idx val="14"/>
          <c:order val="14"/>
          <c:spPr>
            <a:solidFill>
              <a:schemeClr val="accent3">
                <a:lumMod val="80000"/>
                <a:lumOff val="20000"/>
              </a:schemeClr>
            </a:solidFill>
          </c:spPr>
          <c:cat>
            <c:strRef>
              <c:f>'Upgrade Analysis'!$A$8</c:f>
            </c:strRef>
          </c:cat>
          <c:val>
            <c:numRef>
              <c:f>'Upgrade Analysis'!$A$20</c:f>
              <c:numCache>
                <c:formatCode>General</c:formatCode>
              </c:numCache>
            </c:numRef>
          </c:val>
          <c:extLst/>
          <c:invertIfNegative val="0"/>
        </c:ser>
        <c:ser seriesType="0">
          <c:idx val="15"/>
          <c:order val="15"/>
          <c:spPr>
            <a:solidFill>
              <a:schemeClr val="accent4">
                <a:lumMod val="80000"/>
                <a:lumOff val="20000"/>
              </a:schemeClr>
            </a:solidFill>
          </c:spPr>
          <c:cat>
            <c:strRef>
              <c:f>'Upgrade Analysis'!$A$8</c:f>
            </c:strRef>
          </c:cat>
          <c:val>
            <c:numRef>
              <c:f>'Upgrade Analysis'!$I$19</c:f>
              <c:numCache>
                <c:formatCode>0.00%</c:formatCode>
              </c:numCache>
            </c:numRef>
          </c:val>
          <c:extLst/>
          <c:invertIfNegative val="0"/>
        </c:ser>
        <c:ser seriesType="0">
          <c:idx val="16"/>
          <c:order val="16"/>
          <c:spPr>
            <a:solidFill>
              <a:schemeClr val="accent5">
                <a:lumMod val="80000"/>
                <a:lumOff val="20000"/>
              </a:schemeClr>
            </a:solidFill>
          </c:spPr>
          <c:cat>
            <c:strRef>
              <c:f>'Upgrade Analysis'!$A$8</c:f>
            </c:strRef>
          </c:cat>
          <c:val>
            <c:numRef>
              <c:f>'Upgrade Analysis'!$I$20</c:f>
              <c:numCache>
                <c:formatCode>0.00%</c:formatCode>
              </c:numCache>
            </c:numRef>
          </c:val>
          <c:extLst/>
          <c:invertIfNegative val="0"/>
        </c:ser>
        <c:ser seriesType="0">
          <c:idx val="17"/>
          <c:order val="17"/>
          <c:spPr>
            <a:solidFill>
              <a:schemeClr val="accent6">
                <a:lumMod val="80000"/>
                <a:lumOff val="20000"/>
              </a:schemeClr>
            </a:solidFill>
          </c:spPr>
          <c:cat>
            <c:strRef>
              <c:f>'Upgrade Analysis'!$A$8</c:f>
            </c:strRef>
          </c:cat>
          <c:val>
            <c:numRef>
              <c:f>'Upgrade Analysis'!$A$22</c:f>
              <c:numCache>
                <c:formatCode>General</c:formatCode>
              </c:numCache>
            </c:numRef>
          </c:val>
          <c:extLst/>
          <c:invertIfNegative val="0"/>
        </c:ser>
        <c:ser seriesType="0">
          <c:idx val="18"/>
          <c:order val="18"/>
          <c:spPr>
            <a:solidFill>
              <a:schemeClr val="accent1">
                <a:lumMod val="80000"/>
              </a:schemeClr>
            </a:solidFill>
          </c:spPr>
          <c:cat>
            <c:strRef>
              <c:f>'Upgrade Analysis'!$A$8</c:f>
            </c:strRef>
          </c:cat>
          <c:val>
            <c:numRef>
              <c:f>'Upgrade Analysis'!$A$23</c:f>
              <c:numCache>
                <c:formatCode>General</c:formatCode>
              </c:numCache>
            </c:numRef>
          </c:val>
          <c:extLst/>
          <c:invertIfNegative val="0"/>
        </c:ser>
        <c:ser seriesType="0">
          <c:idx val="19"/>
          <c:order val="19"/>
          <c:spPr>
            <a:solidFill>
              <a:schemeClr val="accent2">
                <a:lumMod val="80000"/>
              </a:schemeClr>
            </a:solidFill>
          </c:spPr>
          <c:cat>
            <c:strRef>
              <c:f>'Upgrade Analysis'!$A$8</c:f>
            </c:strRef>
          </c:cat>
          <c:val>
            <c:numRef>
              <c:f>'Upgrade Analysis'!$I$22</c:f>
              <c:numCache>
                <c:formatCode>0.00%</c:formatCode>
              </c:numCache>
            </c:numRef>
          </c:val>
          <c:extLst/>
          <c:invertIfNegative val="0"/>
        </c:ser>
        <c:ser seriesType="0">
          <c:idx val="20"/>
          <c:order val="20"/>
          <c:spPr>
            <a:solidFill>
              <a:schemeClr val="accent3">
                <a:lumMod val="80000"/>
              </a:schemeClr>
            </a:solidFill>
          </c:spPr>
          <c:cat>
            <c:strRef>
              <c:f>'Upgrade Analysis'!$A$8</c:f>
            </c:strRef>
          </c:cat>
          <c:val>
            <c:numRef>
              <c:f>'Upgrade Analysis'!$I$23</c:f>
              <c:numCache>
                <c:formatCode>0.00%</c:formatCode>
              </c:numCache>
            </c:numRef>
          </c:val>
          <c:extLst/>
          <c:invertIfNegative val="0"/>
        </c:ser>
        <c:ser seriesType="0">
          <c:idx val="21"/>
          <c:order val="21"/>
          <c:spPr>
            <a:solidFill>
              <a:schemeClr val="accent4">
                <a:lumMod val="80000"/>
              </a:schemeClr>
            </a:solidFill>
          </c:spPr>
          <c:cat>
            <c:strRef>
              <c:f>'Upgrade Analysis'!$A$8</c:f>
            </c:strRef>
          </c:cat>
          <c:val>
            <c:numRef>
              <c:f>'Upgrade Analysis'!$A$25</c:f>
              <c:numCache>
                <c:formatCode>General</c:formatCode>
              </c:numCache>
            </c:numRef>
          </c:val>
          <c:extLst/>
          <c:invertIfNegative val="0"/>
        </c:ser>
        <c:ser seriesType="0">
          <c:idx val="22"/>
          <c:order val="22"/>
          <c:spPr>
            <a:solidFill>
              <a:schemeClr val="accent5">
                <a:lumMod val="80000"/>
              </a:schemeClr>
            </a:solidFill>
          </c:spPr>
          <c:cat>
            <c:strRef>
              <c:f>'Upgrade Analysis'!$A$8</c:f>
            </c:strRef>
          </c:cat>
          <c:val>
            <c:numRef>
              <c:f>'Upgrade Analysis'!$A$26</c:f>
              <c:numCache>
                <c:formatCode>General</c:formatCode>
              </c:numCache>
            </c:numRef>
          </c:val>
          <c:extLst/>
          <c:invertIfNegative val="0"/>
        </c:ser>
        <c:ser seriesType="0">
          <c:idx val="23"/>
          <c:order val="23"/>
          <c:spPr>
            <a:solidFill>
              <a:schemeClr val="accent6">
                <a:lumMod val="80000"/>
              </a:schemeClr>
            </a:solidFill>
          </c:spPr>
          <c:cat>
            <c:strRef>
              <c:f>'Upgrade Analysis'!$A$8</c:f>
            </c:strRef>
          </c:cat>
          <c:val>
            <c:numRef>
              <c:f>'Upgrade Analysis'!$A$27</c:f>
              <c:numCache>
                <c:formatCode>General</c:formatCode>
              </c:numCache>
            </c:numRef>
          </c:val>
          <c:extLst/>
          <c:invertIfNegative val="0"/>
        </c:ser>
        <c:ser seriesType="0">
          <c:idx val="24"/>
          <c:order val="24"/>
          <c:spPr>
            <a:solidFill>
              <a:schemeClr val="accent1">
                <a:lumMod val="60000"/>
                <a:lumOff val="40000"/>
              </a:schemeClr>
            </a:solidFill>
          </c:spPr>
          <c:cat>
            <c:strRef>
              <c:f>'Upgrade Analysis'!$A$8</c:f>
            </c:strRef>
          </c:cat>
          <c:val>
            <c:numRef>
              <c:f>'Upgrade Analysis'!$I$25</c:f>
              <c:numCache>
                <c:formatCode>0.00%</c:formatCode>
              </c:numCache>
            </c:numRef>
          </c:val>
          <c:extLst/>
          <c:invertIfNegative val="0"/>
        </c:ser>
        <c:ser seriesType="0">
          <c:idx val="25"/>
          <c:order val="25"/>
          <c:spPr>
            <a:solidFill>
              <a:schemeClr val="accent2">
                <a:lumMod val="60000"/>
                <a:lumOff val="40000"/>
              </a:schemeClr>
            </a:solidFill>
          </c:spPr>
          <c:cat>
            <c:strRef>
              <c:f>'Upgrade Analysis'!$A$8</c:f>
            </c:strRef>
          </c:cat>
          <c:val>
            <c:numRef>
              <c:f>'Upgrade Analysis'!$I$26</c:f>
              <c:numCache>
                <c:formatCode>0.00%</c:formatCode>
              </c:numCache>
            </c:numRef>
          </c:val>
          <c:extLst/>
          <c:invertIfNegative val="0"/>
        </c:ser>
        <c:ser seriesType="0">
          <c:idx val="26"/>
          <c:order val="26"/>
          <c:spPr>
            <a:solidFill>
              <a:schemeClr val="accent3">
                <a:lumMod val="60000"/>
                <a:lumOff val="40000"/>
              </a:schemeClr>
            </a:solidFill>
          </c:spPr>
          <c:cat>
            <c:strRef>
              <c:f>'Upgrade Analysis'!$A$8</c:f>
            </c:strRef>
          </c:cat>
          <c:val>
            <c:numRef>
              <c:f>'Upgrade Analysis'!$I$27</c:f>
              <c:numCache>
                <c:formatCode>0.00%</c:formatCode>
              </c:numCache>
            </c:numRef>
          </c:val>
          <c:extLst/>
          <c:invertIfNegative val="0"/>
        </c:ser>
        <c:ser seriesType="0">
          <c:idx val="27"/>
          <c:order val="27"/>
          <c:spPr>
            <a:solidFill>
              <a:schemeClr val="accent4">
                <a:lumMod val="60000"/>
                <a:lumOff val="40000"/>
              </a:schemeClr>
            </a:solidFill>
          </c:spPr>
          <c:cat>
            <c:strRef>
              <c:f>'Upgrade Analysis'!$A$8</c:f>
            </c:strRef>
          </c:cat>
          <c:val>
            <c:numRef>
              <c:f>'Upgrade Analysis'!$A$29</c:f>
              <c:numCache>
                <c:formatCode>General</c:formatCode>
              </c:numCache>
            </c:numRef>
          </c:val>
          <c:extLst/>
          <c:invertIfNegative val="0"/>
        </c:ser>
        <c:ser seriesType="0">
          <c:idx val="28"/>
          <c:order val="28"/>
          <c:spPr>
            <a:solidFill>
              <a:schemeClr val="accent5">
                <a:lumMod val="60000"/>
                <a:lumOff val="40000"/>
              </a:schemeClr>
            </a:solidFill>
          </c:spPr>
          <c:cat>
            <c:strRef>
              <c:f>'Upgrade Analysis'!$A$8</c:f>
            </c:strRef>
          </c:cat>
          <c:val>
            <c:numRef>
              <c:f>'Upgrade Analysis'!$A$30</c:f>
              <c:numCache>
                <c:formatCode>General</c:formatCode>
              </c:numCache>
            </c:numRef>
          </c:val>
          <c:extLst/>
          <c:invertIfNegative val="0"/>
        </c:ser>
        <c:ser seriesType="0">
          <c:idx val="29"/>
          <c:order val="29"/>
          <c:spPr>
            <a:solidFill>
              <a:schemeClr val="accent6">
                <a:lumMod val="60000"/>
                <a:lumOff val="40000"/>
              </a:schemeClr>
            </a:solidFill>
          </c:spPr>
          <c:cat>
            <c:strRef>
              <c:f>'Upgrade Analysis'!$A$8</c:f>
            </c:strRef>
          </c:cat>
          <c:val>
            <c:numRef>
              <c:f>'Upgrade Analysis'!$I$29</c:f>
              <c:numCache>
                <c:formatCode>0.00%</c:formatCode>
              </c:numCache>
            </c:numRef>
          </c:val>
          <c:extLst/>
          <c:invertIfNegative val="0"/>
        </c:ser>
        <c:ser seriesType="0">
          <c:idx val="30"/>
          <c:order val="30"/>
          <c:spPr>
            <a:solidFill>
              <a:schemeClr val="accent1">
                <a:lumMod val="50000"/>
              </a:schemeClr>
            </a:solidFill>
          </c:spPr>
          <c:cat>
            <c:strRef>
              <c:f>'Upgrade Analysis'!$A$8</c:f>
            </c:strRef>
          </c:cat>
          <c:val>
            <c:numRef>
              <c:f>'Upgrade Analysis'!$I$30</c:f>
              <c:numCache>
                <c:formatCode>0.00%</c:formatCode>
              </c:numCache>
            </c:numRef>
          </c:val>
          <c:extLst/>
          <c:invertIfNegative val="0"/>
        </c:ser>
        <c:axId val="82251701"/>
        <c:axId val="61299567"/>
        <c:barDir val="col"/>
        <c:grouping val="clustered"/>
        <c:gapWidth val="150"/>
        <c:varyColors val="0"/>
        <c:overlap val="-27"/>
      </c:barChart>
      <c:catAx axisType="0">
        <c:axId val="82251701"/>
        <c:delete val="0"/>
        <c:majorTickMark val="none"/>
        <c:minorTickMark val="none"/>
        <c:tickLblPos val="nextTo"/>
        <c:axPos val="b"/>
        <c:scaling>
          <c:orientation val="minMax"/>
        </c:scaling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numFmt formatCode="General"/>
        <c:txPr>
          <a:bodyPr/>
          <a:p>
            <a:pPr>
              <a:defRPr sz="900" b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</a:defRPr>
            </a:pPr>
            <a:r>
              <a:rPr sz="900" b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</a:rPr>
              <a:t/>
            </a:r>
            <a:endParaRPr/>
          </a:p>
        </c:txPr>
        <c:auto val="1"/>
        <c:lblOffset val="0"/>
        <c:tickMarkSkip val="1"/>
        <c:noMultiLvlLbl val="1"/>
        <c:crosses val="autoZero"/>
        <c:crossAx val="61299567"/>
      </c:catAx>
      <c:valAx axisType="3">
        <c:axId val="61299567"/>
        <c:delete val="0"/>
        <c:majorTickMark val="none"/>
        <c:minorTickMark val="none"/>
        <c:tickLblPos val="nextTo"/>
        <c:axPos val="l"/>
        <c:scaling>
          <c:orientation val="minMax"/>
        </c:scaling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numFmt formatCode="General"/>
        <c:txPr>
          <a:bodyPr/>
          <a:p>
            <a:pPr>
              <a:defRPr sz="900" b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</a:defRPr>
            </a:pPr>
            <a:r>
              <a:rPr sz="900" b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</a:rPr>
              <a:t/>
            </a:r>
            <a:endParaRPr/>
          </a:p>
        </c:txPr>
        <c:majorGridlines>
          <c:spPr>
            <a:ln w="9525">
              <a:solidFill>
                <a:srgbClr val="d9d9d9"/>
              </a:solidFill>
            </a:ln>
          </c:spPr>
        </c:majorGridlines>
        <c:crosses val="autoZero"/>
        <c:crossBetween val="between"/>
        <c:crossAx val="82251701"/>
      </c:valAx>
      <c:spPr>
        <a:noFill/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/>
        <a:p>
          <a:pPr>
            <a:defRPr sz="750" b="0">
              <a:solidFill>
                <a:schemeClr val="tx1">
                  <a:lumMod val="65000"/>
                  <a:lumOff val="35000"/>
                </a:schemeClr>
              </a:solidFill>
              <a:latin typeface="Arial"/>
            </a:defRPr>
          </a:pPr>
          <a:r>
            <a:rPr sz="750" b="0">
              <a:solidFill>
                <a:schemeClr val="tx1">
                  <a:lumMod val="65000"/>
                  <a:lumOff val="35000"/>
                </a:schemeClr>
              </a:solidFill>
              <a:latin typeface="Arial"/>
            </a:rPr>
            <a:t/>
          </a:r>
          <a:endParaRPr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0"/>
        </c16r3:dataDisplayOptions16>
      </c:ext>
    </c:extLst>
  </c:chart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4"/>
    </mc:Fallback>
  </mc:AlternateContent>
  <c:spPr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r>
        <a:rPr b="0">
          <a:solidFill>
            <a:schemeClr val="tx1">
              <a:lumMod val="65000"/>
              <a:lumOff val="35000"/>
            </a:schemeClr>
          </a:solidFill>
          <a:latin typeface="+mn-lt"/>
        </a:rPr>
        <a:t/>
      </a:r>
      <a:endParaRPr/>
    </a:p>
  </c:txPr>
</c:chartSpace>
</file>

<file path=xl/charts/colors1.xml><?xml version="1.0" encoding="utf-8"?>
<cs:colorStyle xmlns:a="http://schemas.openxmlformats.org/drawingml/2006/main" xmlns:cs="http://schemas.microsoft.com/office/drawing/2012/chartStyle" meth="cycle" id="10">
  <a:schemeClr val="accent1"/>
  <a:schemeClr val="accent2"/>
  <a:schemeClr val="accent3"/>
  <a:schemeClr val="accent4"/>
  <a:schemeClr val="accent5"/>
  <a:schemeClr val="accent6"/>
  <a:schemeClr val="accent1">
    <a:lumMod val="60000"/>
  </a:schemeClr>
  <a:schemeClr val="accent2">
    <a:lumMod val="60000"/>
  </a:schemeClr>
  <a:schemeClr val="accent3">
    <a:lumMod val="60000"/>
  </a:schemeClr>
  <a:schemeClr val="accent4">
    <a:lumMod val="60000"/>
  </a:schemeClr>
  <a:schemeClr val="accent5">
    <a:lumMod val="60000"/>
  </a:schemeClr>
  <a:schemeClr val="accent6">
    <a:lumMod val="60000"/>
  </a:schemeClr>
  <a:schemeClr val="accent1">
    <a:lumMod val="80000"/>
    <a:lumOff val="20000"/>
  </a:schemeClr>
  <a:schemeClr val="accent2">
    <a:lumMod val="80000"/>
    <a:lumOff val="20000"/>
  </a:schemeClr>
  <a:schemeClr val="accent3">
    <a:lumMod val="80000"/>
    <a:lumOff val="20000"/>
  </a:schemeClr>
  <a:schemeClr val="accent4">
    <a:lumMod val="80000"/>
    <a:lumOff val="20000"/>
  </a:schemeClr>
  <a:schemeClr val="accent5">
    <a:lumMod val="80000"/>
    <a:lumOff val="20000"/>
  </a:schemeClr>
  <a:schemeClr val="accent6">
    <a:lumMod val="80000"/>
    <a:lumOff val="20000"/>
  </a:schemeClr>
  <a:schemeClr val="accent1">
    <a:lumMod val="80000"/>
  </a:schemeClr>
  <a:schemeClr val="accent2">
    <a:lumMod val="80000"/>
  </a:schemeClr>
  <a:schemeClr val="accent3">
    <a:lumMod val="80000"/>
  </a:schemeClr>
  <a:schemeClr val="accent4">
    <a:lumMod val="80000"/>
  </a:schemeClr>
  <a:schemeClr val="accent5">
    <a:lumMod val="80000"/>
  </a:schemeClr>
  <a:schemeClr val="accent6">
    <a:lumMod val="80000"/>
  </a:schemeClr>
  <a:schemeClr val="accent1">
    <a:lumMod val="60000"/>
    <a:lumOff val="40000"/>
  </a:schemeClr>
  <a:schemeClr val="accent2">
    <a:lumMod val="60000"/>
    <a:lumOff val="40000"/>
  </a:schemeClr>
  <a:schemeClr val="accent3">
    <a:lumMod val="60000"/>
    <a:lumOff val="40000"/>
  </a:schemeClr>
  <a:schemeClr val="accent4">
    <a:lumMod val="60000"/>
    <a:lumOff val="40000"/>
  </a:schemeClr>
  <a:schemeClr val="accent5">
    <a:lumMod val="60000"/>
    <a:lumOff val="40000"/>
  </a:schemeClr>
  <a:schemeClr val="accent6">
    <a:lumMod val="60000"/>
    <a:lumOff val="40000"/>
  </a:schemeClr>
  <a:schemeClr val="accent1">
    <a:lumMod val="50000"/>
  </a:schemeClr>
  <a:schemeClr val="accent2">
    <a:lumMod val="50000"/>
  </a:schemeClr>
  <a:schemeClr val="accent3">
    <a:lumMod val="50000"/>
  </a:schemeClr>
  <a:schemeClr val="accent4">
    <a:lumMod val="50000"/>
  </a:schemeClr>
  <a:schemeClr val="accent5">
    <a:lumMod val="50000"/>
  </a:schemeClr>
  <a:schemeClr val="accent6">
    <a:lumMod val="50000"/>
  </a:schemeClr>
  <a:schemeClr val="accent1">
    <a:lumMod val="70000"/>
    <a:lumOff val="30000"/>
  </a:schemeClr>
  <a:schemeClr val="accent2">
    <a:lumMod val="70000"/>
    <a:lumOff val="30000"/>
  </a:schemeClr>
  <a:schemeClr val="accent3">
    <a:lumMod val="70000"/>
    <a:lumOff val="30000"/>
  </a:schemeClr>
  <a:schemeClr val="accent4">
    <a:lumMod val="70000"/>
    <a:lumOff val="30000"/>
  </a:schemeClr>
  <a:schemeClr val="accent5">
    <a:lumMod val="70000"/>
    <a:lumOff val="30000"/>
  </a:schemeClr>
  <a:schemeClr val="accent6">
    <a:lumMod val="70000"/>
    <a:lumOff val="30000"/>
  </a:schemeClr>
  <a:schemeClr val="accent1">
    <a:lumMod val="70000"/>
  </a:schemeClr>
  <a:schemeClr val="accent2">
    <a:lumMod val="70000"/>
  </a:schemeClr>
  <a:schemeClr val="accent3">
    <a:lumMod val="70000"/>
  </a:schemeClr>
  <a:schemeClr val="accent4">
    <a:lumMod val="70000"/>
  </a:schemeClr>
  <a:schemeClr val="accent5">
    <a:lumMod val="70000"/>
  </a:schemeClr>
  <a:schemeClr val="accent6">
    <a:lumMod val="70000"/>
  </a:schemeClr>
  <a:schemeClr val="accent1">
    <a:lumMod val="50000"/>
    <a:lumOff val="50000"/>
  </a:schemeClr>
  <a:schemeClr val="accent2">
    <a:lumMod val="50000"/>
    <a:lumOff val="50000"/>
  </a:schemeClr>
  <a:schemeClr val="accent3">
    <a:lumMod val="50000"/>
    <a:lumOff val="50000"/>
  </a:schemeClr>
  <a:schemeClr val="accent4">
    <a:lumMod val="50000"/>
    <a:lumOff val="50000"/>
  </a:schemeClr>
  <a:schemeClr val="accent5">
    <a:lumMod val="50000"/>
    <a:lumOff val="50000"/>
  </a:schemeClr>
  <a:schemeClr val="accent6">
    <a:lumMod val="50000"/>
    <a:lumOff val="50000"/>
  </a:schemeClr>
</cs:colorStyle>
</file>

<file path=xl/charts/style1.xml><?xml version="1.0" encoding="utf-8"?>
<cs:chartStyle xmlns:cs="http://schemas.microsoft.com/office/drawing/2012/chartStyle" xmlns:a="http://schemas.openxmlformats.org/drawingml/2006/main" id="38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63</xdr:row>
      <xdr:rowOff>0</xdr:rowOff>
    </xdr:from>
    <xdr:to>
      <xdr:col>3</xdr:col>
      <xdr:colOff>0</xdr:colOff>
      <xdr:row>83</xdr:row>
      <xdr:rowOff>0</xdr:rowOff>
    </xdr:to>
    <xdr:graphicFrame>
      <xdr:nvGraphicFramePr>
        <xdr:cNvPr id="2" name="ROI_Chart"/>
        <xdr:cNvGraphicFramePr>
          <a:graphicFrameLocks noChangeAspect="0"/>
        </xdr:cNvGraphicFramePr>
      </xdr:nvGraphicFramePr>
      <xdr:xfrm>
        <a:off x="0" y="12192000"/>
        <a:ext cx="5715000" cy="38100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101"/>
      </a:dk1>
      <a:lt1>
        <a:sysClr val="window" lastClr="FFFFFF"/>
      </a:lt1>
      <a:dk2>
        <a:srgbClr val="44546A"/>
      </a:dk2>
      <a:lt2>
        <a:srgbClr val="E6E7E6"/>
      </a:lt2>
      <a:accent1>
        <a:srgbClr val="5A9AD5"/>
      </a:accent1>
      <a:accent2>
        <a:srgbClr val="EC7C31"/>
      </a:accent2>
      <a:accent3>
        <a:srgbClr val="A5A4A4"/>
      </a:accent3>
      <a:accent4>
        <a:srgbClr val="FFC101"/>
      </a:accent4>
      <a:accent5>
        <a:srgbClr val="4472C4"/>
      </a:accent5>
      <a:accent6>
        <a:srgbClr val="70AC46"/>
      </a:accent6>
      <a:hlink>
        <a:srgbClr val="0563C1"/>
      </a:hlink>
      <a:folHlink>
        <a:srgbClr val="954E73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E3BC223C-87BE-A078-7DF7-99FC6FA92518}" mc:Ignorable="x14ac xr xr2 xr3">
  <dimension ref="A1:GR1000"/>
  <sheetViews>
    <sheetView topLeftCell="J1" workbookViewId="0" tabSelected="1">
      <selection activeCell="K8" sqref="K8"/>
    </sheetView>
  </sheetViews>
  <sheetFormatPr defaultRowHeight="15" defaultColWidth="8.8515625" customHeight="1"/>
  <cols>
    <col min="1" max="1" width="28.57421875" customWidth="1"/>
    <col min="2" max="2" width="35.7109375" customWidth="1"/>
    <col min="3" max="11" width="21.421875" customWidth="1"/>
  </cols>
  <sheetData>
    <row r="1" ht="22.5" customHeight="1">
      <c r="A1" s="1" t="s">
        <v>0</v>
      </c>
    </row>
    <row r="2" ht="15.75" customHeight="1">
      <c r="A2" s="2" t="s">
        <v>1</v>
      </c>
    </row>
    <row r="4" ht="15" customHeight="1">
      <c r="A4" s="3" t="s">
        <v>2</v>
      </c>
    </row>
    <row r="6" ht="15" customHeight="1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4" t="s">
        <v>13</v>
      </c>
    </row>
    <row r="7" ht="15" customHeight="1">
      <c r="A7" s="5" t="s">
        <v>14</v>
      </c>
    </row>
    <row r="8" ht="15" customHeight="1">
      <c r="A8" t="s">
        <v>15</v>
      </c>
      <c r="B8" t="s">
        <v>16</v>
      </c>
      <c r="C8" s="6"/>
      <c r="D8" s="7">
        <v>8000</v>
      </c>
      <c r="E8" s="7">
        <f t="shared" si="0" ref="E8:E30">D8-C8</f>
        <v>8000</v>
      </c>
      <c r="F8" s="8" t="str">
        <f t="shared" si="1" ref="F8:F30">IF(C8=0,"Enter Cost",E8/D8)</f>
        <v>Enter Cost</v>
      </c>
      <c r="G8">
        <v>2</v>
      </c>
      <c r="H8" s="7">
        <v>5000</v>
      </c>
      <c r="I8" s="8">
        <f t="shared" si="2" ref="I8:I30">IF(C8=0,0,H8/C8)</f>
        <v>0</v>
      </c>
      <c r="J8" t="s">
        <v>18</v>
      </c>
      <c r="K8" t="str">
        <f t="shared" si="3" ref="K8:K20">IF(C8=0,"",IF(F8&gt;0.15,"Skip - Do Later",IF(F8&gt;-0.1,"Good Value","Excellent Value")))</f>
        <v/>
      </c>
    </row>
    <row r="9" ht="15" customHeight="1">
      <c r="A9" t="s">
        <v>20</v>
      </c>
      <c r="B9" t="s">
        <v>21</v>
      </c>
      <c r="C9" s="6"/>
      <c r="D9" s="7">
        <v>3500</v>
      </c>
      <c r="E9" s="7">
        <f t="shared" si="0"/>
        <v>3500</v>
      </c>
      <c r="F9" s="8" t="str">
        <f t="shared" si="1"/>
        <v>Enter Cost</v>
      </c>
      <c r="G9">
        <v>3</v>
      </c>
      <c r="H9" s="7">
        <v>1500</v>
      </c>
      <c r="I9" s="8">
        <f t="shared" si="2"/>
        <v>0</v>
      </c>
      <c r="J9" t="s">
        <v>18</v>
      </c>
      <c r="K9" t="str">
        <f t="shared" si="3"/>
        <v/>
      </c>
    </row>
    <row r="10" ht="15" customHeight="1">
      <c r="A10" t="s">
        <v>22</v>
      </c>
      <c r="B10" t="s">
        <v>23</v>
      </c>
      <c r="C10" s="6"/>
      <c r="D10" s="7">
        <v>4500</v>
      </c>
      <c r="E10" s="7">
        <f t="shared" si="0"/>
        <v>4500</v>
      </c>
      <c r="F10" s="8" t="str">
        <f t="shared" si="1"/>
        <v>Enter Cost</v>
      </c>
      <c r="G10">
        <v>2</v>
      </c>
      <c r="H10" s="7">
        <v>3000</v>
      </c>
      <c r="I10" s="8">
        <f t="shared" si="2"/>
        <v>0</v>
      </c>
      <c r="J10" t="s">
        <v>18</v>
      </c>
      <c r="K10" t="str">
        <f t="shared" si="3"/>
        <v/>
      </c>
    </row>
    <row r="11" ht="15" customHeight="1">
      <c r="A11" s="5" t="s">
        <v>24</v>
      </c>
    </row>
    <row r="12" ht="15" customHeight="1">
      <c r="A12" t="s">
        <v>25</v>
      </c>
      <c r="B12" t="s">
        <v>26</v>
      </c>
      <c r="C12" s="6"/>
      <c r="D12" s="7">
        <v>4000</v>
      </c>
      <c r="E12" s="7">
        <f t="shared" si="0"/>
        <v>4000</v>
      </c>
      <c r="F12" s="8" t="str">
        <f t="shared" si="1"/>
        <v>Enter Cost</v>
      </c>
      <c r="G12">
        <v>3</v>
      </c>
      <c r="H12" s="7">
        <v>3500</v>
      </c>
      <c r="I12" s="8">
        <f t="shared" si="2"/>
        <v>0</v>
      </c>
      <c r="J12" t="s">
        <v>18</v>
      </c>
      <c r="K12" t="str">
        <f t="shared" si="3"/>
        <v/>
      </c>
    </row>
    <row r="13" ht="15" customHeight="1">
      <c r="A13" t="s">
        <v>27</v>
      </c>
      <c r="B13" t="s">
        <v>28</v>
      </c>
      <c r="C13" s="6"/>
      <c r="D13" s="7">
        <v>5500</v>
      </c>
      <c r="E13" s="7">
        <f t="shared" si="0"/>
        <v>5500</v>
      </c>
      <c r="F13" s="8" t="str">
        <f t="shared" si="1"/>
        <v>Enter Cost</v>
      </c>
      <c r="G13">
        <v>3</v>
      </c>
      <c r="H13" s="7">
        <v>4500</v>
      </c>
      <c r="I13" s="8">
        <f t="shared" si="2"/>
        <v>0</v>
      </c>
      <c r="J13" t="s">
        <v>18</v>
      </c>
      <c r="K13" t="str">
        <f t="shared" si="3"/>
        <v/>
      </c>
    </row>
    <row r="14" ht="15" customHeight="1">
      <c r="A14" s="5" t="s">
        <v>29</v>
      </c>
    </row>
    <row r="15" ht="15" customHeight="1">
      <c r="A15" t="s">
        <v>30</v>
      </c>
      <c r="B15" t="s">
        <v>31</v>
      </c>
      <c r="C15" s="6"/>
      <c r="D15" s="7">
        <v>6000</v>
      </c>
      <c r="E15" s="7">
        <f t="shared" si="0"/>
        <v>6000</v>
      </c>
      <c r="F15" s="8" t="str">
        <f t="shared" si="1"/>
        <v>Enter Cost</v>
      </c>
      <c r="G15">
        <v>4</v>
      </c>
      <c r="H15" s="7">
        <v>4000</v>
      </c>
      <c r="I15" s="8">
        <f t="shared" si="2"/>
        <v>0</v>
      </c>
      <c r="J15" t="s">
        <v>18</v>
      </c>
      <c r="K15" t="str">
        <f>IF(C15=0,"",IF(F15&gt;0.2,"Skip - Do Later",IF(F15&gt;-0.05,"Consider","Excellent Value")))</f>
        <v/>
      </c>
    </row>
    <row r="16" ht="15" customHeight="1">
      <c r="A16" s="5" t="s">
        <v>32</v>
      </c>
    </row>
    <row r="17" ht="15" customHeight="1">
      <c r="A17" t="s">
        <v>33</v>
      </c>
      <c r="B17" t="s">
        <v>34</v>
      </c>
      <c r="C17" s="6"/>
      <c r="D17" s="7">
        <v>3000</v>
      </c>
      <c r="E17" s="7">
        <f t="shared" si="0"/>
        <v>3000</v>
      </c>
      <c r="F17" s="8" t="str">
        <f t="shared" si="1"/>
        <v>Enter Cost</v>
      </c>
      <c r="G17">
        <v>5</v>
      </c>
      <c r="H17" s="7">
        <v>2000</v>
      </c>
      <c r="I17" s="8">
        <f t="shared" si="2"/>
        <v>0</v>
      </c>
      <c r="J17" t="s">
        <v>35</v>
      </c>
      <c r="K17" t="str">
        <f>IF(C17=0,"",IF(F17&gt;0.3,"Skip - Do Later",IF(F17&gt;0,"Consider","Good Value")))</f>
        <v/>
      </c>
    </row>
    <row r="18" ht="15" customHeight="1">
      <c r="A18" s="5" t="s">
        <v>36</v>
      </c>
    </row>
    <row r="19" ht="15" customHeight="1">
      <c r="A19" t="s">
        <v>37</v>
      </c>
      <c r="B19" t="s">
        <v>38</v>
      </c>
      <c r="C19" s="6"/>
      <c r="D19" s="7">
        <v>2500</v>
      </c>
      <c r="E19" s="7">
        <f t="shared" si="0"/>
        <v>2500</v>
      </c>
      <c r="F19" s="8" t="str">
        <f t="shared" si="1"/>
        <v>Enter Cost</v>
      </c>
      <c r="G19">
        <v>5</v>
      </c>
      <c r="H19" s="7">
        <v>500</v>
      </c>
      <c r="I19" s="8">
        <f t="shared" si="2"/>
        <v>0</v>
      </c>
      <c r="J19" t="s">
        <v>39</v>
      </c>
      <c r="K19" t="str">
        <f>IF(C19=0,"",IF(F19&gt;0.2,"Skip - Do Later","Consider"))</f>
        <v/>
      </c>
    </row>
    <row r="20" ht="15" customHeight="1">
      <c r="A20" t="s">
        <v>40</v>
      </c>
      <c r="B20" t="s">
        <v>41</v>
      </c>
      <c r="C20" s="6"/>
      <c r="D20" s="7">
        <v>1800</v>
      </c>
      <c r="E20" s="7">
        <f t="shared" si="0"/>
        <v>1800</v>
      </c>
      <c r="F20" s="8" t="str">
        <f t="shared" si="1"/>
        <v>Enter Cost</v>
      </c>
      <c r="G20">
        <v>2</v>
      </c>
      <c r="H20" s="7">
        <v>1500</v>
      </c>
      <c r="I20" s="8">
        <f t="shared" si="2"/>
        <v>0</v>
      </c>
      <c r="J20" t="s">
        <v>18</v>
      </c>
      <c r="K20" t="str">
        <f t="shared" si="3"/>
        <v/>
      </c>
    </row>
    <row r="21" ht="15" customHeight="1">
      <c r="A21" s="5" t="s">
        <v>42</v>
      </c>
    </row>
    <row r="22" ht="15" customHeight="1">
      <c r="A22" t="s">
        <v>43</v>
      </c>
      <c r="B22" t="s">
        <v>44</v>
      </c>
      <c r="C22" s="6"/>
      <c r="D22" s="7">
        <v>1500</v>
      </c>
      <c r="E22" s="7">
        <f t="shared" si="0"/>
        <v>1500</v>
      </c>
      <c r="F22" s="8" t="str">
        <f t="shared" si="1"/>
        <v>Enter Cost</v>
      </c>
      <c r="G22">
        <v>5</v>
      </c>
      <c r="H22" s="7">
        <v>1000</v>
      </c>
      <c r="I22" s="8">
        <f t="shared" si="2"/>
        <v>0</v>
      </c>
      <c r="J22" t="s">
        <v>45</v>
      </c>
      <c r="K22" t="str">
        <f>IF(C22=0,"",IF(F22&gt;0.3,"Skip - Do Later","Consider"))</f>
        <v/>
      </c>
    </row>
    <row r="23" ht="15" customHeight="1">
      <c r="A23" t="s">
        <v>46</v>
      </c>
      <c r="B23" t="s">
        <v>47</v>
      </c>
      <c r="C23" s="6"/>
      <c r="D23" s="7">
        <v>2500</v>
      </c>
      <c r="E23" s="7">
        <f t="shared" si="0"/>
        <v>2500</v>
      </c>
      <c r="F23" s="8" t="str">
        <f t="shared" si="1"/>
        <v>Enter Cost</v>
      </c>
      <c r="G23">
        <v>1</v>
      </c>
      <c r="H23" s="7">
        <v>2000</v>
      </c>
      <c r="I23" s="8">
        <f t="shared" si="2"/>
        <v>0</v>
      </c>
      <c r="J23" t="s">
        <v>48</v>
      </c>
      <c r="K23" t="str">
        <f>IF(C23=0,"",IF(F23&gt;0.1,"Consider","Excellent Value"))</f>
        <v/>
      </c>
    </row>
    <row r="24" ht="15" customHeight="1">
      <c r="A24" s="5" t="s">
        <v>49</v>
      </c>
    </row>
    <row r="25" ht="15" customHeight="1">
      <c r="A25" t="s">
        <v>50</v>
      </c>
      <c r="B25" t="s">
        <v>51</v>
      </c>
      <c r="C25" s="6"/>
      <c r="D25" s="7">
        <v>8000</v>
      </c>
      <c r="E25" s="7">
        <f t="shared" si="0"/>
        <v>8000</v>
      </c>
      <c r="F25" s="8" t="str">
        <f t="shared" si="1"/>
        <v>Enter Cost</v>
      </c>
      <c r="G25">
        <v>1</v>
      </c>
      <c r="H25" s="7">
        <v>6000</v>
      </c>
      <c r="I25" s="8">
        <f t="shared" si="2"/>
        <v>0</v>
      </c>
      <c r="J25" t="s">
        <v>48</v>
      </c>
      <c r="K25" t="str">
        <f t="shared" si="4" ref="K25:K26">IF(C25=0,"",IF(F25&gt;0.1,"Evaluate Carefully","Good Value"))</f>
        <v/>
      </c>
    </row>
    <row r="26" ht="15" customHeight="1">
      <c r="A26" t="s">
        <v>52</v>
      </c>
      <c r="B26" t="s">
        <v>53</v>
      </c>
      <c r="C26" s="6"/>
      <c r="D26" s="7">
        <v>5000</v>
      </c>
      <c r="E26" s="7">
        <f t="shared" si="0"/>
        <v>5000</v>
      </c>
      <c r="F26" s="8" t="str">
        <f t="shared" si="1"/>
        <v>Enter Cost</v>
      </c>
      <c r="G26">
        <v>1</v>
      </c>
      <c r="H26" s="7">
        <v>4000</v>
      </c>
      <c r="I26" s="8">
        <f t="shared" si="2"/>
        <v>0</v>
      </c>
      <c r="J26" t="s">
        <v>48</v>
      </c>
      <c r="K26" t="str">
        <f t="shared" si="4"/>
        <v/>
      </c>
    </row>
    <row r="27" ht="15" customHeight="1">
      <c r="A27" t="s">
        <v>54</v>
      </c>
      <c r="B27" t="s">
        <v>55</v>
      </c>
      <c r="C27" s="6"/>
      <c r="D27" s="7">
        <v>15000</v>
      </c>
      <c r="E27" s="7">
        <f t="shared" si="0"/>
        <v>15000</v>
      </c>
      <c r="F27" s="8" t="str">
        <f t="shared" si="1"/>
        <v>Enter Cost</v>
      </c>
      <c r="G27">
        <v>1</v>
      </c>
      <c r="H27" s="7">
        <v>12000</v>
      </c>
      <c r="I27" s="8">
        <f t="shared" si="2"/>
        <v>0</v>
      </c>
      <c r="J27" t="s">
        <v>48</v>
      </c>
      <c r="K27" t="str">
        <f>IF(C27=0,"",IF(F27&gt;0.15,"Evaluate Carefully","Good Value"))</f>
        <v/>
      </c>
    </row>
    <row r="28" ht="15" customHeight="1">
      <c r="A28" s="5" t="s">
        <v>56</v>
      </c>
    </row>
    <row r="29" ht="15" customHeight="1">
      <c r="A29" t="s">
        <v>57</v>
      </c>
      <c r="B29" t="s">
        <v>58</v>
      </c>
      <c r="C29" s="6"/>
      <c r="D29" s="7">
        <v>2000</v>
      </c>
      <c r="E29" s="7">
        <f t="shared" si="0"/>
        <v>2000</v>
      </c>
      <c r="F29" s="8" t="str">
        <f t="shared" si="1"/>
        <v>Enter Cost</v>
      </c>
      <c r="G29">
        <v>2</v>
      </c>
      <c r="H29" s="7">
        <v>1800</v>
      </c>
      <c r="I29" s="8">
        <f t="shared" si="2"/>
        <v>0</v>
      </c>
      <c r="J29" t="s">
        <v>18</v>
      </c>
      <c r="K29" t="str">
        <f>IF(C29=0,"",IF(F29&gt;0.1,"Consider","Good Value"))</f>
        <v/>
      </c>
    </row>
    <row r="30" ht="15" customHeight="1">
      <c r="A30" t="s">
        <v>59</v>
      </c>
      <c r="B30" t="s">
        <v>60</v>
      </c>
      <c r="C30" s="6"/>
      <c r="D30" s="7">
        <v>4000</v>
      </c>
      <c r="E30" s="7">
        <f t="shared" si="0"/>
        <v>4000</v>
      </c>
      <c r="F30" s="8" t="str">
        <f t="shared" si="1"/>
        <v>Enter Cost</v>
      </c>
      <c r="G30">
        <v>3</v>
      </c>
      <c r="H30" s="7">
        <v>3000</v>
      </c>
      <c r="I30" s="8">
        <f t="shared" si="2"/>
        <v>0</v>
      </c>
      <c r="J30" t="s">
        <v>18</v>
      </c>
      <c r="K30" t="str">
        <f>IF(C30=0,"",IF(F30&gt;0.15,"Consider","Good Value"))</f>
        <v/>
      </c>
    </row>
    <row r="33" ht="18.75" customHeight="1">
      <c r="A33" s="9" t="s">
        <v>61</v>
      </c>
    </row>
    <row r="35" ht="15" customHeight="1">
      <c r="A35" s="10" t="s">
        <v>62</v>
      </c>
      <c r="B35" s="7">
        <f>SUM(C8:C10,C12:C13,C15,C17,C19:C20,C22:C23,C25:C27,C29:C30)</f>
        <v>0</v>
      </c>
    </row>
    <row r="36" ht="15" customHeight="1">
      <c r="A36" s="10" t="s">
        <v>63</v>
      </c>
      <c r="B36" s="7">
        <f>SUM(D8:D10,D12:D13,D15,D17,D19:D20,D22:D23,D25:D27,D29:D30)</f>
        <v>76800</v>
      </c>
    </row>
    <row r="37" ht="15" customHeight="1">
      <c r="A37" s="10" t="s">
        <v>64</v>
      </c>
      <c r="B37" s="7">
        <f>B36-B35</f>
        <v>76800</v>
      </c>
    </row>
    <row r="38" ht="15" customHeight="1">
      <c r="A38" s="10" t="s">
        <v>65</v>
      </c>
      <c r="B38" s="8" t="str">
        <f>IF(B35=0,"Enter Costs",B37/B36)</f>
        <v>Enter Costs</v>
      </c>
    </row>
    <row r="39" ht="15" customHeight="1">
      <c r="A39" s="10" t="s">
        <v>67</v>
      </c>
      <c r="B39" s="7">
        <f>SUM(H8:H10,H12:H13,H15,H17,H19:H20,H22:H23,H25:H27,H29:H30)</f>
        <v>55300</v>
      </c>
    </row>
    <row r="40" ht="15" customHeight="1">
      <c r="A40" s="10" t="s">
        <v>68</v>
      </c>
      <c r="B40" s="8">
        <f>IF(B35=0,0,B39/B35)</f>
        <v>0</v>
      </c>
    </row>
    <row r="42" ht="15" customHeight="1">
      <c r="A42" s="11" t="s">
        <v>69</v>
      </c>
    </row>
    <row r="44" ht="15" customHeight="1">
      <c r="A44" s="10" t="s">
        <v>70</v>
      </c>
    </row>
    <row r="45" ht="15" customHeight="1">
      <c r="A45" t="s">
        <v>71</v>
      </c>
      <c r="B45" s="6">
        <v>7</v>
      </c>
    </row>
    <row r="46" ht="15" customHeight="1">
      <c r="A46" t="s">
        <v>72</v>
      </c>
      <c r="B46" s="6">
        <v>30</v>
      </c>
    </row>
    <row r="47" ht="15" customHeight="1">
      <c r="A47" t="s">
        <v>73</v>
      </c>
      <c r="B47" s="7">
        <f>IF(B35=0,0,PMT(B45/100/12,B46*12,-B35))</f>
        <v>0</v>
      </c>
    </row>
    <row r="48" ht="15" customHeight="1">
      <c r="A48" t="s">
        <v>74</v>
      </c>
      <c r="B48" s="7">
        <f>IF(B35=0,0,(B47*B46*12)-B35)</f>
        <v>0</v>
      </c>
    </row>
    <row r="50" ht="15" customHeight="1">
      <c r="A50" s="12" t="s">
        <v>75</v>
      </c>
    </row>
    <row r="52" ht="15" customHeight="1">
      <c r="A52" s="13" t="s">
        <v>76</v>
      </c>
      <c r="G52" s="14" t="s">
        <v>77</v>
      </c>
    </row>
    <row r="53" ht="15" customHeight="1">
      <c r="A53" t="s">
        <v>78</v>
      </c>
      <c r="G53" t="s">
        <v>79</v>
      </c>
    </row>
    <row r="54" ht="15" customHeight="1">
      <c r="A54" t="s">
        <v>80</v>
      </c>
      <c r="G54" t="s">
        <v>81</v>
      </c>
    </row>
    <row r="55" ht="15" customHeight="1">
      <c r="A55" t="s">
        <v>82</v>
      </c>
      <c r="G55" t="s">
        <v>83</v>
      </c>
    </row>
    <row r="56" ht="15" customHeight="1">
      <c r="A56" t="s">
        <v>84</v>
      </c>
      <c r="G56" t="s">
        <v>85</v>
      </c>
    </row>
    <row r="57" ht="15" customHeight="1">
      <c r="A57" t="s">
        <v>86</v>
      </c>
      <c r="G57" t="s">
        <v>87</v>
      </c>
    </row>
    <row r="59" ht="15" customHeight="1">
      <c r="A59" s="15" t="s">
        <v>88</v>
      </c>
    </row>
    <row r="60" ht="15.75" customHeight="1">
      <c r="A60" t="s">
        <v>89</v>
      </c>
    </row>
    <row r="61" ht="15.75" customHeight="1">
      <c r="A61" t="s">
        <v>90</v>
      </c>
    </row>
    <row r="62" ht="15.75" customHeight="1">
      <c r="A62" t="s">
        <v>91</v>
      </c>
    </row>
    <row r="63" ht="15.75" customHeight="1">
      <c r="A63" t="s">
        <v>92</v>
      </c>
    </row>
  </sheetData>
  <mergeCells>
    <mergeCell ref="A1:K1"/>
    <mergeCell ref="A2:K2"/>
    <mergeCell ref="A4:K4"/>
    <mergeCell ref="A7:K7"/>
    <mergeCell ref="A11:K11"/>
    <mergeCell ref="A14:K14"/>
    <mergeCell ref="A16:K16"/>
    <mergeCell ref="A18:K18"/>
    <mergeCell ref="A21:K21"/>
    <mergeCell ref="A24:K24"/>
    <mergeCell ref="A28:K28"/>
    <mergeCell ref="A33:K33"/>
    <mergeCell ref="A42:K42"/>
    <mergeCell ref="A44:C44"/>
    <mergeCell ref="A50:K50"/>
    <mergeCell ref="A52:E52"/>
    <mergeCell ref="G52:K52"/>
    <mergeCell ref="A59:K59"/>
    <mergeCell ref="A60:K60"/>
    <mergeCell ref="A61:K61"/>
    <mergeCell ref="A62:K62"/>
    <mergeCell ref="A63:K63"/>
  </mergeCells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drawing r:id="rId1"/>
  <extLst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2026-02-06T13:41:10Z</dcterms:created>
</cp:coreProperties>
</file>