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allmcshane-my.sharepoint.com/personal/niall_sourceagility_com_au/Documents/1 the quiet coach/methods/"/>
    </mc:Choice>
  </mc:AlternateContent>
  <xr:revisionPtr revIDLastSave="301" documentId="8_{4CCF016B-FE83-4C48-BA27-CEA06051997E}" xr6:coauthVersionLast="47" xr6:coauthVersionMax="47" xr10:uidLastSave="{99E0904B-5F68-4583-A9AC-733762FD8DFC}"/>
  <workbookProtection workbookAlgorithmName="SHA-512" workbookHashValue="8/Cb3nMYy9zGOq5tf3Uqs3FO50hcehXGbcz6KyZCQyZ74oVfNRne1f7+ByHVz4M4MgNgjUK4fMvJafQqNTqlRA==" workbookSaltValue="2agyfxfBVQVQ2F665VXCDA==" workbookSpinCount="100000" lockStructure="1"/>
  <bookViews>
    <workbookView xWindow="-8700" yWindow="-24000" windowWidth="25284" windowHeight="20820" xr2:uid="{00000000-000D-0000-FFFF-FFFF00000000}"/>
  </bookViews>
  <sheets>
    <sheet name="Source Agility" sheetId="7" r:id="rId1"/>
    <sheet name="burn-up graph" sheetId="3" r:id="rId2"/>
    <sheet name="Practices and Guidelines" sheetId="5" r:id="rId3"/>
    <sheet name="...or use ChatGP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6C03jxJLLy68S+eLFaiExWwEv/dNdxFtVtRyaVa7kY="/>
    </ext>
  </extLst>
</workbook>
</file>

<file path=xl/calcChain.xml><?xml version="1.0" encoding="utf-8"?>
<calcChain xmlns="http://schemas.openxmlformats.org/spreadsheetml/2006/main">
  <c r="A3" i="3" l="1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" i="3"/>
  <c r="B2" i="3"/>
  <c r="C2" i="3"/>
  <c r="C3" i="3"/>
  <c r="C4" i="3"/>
  <c r="C5" i="3"/>
  <c r="C6" i="3" s="1"/>
  <c r="F44" i="3"/>
  <c r="E44" i="3"/>
  <c r="D44" i="3"/>
  <c r="G2" i="3"/>
  <c r="G3" i="3" s="1"/>
  <c r="G4" i="3" s="1"/>
  <c r="G5" i="3" s="1"/>
  <c r="G6" i="3" s="1"/>
  <c r="G7" i="3" s="1"/>
  <c r="G8" i="3" s="1"/>
  <c r="G9" i="3" s="1"/>
  <c r="C7" i="3" l="1"/>
  <c r="G44" i="3"/>
  <c r="F9" i="3" s="1"/>
  <c r="C8" i="3" l="1"/>
  <c r="C9" i="3" l="1"/>
  <c r="C10" i="3" l="1"/>
  <c r="C11" i="3" l="1"/>
  <c r="C12" i="3" l="1"/>
  <c r="C13" i="3" l="1"/>
  <c r="C14" i="3" l="1"/>
  <c r="C15" i="3" l="1"/>
  <c r="C16" i="3" l="1"/>
  <c r="C17" i="3" l="1"/>
  <c r="C18" i="3" l="1"/>
  <c r="C19" i="3" l="1"/>
  <c r="C20" i="3" l="1"/>
  <c r="C21" i="3" l="1"/>
  <c r="C22" i="3" l="1"/>
  <c r="C23" i="3" l="1"/>
  <c r="C24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<sst xmlns="http://schemas.openxmlformats.org/spreadsheetml/2006/main" count="114" uniqueCount="114">
  <si>
    <t>DATE</t>
  </si>
  <si>
    <t>SPRINT</t>
  </si>
  <si>
    <t>Estimated project size</t>
  </si>
  <si>
    <t>Cumulative total points done</t>
  </si>
  <si>
    <t>Velocity (burn rate)</t>
  </si>
  <si>
    <t>SPRINT 17</t>
  </si>
  <si>
    <t>SPRINT 18</t>
  </si>
  <si>
    <t>SPRINT 19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</si>
  <si>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</si>
  <si>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</si>
  <si>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</si>
  <si>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</si>
  <si>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</si>
  <si>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</si>
  <si>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</si>
  <si>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</si>
  <si>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</si>
  <si>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</si>
  <si>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</si>
  <si>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</si>
  <si>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</si>
  <si>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</si>
  <si>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</si>
  <si>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</si>
  <si>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</si>
  <si>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</si>
  <si>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</si>
  <si>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</si>
  <si>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EPICS</t>
  </si>
  <si>
    <t>SMALL (34)</t>
  </si>
  <si>
    <t>MEDIUM (55)</t>
  </si>
  <si>
    <t>Large (89)</t>
  </si>
  <si>
    <t>Refunds</t>
  </si>
  <si>
    <t>Agent comm</t>
  </si>
  <si>
    <t>Foundations (data)</t>
  </si>
  <si>
    <t>Roles</t>
  </si>
  <si>
    <t>VSL</t>
  </si>
  <si>
    <t>Bulk Inv</t>
  </si>
  <si>
    <t>Credit notes</t>
  </si>
  <si>
    <t>Reports (R&amp;A)</t>
  </si>
  <si>
    <t>Reports (Fin)</t>
  </si>
  <si>
    <t>Reports (SS)</t>
  </si>
  <si>
    <t>Burn rate (velocity) is a measure of how much work the team completes each sprint. It’s self-reported by the team—not assigned by a manager—based on actual completed work. This helps track progress, adjust forecasts, and improve planning accuracy over time.</t>
  </si>
  <si>
    <t>Ideal Burn rate</t>
  </si>
  <si>
    <t xml:space="preserve"> -25% increase</t>
  </si>
  <si>
    <t xml:space="preserve"> +25% increase</t>
  </si>
  <si>
    <t>Essential Team Principles</t>
  </si>
  <si>
    <t>Burn-up charts are team tools for insight, NEVER management tools for control</t>
  </si>
  <si>
    <t>Maintain team psychological safety when discussing estimates and actuals</t>
  </si>
  <si>
    <t>Teams own their estimates and velocity - no pressure to increase speed</t>
  </si>
  <si>
    <t>Create safe spaces for teams to update forecasts based on learned realities</t>
  </si>
  <si>
    <t>Protect teams from using burn-up data as a performance measure</t>
  </si>
  <si>
    <t>Epic Slicing</t>
  </si>
  <si>
    <t>Value-stream based breakdown of large initiatives</t>
  </si>
  <si>
    <t>Focus on achieving consistent batch sizes</t>
  </si>
  <si>
    <t>Minimize dependencies between epics</t>
  </si>
  <si>
    <t>Slice based on business value delivery</t>
  </si>
  <si>
    <t>Maintain granularity suitable for reliable estimation</t>
  </si>
  <si>
    <t>Estimation Practices</t>
  </si>
  <si>
    <t>Top-down relative sizing of complex epics</t>
  </si>
  <si>
    <t>Reference class forecasting using past delivery data</t>
  </si>
  <si>
    <t>Cross-functional input from architects, devs, and business</t>
  </si>
  <si>
    <t>Challenge and validate initial estimates</t>
  </si>
  <si>
    <t>Regular calibration against actuals</t>
  </si>
  <si>
    <t>Required Workshop Skills</t>
  </si>
  <si>
    <t>Large-group estimation facilitation</t>
  </si>
  <si>
    <t>Epic slicing workshop orchestration</t>
  </si>
  <si>
    <t>Technical and business stakeholder alignment</t>
  </si>
  <si>
    <t>Risk and dependency identification</t>
  </si>
  <si>
    <t>Scope refinement techniques</t>
  </si>
  <si>
    <t>Key Outputs</t>
  </si>
  <si>
    <t>Consistently sized epic slices</t>
  </si>
  <si>
    <t>Reliable initial estimates</t>
  </si>
  <si>
    <t>Clear delivery sequence</t>
  </si>
  <si>
    <t>Identified risks and dependencies</t>
  </si>
  <si>
    <t>Realistic burn-up forecasts</t>
  </si>
  <si>
    <t>Supporting Data</t>
  </si>
  <si>
    <t>Historical velocity trends</t>
  </si>
  <si>
    <t>Past epic delivery patterns</t>
  </si>
  <si>
    <t>Team capacity data</t>
  </si>
  <si>
    <t>Dependency maps</t>
  </si>
  <si>
    <t>Risk logs</t>
  </si>
  <si>
    <t>Core Practices for Delivery Assurance When Using a Burn-up</t>
  </si>
  <si>
    <t>Data Collection &amp; Automation</t>
  </si>
  <si>
    <t>Burn-up should be automated from your work management system (Jira, Azure DevOps, etc.)</t>
  </si>
  <si>
    <t>Manual data entry creates unnecessary overhead and risks errors</t>
  </si>
  <si>
    <t>Export automation and reporting tools should handle the heavy lifting</t>
  </si>
  <si>
    <t xml:space="preserve">Using a combination of Excel tables that you maintain and ChatGPT (or similar) you could update you graph more easily. But a bot can't slice and facilitate staekholders in a workshop (at least not yet!) </t>
  </si>
  <si>
    <r>
      <t xml:space="preserve">This is where work is shaped and sized. Large projects or requests are broken down into epics—moderately sized, valuable work packets. Estimation is done relatively, using past similar work as a benchmark to quickly gauge effort without deep analysis, providing a rough order of magnitude. </t>
    </r>
    <r>
      <rPr>
        <b/>
        <sz val="9"/>
        <color rgb="FF000000"/>
        <rFont val="Arial"/>
        <family val="2"/>
      </rPr>
      <t>Hint</t>
    </r>
    <r>
      <rPr>
        <sz val="9"/>
        <color rgb="FF000000"/>
        <rFont val="Arial"/>
        <family val="2"/>
      </rPr>
      <t>: these estmates change over time as the work is refined (meanng the blue burn-up line will move up/down)</t>
    </r>
  </si>
  <si>
    <r>
      <rPr>
        <b/>
        <sz val="18"/>
        <color rgb="FF000000"/>
        <rFont val="Arial"/>
        <family val="2"/>
        <scheme val="minor"/>
      </rPr>
      <t>Welcome to Your Agile Delivery Forecasting Tool</t>
    </r>
    <r>
      <rPr>
        <sz val="10"/>
        <color rgb="FF000000"/>
        <rFont val="Arial"/>
        <scheme val="minor"/>
      </rPr>
      <t xml:space="preserve">
</t>
    </r>
    <r>
      <rPr>
        <b/>
        <sz val="10"/>
        <color rgb="FF000000"/>
        <rFont val="Arial"/>
        <family val="2"/>
        <scheme val="minor"/>
      </rPr>
      <t>You've taken the first step toward predictable delivery</t>
    </r>
    <r>
      <rPr>
        <sz val="10"/>
        <color rgb="FF000000"/>
        <rFont val="Arial"/>
        <scheme val="minor"/>
      </rPr>
      <t xml:space="preserve">
</t>
    </r>
  </si>
  <si>
    <t>This Excel model gives you the core functionality you need to start forecasting your agile delivery with confidence. With this tool, you can:</t>
  </si>
  <si>
    <t>Create data-driven delivery predictions based on your team's actual performance</t>
  </si>
  <si>
    <t>Visualize confidence ranges instead of single-point estimates</t>
  </si>
  <si>
    <t>Account for scope changes with burn-up forecasting</t>
  </si>
  <si>
    <t>Communicate realistic timelines to stakeholders</t>
  </si>
  <si>
    <t>Ready to master agile forecasting?</t>
  </si>
  <si>
    <t>Get started with our introductory video to understand the basics of this tool:</t>
  </si>
  <si>
    <t>How to input your team's data for accurate forecasting</t>
  </si>
  <si>
    <t>Setting up your first burn-up chart with confidence ranges</t>
  </si>
  <si>
    <t>Interpreting the results for better decision making</t>
  </si>
  <si>
    <t>Quick tips for immediate implementation</t>
  </si>
  <si>
    <t>👉 CLICK HERE to Watch the Introduction Video</t>
  </si>
  <si>
    <t>Want the complete agile forecasting video series?</t>
  </si>
  <si>
    <t>Unlock our comprehensive 6-part video series that covers:</t>
  </si>
  <si>
    <t>Detailed walkthrough of every feature in this Excel tool</t>
  </si>
  <si>
    <t>Practical techniques for gathering and using historical data</t>
  </si>
  <si>
    <t>Strategies for communicating forecasts to stakeholders</t>
  </si>
  <si>
    <t>Handling scope changes while maintaining predictability</t>
  </si>
  <si>
    <t>Balancing agile flexibility with delivery commitments</t>
  </si>
  <si>
    <t>Real-world examples and case studies from successful implementations</t>
  </si>
  <si>
    <t>📧 Email: niall@sourceagility.com.au and we will send you a link to get access.</t>
  </si>
  <si>
    <t>🌐 or Visit: https://sourceagility.com.au/agile-delivery-forecasting</t>
  </si>
  <si>
    <t>© Source Agility 2025 | All Rights Reserved</t>
  </si>
  <si>
    <t>Questions or support needs? Contact niall@sourceagility.com.au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</si>
</sst>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 &quot;mmm&quot; &quot;yyyy"/>
    <numFmt numFmtId="165" formatCode="d/mmm/yy"/>
  </numFmts>
  <fonts count="13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65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left" vertical="top" wrapText="1" indent="2"/>
    </xf>
    <xf numFmtId="0" fontId="6" fillId="0" borderId="15" xfId="0" applyFont="1" applyBorder="1" applyAlignment="1">
      <alignment vertical="top" wrapText="1"/>
    </xf>
    <xf numFmtId="0" fontId="12" fillId="0" borderId="15" xfId="1" applyFont="1" applyBorder="1" applyAlignment="1">
      <alignment horizontal="left" vertical="top" wrapText="1" indent="1"/>
    </xf>
    <xf numFmtId="0" fontId="11" fillId="0" borderId="15" xfId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AU" sz="1400" b="0" i="0">
                <a:solidFill>
                  <a:srgbClr val="595959"/>
                </a:solidFill>
                <a:latin typeface="Calibri"/>
              </a:rPr>
              <a:t>Project, release or initiative BURN-UP</a:t>
            </a:r>
          </a:p>
        </c:rich>
      </c:tx>
      <c:layout>
        <c:manualLayout>
          <c:xMode val="edge"/>
          <c:yMode val="edge"/>
          <c:x val="0.406968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3.2583800000000003E-2"/>
          <c:y val="6.5672300000000003E-2"/>
          <c:w val="0.96241600000000005"/>
          <c:h val="0.81169999999999998"/>
        </c:manualLayout>
      </c:layout>
      <c:lineChart>
        <c:grouping val="standard"/>
        <c:varyColors val="1"/>
        <c:ser>
          <c:idx val="1"/>
          <c:order val="0"/>
          <c:tx>
            <c:v>Cumulative total points done</c:v>
          </c:tx>
          <c:spPr>
            <a:ln w="76200" cmpd="sng">
              <a:solidFill>
                <a:schemeClr val="accent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2"/>
              </a:solidFill>
              <a:ln w="76200"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404040"/>
                    </a:solidFill>
                    <a:latin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Linear (Cumulative total points done)</c:name>
            <c:spPr>
              <a:ln w="19050">
                <a:solidFill>
                  <a:schemeClr val="accent5">
                    <a:lumMod val="20000"/>
                    <a:lumOff val="80000"/>
                    <a:alpha val="0"/>
                  </a:schemeClr>
                </a:solidFill>
              </a:ln>
            </c:spPr>
            <c:trendlineType val="linear"/>
            <c:forward val="5"/>
            <c:dispRSqr val="0"/>
            <c:dispEq val="0"/>
          </c:trendline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graph'!$G$2:$G$21</c:f>
              <c:numCache>
                <c:formatCode>General</c:formatCode>
                <c:ptCount val="20"/>
                <c:pt idx="0">
                  <c:v>37.5</c:v>
                </c:pt>
                <c:pt idx="1">
                  <c:v>110.5</c:v>
                </c:pt>
                <c:pt idx="2">
                  <c:v>154.5</c:v>
                </c:pt>
                <c:pt idx="3">
                  <c:v>210.5</c:v>
                </c:pt>
                <c:pt idx="4">
                  <c:v>259.5</c:v>
                </c:pt>
                <c:pt idx="5">
                  <c:v>306.5</c:v>
                </c:pt>
                <c:pt idx="6">
                  <c:v>366.5</c:v>
                </c:pt>
                <c:pt idx="7">
                  <c:v>401.5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F-4F83-ACAD-FB90B0D2697B}"/>
            </c:ext>
          </c:extLst>
        </c:ser>
        <c:ser>
          <c:idx val="2"/>
          <c:order val="1"/>
          <c:tx>
            <c:strRef>
              <c:f>'burn-up graph'!$C$1</c:f>
              <c:strCache>
                <c:ptCount val="1"/>
                <c:pt idx="0">
                  <c:v>Ideal Burn rate</c:v>
                </c:pt>
              </c:strCache>
            </c:strRef>
          </c:tx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graph'!$C$2:$C$24</c:f>
              <c:numCache>
                <c:formatCode>0</c:formatCode>
                <c:ptCount val="23"/>
                <c:pt idx="0">
                  <c:v>45.35</c:v>
                </c:pt>
                <c:pt idx="1">
                  <c:v>90.35</c:v>
                </c:pt>
                <c:pt idx="2">
                  <c:v>135.35</c:v>
                </c:pt>
                <c:pt idx="3">
                  <c:v>180.35</c:v>
                </c:pt>
                <c:pt idx="4">
                  <c:v>225.35</c:v>
                </c:pt>
                <c:pt idx="5">
                  <c:v>270.35000000000002</c:v>
                </c:pt>
                <c:pt idx="6">
                  <c:v>315.35000000000002</c:v>
                </c:pt>
                <c:pt idx="7">
                  <c:v>360.35</c:v>
                </c:pt>
                <c:pt idx="8">
                  <c:v>405.35</c:v>
                </c:pt>
                <c:pt idx="9">
                  <c:v>450.35</c:v>
                </c:pt>
                <c:pt idx="10">
                  <c:v>495.35</c:v>
                </c:pt>
                <c:pt idx="11">
                  <c:v>540.35</c:v>
                </c:pt>
                <c:pt idx="12">
                  <c:v>585.35</c:v>
                </c:pt>
                <c:pt idx="13">
                  <c:v>630.35</c:v>
                </c:pt>
                <c:pt idx="14">
                  <c:v>675.35</c:v>
                </c:pt>
                <c:pt idx="15">
                  <c:v>720.35</c:v>
                </c:pt>
                <c:pt idx="16">
                  <c:v>765.35</c:v>
                </c:pt>
                <c:pt idx="17">
                  <c:v>810.35</c:v>
                </c:pt>
                <c:pt idx="18">
                  <c:v>855.35</c:v>
                </c:pt>
                <c:pt idx="19">
                  <c:v>900.35</c:v>
                </c:pt>
                <c:pt idx="20">
                  <c:v>945.35</c:v>
                </c:pt>
                <c:pt idx="21">
                  <c:v>990.35</c:v>
                </c:pt>
                <c:pt idx="22">
                  <c:v>1035.3499999999999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F-4F83-ACAD-FB90B0D2697B}"/>
            </c:ext>
          </c:extLst>
        </c:ser>
        <c:ser>
          <c:idx val="3"/>
          <c:order val="2"/>
          <c:tx>
            <c:strRef>
              <c:f>'burn-up graph'!$A$1</c:f>
              <c:strCache>
                <c:ptCount val="1"/>
                <c:pt idx="0">
                  <c:v> -25% increase</c:v>
                </c:pt>
              </c:strCache>
            </c:strRef>
          </c:tx>
          <c:spPr>
            <a:ln>
              <a:solidFill>
                <a:schemeClr val="accent4">
                  <a:lumMod val="20000"/>
                  <a:lumOff val="80000"/>
                </a:schemeClr>
              </a:solidFill>
            </a:ln>
          </c:spPr>
          <c:marker>
            <c:spPr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</c:marker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graph'!$A$2:$A$24</c:f>
              <c:numCache>
                <c:formatCode>0</c:formatCode>
                <c:ptCount val="23"/>
                <c:pt idx="0">
                  <c:v>34.012500000000003</c:v>
                </c:pt>
                <c:pt idx="1">
                  <c:v>67.762499999999989</c:v>
                </c:pt>
                <c:pt idx="2">
                  <c:v>101.51249999999999</c:v>
                </c:pt>
                <c:pt idx="3">
                  <c:v>135.26249999999999</c:v>
                </c:pt>
                <c:pt idx="4">
                  <c:v>169.01249999999999</c:v>
                </c:pt>
                <c:pt idx="5">
                  <c:v>202.76250000000002</c:v>
                </c:pt>
                <c:pt idx="6">
                  <c:v>236.51250000000002</c:v>
                </c:pt>
                <c:pt idx="7">
                  <c:v>270.26250000000005</c:v>
                </c:pt>
                <c:pt idx="8">
                  <c:v>304.01250000000005</c:v>
                </c:pt>
                <c:pt idx="9">
                  <c:v>337.76250000000005</c:v>
                </c:pt>
                <c:pt idx="10">
                  <c:v>371.51250000000005</c:v>
                </c:pt>
                <c:pt idx="11">
                  <c:v>405.26250000000005</c:v>
                </c:pt>
                <c:pt idx="12">
                  <c:v>439.01250000000005</c:v>
                </c:pt>
                <c:pt idx="13">
                  <c:v>472.76250000000005</c:v>
                </c:pt>
                <c:pt idx="14">
                  <c:v>506.51250000000005</c:v>
                </c:pt>
                <c:pt idx="15">
                  <c:v>540.26250000000005</c:v>
                </c:pt>
                <c:pt idx="16">
                  <c:v>574.01250000000005</c:v>
                </c:pt>
                <c:pt idx="17">
                  <c:v>607.76250000000005</c:v>
                </c:pt>
                <c:pt idx="18">
                  <c:v>641.51250000000005</c:v>
                </c:pt>
                <c:pt idx="19">
                  <c:v>675.26250000000005</c:v>
                </c:pt>
                <c:pt idx="20">
                  <c:v>709.01250000000005</c:v>
                </c:pt>
                <c:pt idx="21">
                  <c:v>742.76250000000005</c:v>
                </c:pt>
                <c:pt idx="22">
                  <c:v>776.51249999999993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DF-4F83-ACAD-FB90B0D2697B}"/>
            </c:ext>
          </c:extLst>
        </c:ser>
        <c:ser>
          <c:idx val="4"/>
          <c:order val="3"/>
          <c:tx>
            <c:strRef>
              <c:f>'burn-up graph'!$B$1</c:f>
              <c:strCache>
                <c:ptCount val="1"/>
                <c:pt idx="0">
                  <c:v> +25% increase</c:v>
                </c:pt>
              </c:strCache>
            </c:strRef>
          </c:tx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marker>
            <c:spPr>
              <a:ln>
                <a:solidFill>
                  <a:schemeClr val="accent5">
                    <a:lumMod val="20000"/>
                    <a:lumOff val="80000"/>
                  </a:schemeClr>
                </a:solidFill>
              </a:ln>
            </c:spPr>
          </c:marker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graph'!$B$2:$B$24</c:f>
              <c:numCache>
                <c:formatCode>0</c:formatCode>
                <c:ptCount val="23"/>
                <c:pt idx="0">
                  <c:v>56.6875</c:v>
                </c:pt>
                <c:pt idx="1">
                  <c:v>112.9375</c:v>
                </c:pt>
                <c:pt idx="2">
                  <c:v>169.1875</c:v>
                </c:pt>
                <c:pt idx="3">
                  <c:v>225.4375</c:v>
                </c:pt>
                <c:pt idx="4">
                  <c:v>281.6875</c:v>
                </c:pt>
                <c:pt idx="5">
                  <c:v>337.9375</c:v>
                </c:pt>
                <c:pt idx="6">
                  <c:v>394.1875</c:v>
                </c:pt>
                <c:pt idx="7">
                  <c:v>450.4375</c:v>
                </c:pt>
                <c:pt idx="8">
                  <c:v>506.6875</c:v>
                </c:pt>
                <c:pt idx="9">
                  <c:v>562.9375</c:v>
                </c:pt>
                <c:pt idx="10">
                  <c:v>619.1875</c:v>
                </c:pt>
                <c:pt idx="11">
                  <c:v>675.4375</c:v>
                </c:pt>
                <c:pt idx="12">
                  <c:v>731.6875</c:v>
                </c:pt>
                <c:pt idx="13">
                  <c:v>787.9375</c:v>
                </c:pt>
                <c:pt idx="14">
                  <c:v>844.1875</c:v>
                </c:pt>
                <c:pt idx="15">
                  <c:v>900.4375</c:v>
                </c:pt>
                <c:pt idx="16">
                  <c:v>956.6875</c:v>
                </c:pt>
                <c:pt idx="17">
                  <c:v>1012.9375</c:v>
                </c:pt>
                <c:pt idx="18">
                  <c:v>1069.1875</c:v>
                </c:pt>
                <c:pt idx="19">
                  <c:v>1125.4375</c:v>
                </c:pt>
                <c:pt idx="20">
                  <c:v>1181.6875</c:v>
                </c:pt>
                <c:pt idx="21">
                  <c:v>1237.9375</c:v>
                </c:pt>
                <c:pt idx="22">
                  <c:v>1294.1875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DF-4F83-ACAD-FB90B0D2697B}"/>
            </c:ext>
          </c:extLst>
        </c:ser>
        <c:ser>
          <c:idx val="0"/>
          <c:order val="4"/>
          <c:tx>
            <c:strRef>
              <c:f>'burn-up graph'!$F$1</c:f>
              <c:strCache>
                <c:ptCount val="1"/>
                <c:pt idx="0">
                  <c:v>Estimated project size</c:v>
                </c:pt>
              </c:strCache>
            </c:strRef>
          </c:tx>
          <c:cat>
            <c:numRef>
              <c:f>'burn-up graph'!$D$2:$D$24</c:f>
              <c:numCache>
                <c:formatCode>d/mmm/yy</c:formatCode>
                <c:ptCount val="23"/>
                <c:pt idx="0">
                  <c:v>45632</c:v>
                </c:pt>
                <c:pt idx="1">
                  <c:v>45646</c:v>
                </c:pt>
                <c:pt idx="2">
                  <c:v>45660</c:v>
                </c:pt>
                <c:pt idx="3">
                  <c:v>45674</c:v>
                </c:pt>
                <c:pt idx="4">
                  <c:v>45688</c:v>
                </c:pt>
                <c:pt idx="5">
                  <c:v>45702</c:v>
                </c:pt>
                <c:pt idx="6">
                  <c:v>45716</c:v>
                </c:pt>
                <c:pt idx="7">
                  <c:v>45730</c:v>
                </c:pt>
                <c:pt idx="8">
                  <c:v>45744</c:v>
                </c:pt>
                <c:pt idx="9">
                  <c:v>45758</c:v>
                </c:pt>
                <c:pt idx="10">
                  <c:v>45772</c:v>
                </c:pt>
                <c:pt idx="11">
                  <c:v>45786</c:v>
                </c:pt>
                <c:pt idx="12">
                  <c:v>45800</c:v>
                </c:pt>
                <c:pt idx="13">
                  <c:v>45814</c:v>
                </c:pt>
                <c:pt idx="14">
                  <c:v>45828</c:v>
                </c:pt>
                <c:pt idx="15">
                  <c:v>45842</c:v>
                </c:pt>
                <c:pt idx="16">
                  <c:v>45856</c:v>
                </c:pt>
                <c:pt idx="17">
                  <c:v>45870</c:v>
                </c:pt>
                <c:pt idx="18">
                  <c:v>45884</c:v>
                </c:pt>
                <c:pt idx="19">
                  <c:v>45898</c:v>
                </c:pt>
                <c:pt idx="20">
                  <c:v>45912</c:v>
                </c:pt>
                <c:pt idx="21">
                  <c:v>45926</c:v>
                </c:pt>
                <c:pt idx="22">
                  <c:v>45940</c:v>
                </c:pt>
              </c:numCache>
            </c:numRef>
          </c:cat>
          <c:val>
            <c:numRef>
              <c:f>'burn-up graph'!$F$2:$F$24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913.5</c:v>
                </c:pt>
                <c:pt idx="8">
                  <c:v>907</c:v>
                </c:pt>
                <c:pt idx="9">
                  <c:v>907</c:v>
                </c:pt>
                <c:pt idx="10">
                  <c:v>907</c:v>
                </c:pt>
                <c:pt idx="11">
                  <c:v>907</c:v>
                </c:pt>
                <c:pt idx="12">
                  <c:v>907</c:v>
                </c:pt>
                <c:pt idx="13">
                  <c:v>907</c:v>
                </c:pt>
                <c:pt idx="14">
                  <c:v>907</c:v>
                </c:pt>
                <c:pt idx="15">
                  <c:v>907</c:v>
                </c:pt>
                <c:pt idx="16">
                  <c:v>907</c:v>
                </c:pt>
                <c:pt idx="17">
                  <c:v>907</c:v>
                </c:pt>
                <c:pt idx="18">
                  <c:v>907</c:v>
                </c:pt>
                <c:pt idx="19">
                  <c:v>907</c:v>
                </c:pt>
                <c:pt idx="20">
                  <c:v>907</c:v>
                </c:pt>
                <c:pt idx="21">
                  <c:v>907</c:v>
                </c:pt>
                <c:pt idx="22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6DF-4F83-ACAD-FB90B0D2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70133"/>
        <c:axId val="379570051"/>
      </c:lineChart>
      <c:dateAx>
        <c:axId val="479870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AU"/>
              </a:p>
            </c:rich>
          </c:tx>
          <c:overlay val="0"/>
        </c:title>
        <c:numFmt formatCode="d/mmm/yy" sourceLinked="1"/>
        <c:majorTickMark val="none"/>
        <c:minorTickMark val="none"/>
        <c:tickLblPos val="nextTo"/>
        <c:txPr>
          <a:bodyPr rot="0"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79570051"/>
        <c:crosses val="autoZero"/>
        <c:auto val="0"/>
        <c:lblOffset val="100"/>
        <c:baseTimeUnit val="days"/>
        <c:minorUnit val="14"/>
        <c:minorTimeUnit val="days"/>
      </c:dateAx>
      <c:valAx>
        <c:axId val="3795700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A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79870133"/>
        <c:crosses val="autoZero"/>
        <c:crossBetween val="between"/>
        <c:majorUnit val="275"/>
        <c:minorUnit val="137.5"/>
      </c:valAx>
    </c:plotArea>
    <c:legend>
      <c:legendPos val="b"/>
      <c:layout>
        <c:manualLayout>
          <c:xMode val="edge"/>
          <c:yMode val="edge"/>
          <c:x val="0.39710099999999998"/>
          <c:y val="0.93698300000000001"/>
        </c:manualLayout>
      </c:layout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54152</xdr:colOff>
      <xdr:row>9</xdr:row>
      <xdr:rowOff>19551</xdr:rowOff>
    </xdr:from>
    <xdr:ext cx="10949557" cy="7184435"/>
    <xdr:graphicFrame macro="">
      <xdr:nvGraphicFramePr>
        <xdr:cNvPr id="1388508690" name="Chart 2" title="Chart">
          <a:extLst>
            <a:ext uri="{FF2B5EF4-FFF2-40B4-BE49-F238E27FC236}">
              <a16:creationId xmlns:a16="http://schemas.microsoft.com/office/drawing/2014/main" id="{00000000-0008-0000-0200-000012F6C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15</xdr:col>
      <xdr:colOff>198320</xdr:colOff>
      <xdr:row>24</xdr:row>
      <xdr:rowOff>47888</xdr:rowOff>
    </xdr:from>
    <xdr:to>
      <xdr:col>15</xdr:col>
      <xdr:colOff>211623</xdr:colOff>
      <xdr:row>45</xdr:row>
      <xdr:rowOff>123226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DCA0C94-2789-1A90-09D6-3E425C81C3CF}"/>
            </a:ext>
          </a:extLst>
        </xdr:cNvPr>
        <xdr:cNvCxnSpPr/>
      </xdr:nvCxnSpPr>
      <xdr:spPr>
        <a:xfrm flipH="1">
          <a:off x="15302853" y="4154221"/>
          <a:ext cx="13303" cy="3462005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865221</xdr:colOff>
      <xdr:row>37</xdr:row>
      <xdr:rowOff>6075</xdr:rowOff>
    </xdr:from>
    <xdr:to>
      <xdr:col>17</xdr:col>
      <xdr:colOff>449392</xdr:colOff>
      <xdr:row>43</xdr:row>
      <xdr:rowOff>27694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71EA920-1461-47BA-A712-9AA82FA45C61}"/>
            </a:ext>
          </a:extLst>
        </xdr:cNvPr>
        <xdr:cNvSpPr/>
      </xdr:nvSpPr>
      <xdr:spPr>
        <a:xfrm>
          <a:off x="15969754" y="6212142"/>
          <a:ext cx="1616171" cy="986819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/>
              </a:solidFill>
            </a:rPr>
            <a:t>Note the green "ideal" burnup rate means this project should be completed end of August</a:t>
          </a:r>
        </a:p>
      </xdr:txBody>
    </xdr:sp>
    <xdr:clientData/>
  </xdr:twoCellAnchor>
  <xdr:twoCellAnchor>
    <xdr:from>
      <xdr:col>12</xdr:col>
      <xdr:colOff>226347</xdr:colOff>
      <xdr:row>12</xdr:row>
      <xdr:rowOff>151963</xdr:rowOff>
    </xdr:from>
    <xdr:to>
      <xdr:col>13</xdr:col>
      <xdr:colOff>831598</xdr:colOff>
      <xdr:row>19</xdr:row>
      <xdr:rowOff>129166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AD1A872-7C3B-4E55-878D-C85019A9F988}"/>
            </a:ext>
          </a:extLst>
        </xdr:cNvPr>
        <xdr:cNvSpPr/>
      </xdr:nvSpPr>
      <xdr:spPr>
        <a:xfrm>
          <a:off x="12282880" y="2327896"/>
          <a:ext cx="1621251" cy="110327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/>
              </a:solidFill>
            </a:rPr>
            <a:t>Note the light blue burnup rate means this project could be completed early July if the team improve velocity by 25%</a:t>
          </a:r>
        </a:p>
      </xdr:txBody>
    </xdr:sp>
    <xdr:clientData/>
  </xdr:twoCellAnchor>
  <xdr:twoCellAnchor>
    <xdr:from>
      <xdr:col>13</xdr:col>
      <xdr:colOff>485404</xdr:colOff>
      <xdr:row>24</xdr:row>
      <xdr:rowOff>12134</xdr:rowOff>
    </xdr:from>
    <xdr:to>
      <xdr:col>13</xdr:col>
      <xdr:colOff>489817</xdr:colOff>
      <xdr:row>45</xdr:row>
      <xdr:rowOff>91131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CC5E85D-0D7A-4DA8-A994-11E7B8338EF2}"/>
            </a:ext>
          </a:extLst>
        </xdr:cNvPr>
        <xdr:cNvCxnSpPr/>
      </xdr:nvCxnSpPr>
      <xdr:spPr>
        <a:xfrm flipH="1">
          <a:off x="13557937" y="4118467"/>
          <a:ext cx="4413" cy="3465664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313266</xdr:colOff>
      <xdr:row>40</xdr:row>
      <xdr:rowOff>16673</xdr:rowOff>
    </xdr:from>
    <xdr:to>
      <xdr:col>15</xdr:col>
      <xdr:colOff>865221</xdr:colOff>
      <xdr:row>41</xdr:row>
      <xdr:rowOff>126154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E306391-3569-CE0D-3888-BB3F9B044785}"/>
            </a:ext>
          </a:extLst>
        </xdr:cNvPr>
        <xdr:cNvCxnSpPr>
          <a:stCxn id="4" idx="1"/>
        </xdr:cNvCxnSpPr>
      </xdr:nvCxnSpPr>
      <xdr:spPr>
        <a:xfrm flipH="1">
          <a:off x="15417799" y="6705340"/>
          <a:ext cx="551955" cy="2703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28593</xdr:colOff>
      <xdr:row>19</xdr:row>
      <xdr:rowOff>129166</xdr:rowOff>
    </xdr:from>
    <xdr:to>
      <xdr:col>13</xdr:col>
      <xdr:colOff>465666</xdr:colOff>
      <xdr:row>22</xdr:row>
      <xdr:rowOff>126153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7CCC1FC-1E8B-418F-A825-EEFF4CEDB133}"/>
            </a:ext>
          </a:extLst>
        </xdr:cNvPr>
        <xdr:cNvCxnSpPr>
          <a:stCxn id="5" idx="2"/>
        </xdr:cNvCxnSpPr>
      </xdr:nvCxnSpPr>
      <xdr:spPr>
        <a:xfrm>
          <a:off x="13101126" y="3431166"/>
          <a:ext cx="437073" cy="4795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143833</xdr:colOff>
      <xdr:row>16</xdr:row>
      <xdr:rowOff>55182</xdr:rowOff>
    </xdr:from>
    <xdr:to>
      <xdr:col>18</xdr:col>
      <xdr:colOff>750204</xdr:colOff>
      <xdr:row>24</xdr:row>
      <xdr:rowOff>129889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BA5BFED-94E5-4FC6-9343-10A1F9CBE795}"/>
            </a:ext>
          </a:extLst>
        </xdr:cNvPr>
        <xdr:cNvSpPr/>
      </xdr:nvSpPr>
      <xdr:spPr>
        <a:xfrm>
          <a:off x="17280366" y="2874582"/>
          <a:ext cx="1622371" cy="136164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/>
              </a:solidFill>
            </a:rPr>
            <a:t>Note the light purple burnup rate means this project probabaly won't be completed before October if the team decrease velocity by 25%</a:t>
          </a:r>
        </a:p>
      </xdr:txBody>
    </xdr:sp>
    <xdr:clientData/>
  </xdr:twoCellAnchor>
  <xdr:twoCellAnchor>
    <xdr:from>
      <xdr:col>16</xdr:col>
      <xdr:colOff>783316</xdr:colOff>
      <xdr:row>24</xdr:row>
      <xdr:rowOff>129889</xdr:rowOff>
    </xdr:from>
    <xdr:to>
      <xdr:col>17</xdr:col>
      <xdr:colOff>958193</xdr:colOff>
      <xdr:row>27</xdr:row>
      <xdr:rowOff>92536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D6B6FB77-21E9-48A6-88B1-4B7395CABF0D}"/>
            </a:ext>
          </a:extLst>
        </xdr:cNvPr>
        <xdr:cNvCxnSpPr>
          <a:stCxn id="20" idx="2"/>
        </xdr:cNvCxnSpPr>
      </xdr:nvCxnSpPr>
      <xdr:spPr>
        <a:xfrm flipH="1">
          <a:off x="16903849" y="4236222"/>
          <a:ext cx="1190877" cy="4452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609600</xdr:colOff>
      <xdr:row>62</xdr:row>
      <xdr:rowOff>87714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971ED2-BFE1-7B84-626D-7016F3C8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32333"/>
          <a:ext cx="2438400" cy="1374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282</xdr:colOff>
      <xdr:row>56</xdr:row>
      <xdr:rowOff>79197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14C28-C037-E439-B145-88917AB9A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0020"/>
          <a:ext cx="5486682" cy="8884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231112</xdr:colOff>
      <xdr:row>7</xdr:row>
      <xdr:rowOff>128270</xdr:rowOff>
    </xdr:from>
    <xdr:to>
      <xdr:col>27</xdr:col>
      <xdr:colOff>43873</xdr:colOff>
      <xdr:row>55</xdr:row>
      <xdr:rowOff>119903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9B1E9-4F0B-3C7F-339B-DF569BC2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7112" y="1263650"/>
          <a:ext cx="10175961" cy="76725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urceagility.com.au/agile-delivery-forecasting" TargetMode="External"/><Relationship Id="rId2" Type="http://schemas.openxmlformats.org/officeDocument/2006/relationships/hyperlink" Target="mailto:niall@sourceagility.com.au?subject=6-part%20video%20series%20access" TargetMode="External"/><Relationship Id="rId1" Type="http://schemas.openxmlformats.org/officeDocument/2006/relationships/hyperlink" Target="https://vimeo.com/1059599522?share=cop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58D-8B3C-47EC-8788-AA4344CE0810}">
  <sheetPr>
    <tabColor rgb="FF002060"/>
  </sheetPr>
  <dimension ref="B1:B43"/>
  <sheetViews>
    <sheetView showGridLines="0" tabSelected="1" workbookViewId="0">
      <selection activeCell="B46" sqref="B46"/>
    </sheetView>
  </sheetViews>
  <sheetFormatPr defaultRowHeight="12.5" x14ac:dyDescent="0.25"/>
  <cols>
    <col min="2" max="2" width="118.90625" customWidth="1"/>
  </cols>
  <sheetData>
    <row r="1" spans="2:2" ht="30" customHeight="1" x14ac:dyDescent="0.25">
      <c r="B1" s="59" t="e" vm="1">
        <v>#VALUE!</v>
      </c>
    </row>
    <row r="2" spans="2:2" ht="30" customHeight="1" x14ac:dyDescent="0.25">
      <c r="B2" s="59"/>
    </row>
    <row r="3" spans="2:2" ht="13" thickBot="1" x14ac:dyDescent="0.3">
      <c r="B3" s="60"/>
    </row>
    <row r="4" spans="2:2" ht="49" x14ac:dyDescent="0.25">
      <c r="B4" s="50" t="s">
        <v>89</v>
      </c>
    </row>
    <row r="5" spans="2:2" x14ac:dyDescent="0.25">
      <c r="B5" s="51" t="s">
        <v>90</v>
      </c>
    </row>
    <row r="6" spans="2:2" x14ac:dyDescent="0.25">
      <c r="B6" s="51"/>
    </row>
    <row r="7" spans="2:2" x14ac:dyDescent="0.25">
      <c r="B7" s="52" t="s">
        <v>91</v>
      </c>
    </row>
    <row r="8" spans="2:2" x14ac:dyDescent="0.25">
      <c r="B8" s="52" t="s">
        <v>92</v>
      </c>
    </row>
    <row r="9" spans="2:2" x14ac:dyDescent="0.25">
      <c r="B9" s="52" t="s">
        <v>93</v>
      </c>
    </row>
    <row r="10" spans="2:2" x14ac:dyDescent="0.25">
      <c r="B10" s="52" t="s">
        <v>94</v>
      </c>
    </row>
    <row r="11" spans="2:2" x14ac:dyDescent="0.25">
      <c r="B11" s="51"/>
    </row>
    <row r="12" spans="2:2" ht="13" x14ac:dyDescent="0.25">
      <c r="B12" s="53" t="s">
        <v>95</v>
      </c>
    </row>
    <row r="13" spans="2:2" x14ac:dyDescent="0.25">
      <c r="B13" s="51" t="s">
        <v>96</v>
      </c>
    </row>
    <row r="14" spans="2:2" x14ac:dyDescent="0.25">
      <c r="B14" s="51"/>
    </row>
    <row r="15" spans="2:2" x14ac:dyDescent="0.25">
      <c r="B15" s="52" t="s">
        <v>97</v>
      </c>
    </row>
    <row r="16" spans="2:2" x14ac:dyDescent="0.25">
      <c r="B16" s="52" t="s">
        <v>98</v>
      </c>
    </row>
    <row r="17" spans="2:2" x14ac:dyDescent="0.25">
      <c r="B17" s="52" t="s">
        <v>99</v>
      </c>
    </row>
    <row r="18" spans="2:2" x14ac:dyDescent="0.25">
      <c r="B18" s="52" t="s">
        <v>100</v>
      </c>
    </row>
    <row r="19" spans="2:2" x14ac:dyDescent="0.25">
      <c r="B19" s="51"/>
    </row>
    <row r="20" spans="2:2" ht="21.5" customHeight="1" x14ac:dyDescent="0.25">
      <c r="B20" s="54" t="s">
        <v>101</v>
      </c>
    </row>
    <row r="21" spans="2:2" ht="13" x14ac:dyDescent="0.25">
      <c r="B21" s="53" t="s">
        <v>102</v>
      </c>
    </row>
    <row r="22" spans="2:2" x14ac:dyDescent="0.25">
      <c r="B22" s="51" t="s">
        <v>103</v>
      </c>
    </row>
    <row r="23" spans="2:2" x14ac:dyDescent="0.25">
      <c r="B23" s="51"/>
    </row>
    <row r="24" spans="2:2" x14ac:dyDescent="0.25">
      <c r="B24" s="52" t="s">
        <v>104</v>
      </c>
    </row>
    <row r="25" spans="2:2" x14ac:dyDescent="0.25">
      <c r="B25" s="52" t="s">
        <v>105</v>
      </c>
    </row>
    <row r="26" spans="2:2" x14ac:dyDescent="0.25">
      <c r="B26" s="52" t="s">
        <v>106</v>
      </c>
    </row>
    <row r="27" spans="2:2" x14ac:dyDescent="0.25">
      <c r="B27" s="52" t="s">
        <v>107</v>
      </c>
    </row>
    <row r="28" spans="2:2" x14ac:dyDescent="0.25">
      <c r="B28" s="52" t="s">
        <v>108</v>
      </c>
    </row>
    <row r="29" spans="2:2" x14ac:dyDescent="0.25">
      <c r="B29" s="52" t="s">
        <v>109</v>
      </c>
    </row>
    <row r="30" spans="2:2" x14ac:dyDescent="0.25">
      <c r="B30" s="51"/>
    </row>
    <row r="31" spans="2:2" ht="21" customHeight="1" x14ac:dyDescent="0.25">
      <c r="B31" s="55" t="s">
        <v>110</v>
      </c>
    </row>
    <row r="32" spans="2:2" ht="20.5" customHeight="1" x14ac:dyDescent="0.25">
      <c r="B32" s="55" t="s">
        <v>111</v>
      </c>
    </row>
    <row r="33" spans="2:2" x14ac:dyDescent="0.25">
      <c r="B33" s="51"/>
    </row>
    <row r="34" spans="2:2" x14ac:dyDescent="0.25">
      <c r="B34" s="56" t="s">
        <v>112</v>
      </c>
    </row>
    <row r="35" spans="2:2" ht="13" thickBot="1" x14ac:dyDescent="0.3">
      <c r="B35" s="57" t="s">
        <v>113</v>
      </c>
    </row>
    <row r="36" spans="2:2" x14ac:dyDescent="0.25">
      <c r="B36" s="49"/>
    </row>
    <row r="37" spans="2:2" x14ac:dyDescent="0.25">
      <c r="B37" s="58" t="e" vm="1">
        <v>#VALUE!</v>
      </c>
    </row>
    <row r="38" spans="2:2" x14ac:dyDescent="0.25">
      <c r="B38" s="58"/>
    </row>
    <row r="39" spans="2:2" x14ac:dyDescent="0.25">
      <c r="B39" s="58"/>
    </row>
    <row r="40" spans="2:2" x14ac:dyDescent="0.25">
      <c r="B40" s="58"/>
    </row>
    <row r="41" spans="2:2" x14ac:dyDescent="0.25">
      <c r="B41" s="58"/>
    </row>
    <row r="42" spans="2:2" x14ac:dyDescent="0.25">
      <c r="B42" s="58"/>
    </row>
    <row r="43" spans="2:2" x14ac:dyDescent="0.25">
      <c r="B43" s="49"/>
    </row>
  </sheetData>
  <sheetProtection algorithmName="SHA-512" hashValue="gEHbSlAnwUbZN7frwkXK3rCyb6p4ZAIOfWPsHqAHg0WQuV6Q8baf0e143Uu2Tyfy9w9CDbbZYuiOl4Usl3BbpA==" saltValue="So6+AURrw3sUpMVhO5Er5w==" spinCount="100000" sheet="1" formatCells="0" formatColumns="0" formatRows="0" insertColumns="0" insertRows="0" insertHyperlinks="0" deleteColumns="0" deleteRows="0" sort="0" autoFilter="0" pivotTables="0"/>
  <mergeCells count="2">
    <mergeCell ref="B37:B42"/>
    <mergeCell ref="B1:B3"/>
  </mergeCells>
  <hyperlinks>
    <hyperlink ref="B20" r:id="rId1" xr:uid="{E97A30D5-2905-4055-8299-B15C60DF004F}"/>
    <hyperlink ref="B31" r:id="rId2" xr:uid="{E1C1B125-6F3B-468A-8A48-D1C8BDAC4CD4}"/>
    <hyperlink ref="B32" r:id="rId3" xr:uid="{EE201E12-B57F-44BE-852A-840DB7C32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000"/>
  <sheetViews>
    <sheetView showGridLines="0" topLeftCell="A10" zoomScale="80" zoomScaleNormal="80" workbookViewId="0">
      <selection activeCell="E54" sqref="E54"/>
    </sheetView>
  </sheetViews>
  <sheetFormatPr defaultColWidth="12.6328125" defaultRowHeight="15" customHeight="1" x14ac:dyDescent="0.25"/>
  <cols>
    <col min="1" max="2" width="9.08984375" customWidth="1"/>
    <col min="3" max="3" width="8" customWidth="1"/>
    <col min="4" max="4" width="11.08984375" customWidth="1"/>
    <col min="5" max="5" width="12.08984375" customWidth="1"/>
    <col min="6" max="6" width="15.6328125" customWidth="1"/>
    <col min="7" max="8" width="17.08984375" customWidth="1"/>
    <col min="9" max="9" width="29.6328125" customWidth="1"/>
    <col min="10" max="28" width="14.453125" customWidth="1"/>
  </cols>
  <sheetData>
    <row r="1" spans="1:28" ht="31.5" customHeight="1" thickBot="1" x14ac:dyDescent="0.35">
      <c r="A1" s="1" t="s">
        <v>44</v>
      </c>
      <c r="B1" s="1" t="s">
        <v>45</v>
      </c>
      <c r="C1" s="1" t="s">
        <v>43</v>
      </c>
      <c r="D1" s="2" t="s">
        <v>0</v>
      </c>
      <c r="E1" s="2" t="s">
        <v>1</v>
      </c>
      <c r="F1" s="2" t="s">
        <v>2</v>
      </c>
      <c r="G1" s="2" t="s">
        <v>3</v>
      </c>
      <c r="H1" s="3" t="s">
        <v>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2.75" customHeight="1" x14ac:dyDescent="0.35">
      <c r="A2" s="10">
        <f>C2*0.75</f>
        <v>34.012500000000003</v>
      </c>
      <c r="B2" s="10">
        <f>C2*1.25</f>
        <v>56.6875</v>
      </c>
      <c r="C2" s="10">
        <f>907/20</f>
        <v>45.35</v>
      </c>
      <c r="D2" s="9">
        <v>45632</v>
      </c>
      <c r="E2" s="5" t="s">
        <v>5</v>
      </c>
      <c r="F2" s="8" t="e">
        <v>#N/A</v>
      </c>
      <c r="G2" s="1">
        <f>H2</f>
        <v>37.5</v>
      </c>
      <c r="H2" s="19">
        <v>37.5</v>
      </c>
      <c r="I2" s="25" t="s">
        <v>42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2.75" customHeight="1" x14ac:dyDescent="0.35">
      <c r="A3" s="10">
        <f t="shared" ref="A3:A24" si="0">C3*0.75</f>
        <v>67.762499999999989</v>
      </c>
      <c r="B3" s="10">
        <f t="shared" ref="B3:B24" si="1">C3*1.25</f>
        <v>112.9375</v>
      </c>
      <c r="C3" s="10">
        <f>$C2+45</f>
        <v>90.35</v>
      </c>
      <c r="D3" s="9">
        <v>45646</v>
      </c>
      <c r="E3" s="5" t="s">
        <v>6</v>
      </c>
      <c r="F3" s="8" t="e">
        <v>#N/A</v>
      </c>
      <c r="G3" s="1">
        <f t="shared" ref="G3:G9" si="2">G2+H3</f>
        <v>110.5</v>
      </c>
      <c r="H3" s="19">
        <v>73</v>
      </c>
      <c r="I3" s="2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2.75" customHeight="1" x14ac:dyDescent="0.35">
      <c r="A4" s="10">
        <f t="shared" si="0"/>
        <v>101.51249999999999</v>
      </c>
      <c r="B4" s="10">
        <f t="shared" si="1"/>
        <v>169.1875</v>
      </c>
      <c r="C4" s="10">
        <f t="shared" ref="C4:C24" si="3">$C3+45</f>
        <v>135.35</v>
      </c>
      <c r="D4" s="9">
        <v>45660</v>
      </c>
      <c r="E4" s="5" t="s">
        <v>7</v>
      </c>
      <c r="F4" s="8" t="e">
        <v>#N/A</v>
      </c>
      <c r="G4" s="1">
        <f t="shared" si="2"/>
        <v>154.5</v>
      </c>
      <c r="H4" s="19">
        <v>44</v>
      </c>
      <c r="I4" s="2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2.75" customHeight="1" x14ac:dyDescent="0.35">
      <c r="A5" s="10">
        <f t="shared" si="0"/>
        <v>135.26249999999999</v>
      </c>
      <c r="B5" s="10">
        <f t="shared" si="1"/>
        <v>225.4375</v>
      </c>
      <c r="C5" s="10">
        <f t="shared" si="3"/>
        <v>180.35</v>
      </c>
      <c r="D5" s="9">
        <v>45674</v>
      </c>
      <c r="E5" s="5" t="s">
        <v>8</v>
      </c>
      <c r="F5" s="8" t="e">
        <v>#N/A</v>
      </c>
      <c r="G5" s="1">
        <f t="shared" si="2"/>
        <v>210.5</v>
      </c>
      <c r="H5" s="19">
        <v>56</v>
      </c>
      <c r="I5" s="2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2.75" customHeight="1" x14ac:dyDescent="0.35">
      <c r="A6" s="10">
        <f t="shared" si="0"/>
        <v>169.01249999999999</v>
      </c>
      <c r="B6" s="10">
        <f t="shared" si="1"/>
        <v>281.6875</v>
      </c>
      <c r="C6" s="10">
        <f t="shared" si="3"/>
        <v>225.35</v>
      </c>
      <c r="D6" s="9">
        <v>45688</v>
      </c>
      <c r="E6" s="5" t="s">
        <v>9</v>
      </c>
      <c r="F6" s="8" t="e">
        <v>#N/A</v>
      </c>
      <c r="G6" s="1">
        <f t="shared" si="2"/>
        <v>259.5</v>
      </c>
      <c r="H6" s="19">
        <v>49</v>
      </c>
      <c r="I6" s="2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2.75" customHeight="1" x14ac:dyDescent="0.35">
      <c r="A7" s="10">
        <f t="shared" si="0"/>
        <v>202.76250000000002</v>
      </c>
      <c r="B7" s="10">
        <f t="shared" si="1"/>
        <v>337.9375</v>
      </c>
      <c r="C7" s="10">
        <f t="shared" si="3"/>
        <v>270.35000000000002</v>
      </c>
      <c r="D7" s="9">
        <v>45702</v>
      </c>
      <c r="E7" s="5" t="s">
        <v>10</v>
      </c>
      <c r="F7" s="8" t="e">
        <v>#N/A</v>
      </c>
      <c r="G7" s="1">
        <f t="shared" si="2"/>
        <v>306.5</v>
      </c>
      <c r="H7" s="19">
        <v>47</v>
      </c>
      <c r="I7" s="2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2.75" customHeight="1" x14ac:dyDescent="0.35">
      <c r="A8" s="10">
        <f t="shared" si="0"/>
        <v>236.51250000000002</v>
      </c>
      <c r="B8" s="10">
        <f t="shared" si="1"/>
        <v>394.1875</v>
      </c>
      <c r="C8" s="10">
        <f t="shared" si="3"/>
        <v>315.35000000000002</v>
      </c>
      <c r="D8" s="9">
        <v>45716</v>
      </c>
      <c r="E8" s="5" t="s">
        <v>11</v>
      </c>
      <c r="F8" s="8" t="e">
        <v>#N/A</v>
      </c>
      <c r="G8" s="1">
        <f t="shared" si="2"/>
        <v>366.5</v>
      </c>
      <c r="H8" s="19">
        <v>60</v>
      </c>
      <c r="I8" s="2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2.75" customHeight="1" thickBot="1" x14ac:dyDescent="0.3">
      <c r="A9" s="10">
        <f t="shared" si="0"/>
        <v>270.26250000000005</v>
      </c>
      <c r="B9" s="10">
        <f t="shared" si="1"/>
        <v>450.4375</v>
      </c>
      <c r="C9" s="10">
        <f t="shared" si="3"/>
        <v>360.35</v>
      </c>
      <c r="D9" s="9">
        <v>45730</v>
      </c>
      <c r="E9" s="5" t="s">
        <v>12</v>
      </c>
      <c r="F9" s="1">
        <f>G44+G8</f>
        <v>913.5</v>
      </c>
      <c r="G9" s="1">
        <f t="shared" si="2"/>
        <v>401.5</v>
      </c>
      <c r="H9" s="20">
        <v>35</v>
      </c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2.75" customHeight="1" x14ac:dyDescent="0.25">
      <c r="A10" s="10">
        <f t="shared" si="0"/>
        <v>304.01250000000005</v>
      </c>
      <c r="B10" s="10">
        <f t="shared" si="1"/>
        <v>506.6875</v>
      </c>
      <c r="C10" s="10">
        <f t="shared" si="3"/>
        <v>405.35</v>
      </c>
      <c r="D10" s="9">
        <v>45744</v>
      </c>
      <c r="E10" s="5" t="s">
        <v>13</v>
      </c>
      <c r="F10" s="1">
        <v>907</v>
      </c>
      <c r="G10" s="8" t="e">
        <v>#N/A</v>
      </c>
      <c r="H10" s="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75" customHeight="1" x14ac:dyDescent="0.25">
      <c r="A11" s="10">
        <f t="shared" si="0"/>
        <v>337.76250000000005</v>
      </c>
      <c r="B11" s="10">
        <f t="shared" si="1"/>
        <v>562.9375</v>
      </c>
      <c r="C11" s="10">
        <f t="shared" si="3"/>
        <v>450.35</v>
      </c>
      <c r="D11" s="9">
        <v>45758</v>
      </c>
      <c r="E11" s="5" t="s">
        <v>14</v>
      </c>
      <c r="F11" s="1">
        <v>907</v>
      </c>
      <c r="G11" s="8" t="e">
        <v>#N/A</v>
      </c>
      <c r="H11" s="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.75" customHeight="1" x14ac:dyDescent="0.25">
      <c r="A12" s="10">
        <f t="shared" si="0"/>
        <v>371.51250000000005</v>
      </c>
      <c r="B12" s="10">
        <f t="shared" si="1"/>
        <v>619.1875</v>
      </c>
      <c r="C12" s="10">
        <f t="shared" si="3"/>
        <v>495.35</v>
      </c>
      <c r="D12" s="9">
        <v>45772</v>
      </c>
      <c r="E12" s="5" t="s">
        <v>15</v>
      </c>
      <c r="F12" s="1">
        <v>907</v>
      </c>
      <c r="G12" s="8" t="e">
        <v>#N/A</v>
      </c>
      <c r="H12" s="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75" customHeight="1" x14ac:dyDescent="0.25">
      <c r="A13" s="10">
        <f t="shared" si="0"/>
        <v>405.26250000000005</v>
      </c>
      <c r="B13" s="10">
        <f t="shared" si="1"/>
        <v>675.4375</v>
      </c>
      <c r="C13" s="10">
        <f t="shared" si="3"/>
        <v>540.35</v>
      </c>
      <c r="D13" s="9">
        <v>45786</v>
      </c>
      <c r="E13" s="5" t="s">
        <v>16</v>
      </c>
      <c r="F13" s="1">
        <v>907</v>
      </c>
      <c r="G13" s="8" t="e">
        <v>#N/A</v>
      </c>
      <c r="H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 customHeight="1" x14ac:dyDescent="0.25">
      <c r="A14" s="10">
        <f t="shared" si="0"/>
        <v>439.01250000000005</v>
      </c>
      <c r="B14" s="10">
        <f t="shared" si="1"/>
        <v>731.6875</v>
      </c>
      <c r="C14" s="10">
        <f t="shared" si="3"/>
        <v>585.35</v>
      </c>
      <c r="D14" s="9">
        <v>45800</v>
      </c>
      <c r="E14" s="5" t="s">
        <v>17</v>
      </c>
      <c r="F14" s="1">
        <v>907</v>
      </c>
      <c r="G14" s="8" t="e">
        <v>#N/A</v>
      </c>
      <c r="H14" s="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.75" customHeight="1" x14ac:dyDescent="0.25">
      <c r="A15" s="10">
        <f t="shared" si="0"/>
        <v>472.76250000000005</v>
      </c>
      <c r="B15" s="10">
        <f t="shared" si="1"/>
        <v>787.9375</v>
      </c>
      <c r="C15" s="10">
        <f t="shared" si="3"/>
        <v>630.35</v>
      </c>
      <c r="D15" s="9">
        <v>45814</v>
      </c>
      <c r="E15" s="5" t="s">
        <v>18</v>
      </c>
      <c r="F15" s="1">
        <v>907</v>
      </c>
      <c r="G15" s="8" t="e">
        <v>#N/A</v>
      </c>
      <c r="H15" s="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.75" customHeight="1" x14ac:dyDescent="0.25">
      <c r="A16" s="10">
        <f t="shared" si="0"/>
        <v>506.51250000000005</v>
      </c>
      <c r="B16" s="10">
        <f t="shared" si="1"/>
        <v>844.1875</v>
      </c>
      <c r="C16" s="10">
        <f t="shared" si="3"/>
        <v>675.35</v>
      </c>
      <c r="D16" s="9">
        <v>45828</v>
      </c>
      <c r="E16" s="5" t="s">
        <v>19</v>
      </c>
      <c r="F16" s="1">
        <v>907</v>
      </c>
      <c r="G16" s="8" t="e">
        <v>#N/A</v>
      </c>
      <c r="H16" s="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.75" customHeight="1" x14ac:dyDescent="0.25">
      <c r="A17" s="10">
        <f t="shared" si="0"/>
        <v>540.26250000000005</v>
      </c>
      <c r="B17" s="10">
        <f t="shared" si="1"/>
        <v>900.4375</v>
      </c>
      <c r="C17" s="10">
        <f t="shared" si="3"/>
        <v>720.35</v>
      </c>
      <c r="D17" s="9">
        <v>45842</v>
      </c>
      <c r="E17" s="5" t="s">
        <v>20</v>
      </c>
      <c r="F17" s="1">
        <v>907</v>
      </c>
      <c r="G17" s="8" t="e">
        <v>#N/A</v>
      </c>
      <c r="H17" s="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2.75" customHeight="1" x14ac:dyDescent="0.25">
      <c r="A18" s="10">
        <f t="shared" si="0"/>
        <v>574.01250000000005</v>
      </c>
      <c r="B18" s="10">
        <f t="shared" si="1"/>
        <v>956.6875</v>
      </c>
      <c r="C18" s="10">
        <f t="shared" si="3"/>
        <v>765.35</v>
      </c>
      <c r="D18" s="9">
        <v>45856</v>
      </c>
      <c r="E18" s="5" t="s">
        <v>21</v>
      </c>
      <c r="F18" s="1">
        <v>907</v>
      </c>
      <c r="G18" s="8" t="e">
        <v>#N/A</v>
      </c>
      <c r="H18" s="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2.75" customHeight="1" x14ac:dyDescent="0.25">
      <c r="A19" s="10">
        <f t="shared" si="0"/>
        <v>607.76250000000005</v>
      </c>
      <c r="B19" s="10">
        <f t="shared" si="1"/>
        <v>1012.9375</v>
      </c>
      <c r="C19" s="10">
        <f t="shared" si="3"/>
        <v>810.35</v>
      </c>
      <c r="D19" s="9">
        <v>45870</v>
      </c>
      <c r="E19" s="5" t="s">
        <v>22</v>
      </c>
      <c r="F19" s="1">
        <v>907</v>
      </c>
      <c r="G19" s="8" t="e">
        <v>#N/A</v>
      </c>
      <c r="H19" s="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2.75" customHeight="1" x14ac:dyDescent="0.25">
      <c r="A20" s="10">
        <f t="shared" si="0"/>
        <v>641.51250000000005</v>
      </c>
      <c r="B20" s="10">
        <f t="shared" si="1"/>
        <v>1069.1875</v>
      </c>
      <c r="C20" s="10">
        <f t="shared" si="3"/>
        <v>855.35</v>
      </c>
      <c r="D20" s="9">
        <v>45884</v>
      </c>
      <c r="E20" s="5" t="s">
        <v>23</v>
      </c>
      <c r="F20" s="1">
        <v>907</v>
      </c>
      <c r="G20" s="8" t="e">
        <v>#N/A</v>
      </c>
      <c r="H20" s="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2.75" customHeight="1" x14ac:dyDescent="0.25">
      <c r="A21" s="10">
        <f t="shared" si="0"/>
        <v>675.26250000000005</v>
      </c>
      <c r="B21" s="10">
        <f t="shared" si="1"/>
        <v>1125.4375</v>
      </c>
      <c r="C21" s="10">
        <f t="shared" si="3"/>
        <v>900.35</v>
      </c>
      <c r="D21" s="9">
        <v>45898</v>
      </c>
      <c r="E21" s="5" t="s">
        <v>24</v>
      </c>
      <c r="F21" s="1">
        <v>907</v>
      </c>
      <c r="G21" s="8" t="e">
        <v>#N/A</v>
      </c>
      <c r="H21" s="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2.75" customHeight="1" x14ac:dyDescent="0.25">
      <c r="A22" s="10">
        <f t="shared" si="0"/>
        <v>709.01250000000005</v>
      </c>
      <c r="B22" s="10">
        <f t="shared" si="1"/>
        <v>1181.6875</v>
      </c>
      <c r="C22" s="10">
        <f t="shared" si="3"/>
        <v>945.35</v>
      </c>
      <c r="D22" s="9">
        <v>45912</v>
      </c>
      <c r="E22" s="5" t="s">
        <v>25</v>
      </c>
      <c r="F22" s="1">
        <v>907</v>
      </c>
      <c r="G22" s="8" t="e">
        <v>#N/A</v>
      </c>
      <c r="H22" s="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2.75" customHeight="1" x14ac:dyDescent="0.25">
      <c r="A23" s="10">
        <f t="shared" si="0"/>
        <v>742.76250000000005</v>
      </c>
      <c r="B23" s="10">
        <f t="shared" si="1"/>
        <v>1237.9375</v>
      </c>
      <c r="C23" s="10">
        <f t="shared" si="3"/>
        <v>990.35</v>
      </c>
      <c r="D23" s="9">
        <v>45926</v>
      </c>
      <c r="E23" s="5" t="s">
        <v>26</v>
      </c>
      <c r="F23" s="1">
        <v>907</v>
      </c>
      <c r="G23" s="8" t="e">
        <v>#N/A</v>
      </c>
      <c r="H23" s="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2.75" customHeight="1" x14ac:dyDescent="0.25">
      <c r="A24" s="11">
        <f t="shared" si="0"/>
        <v>776.51249999999993</v>
      </c>
      <c r="B24" s="11">
        <f t="shared" si="1"/>
        <v>1294.1875</v>
      </c>
      <c r="C24" s="11">
        <f t="shared" si="3"/>
        <v>1035.3499999999999</v>
      </c>
      <c r="D24" s="12">
        <v>45940</v>
      </c>
      <c r="E24" s="13" t="s">
        <v>27</v>
      </c>
      <c r="F24" s="1">
        <v>907</v>
      </c>
      <c r="G24" s="8" t="e">
        <v>#N/A</v>
      </c>
      <c r="H24" s="1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2.75" customHeight="1" x14ac:dyDescent="0.25">
      <c r="A25" s="17"/>
      <c r="B25" s="17"/>
      <c r="C25" s="17"/>
      <c r="D25" s="17"/>
      <c r="E25" s="18"/>
      <c r="F25" s="17"/>
      <c r="G25" s="17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2.75" customHeight="1" thickBot="1" x14ac:dyDescent="0.3">
      <c r="A26" s="17"/>
      <c r="B26" s="17"/>
      <c r="C26" s="17"/>
      <c r="D26" s="17"/>
      <c r="E26" s="18"/>
      <c r="F26" s="17"/>
      <c r="G26" s="17"/>
      <c r="H26" s="1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75" customHeight="1" x14ac:dyDescent="0.25">
      <c r="A27" s="17"/>
      <c r="B27" s="17"/>
      <c r="C27" s="28" t="s">
        <v>88</v>
      </c>
      <c r="D27" s="29"/>
      <c r="E27" s="29"/>
      <c r="F27" s="29"/>
      <c r="G27" s="30"/>
      <c r="H27" s="1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2.75" customHeight="1" x14ac:dyDescent="0.25">
      <c r="A28" s="17"/>
      <c r="B28" s="17"/>
      <c r="C28" s="31"/>
      <c r="D28" s="32"/>
      <c r="E28" s="32"/>
      <c r="F28" s="32"/>
      <c r="G28" s="33"/>
      <c r="H28" s="1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2.75" customHeight="1" x14ac:dyDescent="0.25">
      <c r="A29" s="17"/>
      <c r="B29" s="17"/>
      <c r="C29" s="31"/>
      <c r="D29" s="32"/>
      <c r="E29" s="32"/>
      <c r="F29" s="32"/>
      <c r="G29" s="33"/>
      <c r="H29" s="1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2.5" x14ac:dyDescent="0.25">
      <c r="A30" s="17"/>
      <c r="B30" s="17"/>
      <c r="C30" s="31"/>
      <c r="D30" s="32"/>
      <c r="E30" s="32"/>
      <c r="F30" s="32"/>
      <c r="G30" s="33"/>
      <c r="H30" s="1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2.75" customHeight="1" thickBot="1" x14ac:dyDescent="0.3">
      <c r="A31" s="15"/>
      <c r="B31" s="46"/>
      <c r="C31" s="34"/>
      <c r="D31" s="35"/>
      <c r="E31" s="35"/>
      <c r="F31" s="35"/>
      <c r="G31" s="36"/>
      <c r="H31" s="4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2.75" customHeight="1" x14ac:dyDescent="0.25">
      <c r="A32" s="1"/>
      <c r="B32" s="1"/>
      <c r="H32" s="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2.75" customHeight="1" x14ac:dyDescent="0.25">
      <c r="A33" s="1"/>
      <c r="B33" s="1"/>
      <c r="C33" s="16" t="s">
        <v>28</v>
      </c>
      <c r="D33" s="16" t="s">
        <v>29</v>
      </c>
      <c r="E33" s="16" t="s">
        <v>30</v>
      </c>
      <c r="F33" s="16" t="s">
        <v>31</v>
      </c>
      <c r="G33" s="15"/>
      <c r="H33" s="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2.75" customHeight="1" x14ac:dyDescent="0.25">
      <c r="A34" s="1"/>
      <c r="B34" s="1"/>
      <c r="C34" s="5" t="s">
        <v>32</v>
      </c>
      <c r="D34" s="1"/>
      <c r="E34" s="7"/>
      <c r="F34" s="1">
        <v>89</v>
      </c>
      <c r="G34" s="1"/>
      <c r="H34" s="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2.75" customHeight="1" x14ac:dyDescent="0.25">
      <c r="A35" s="1"/>
      <c r="B35" s="1"/>
      <c r="C35" s="5" t="s">
        <v>33</v>
      </c>
      <c r="D35" s="1"/>
      <c r="E35" s="7"/>
      <c r="F35" s="1">
        <v>89</v>
      </c>
      <c r="G35" s="1"/>
      <c r="H35" s="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2.75" customHeight="1" x14ac:dyDescent="0.25">
      <c r="A36" s="1"/>
      <c r="B36" s="1"/>
      <c r="C36" s="5" t="s">
        <v>34</v>
      </c>
      <c r="D36" s="1"/>
      <c r="E36" s="7"/>
      <c r="F36" s="1">
        <v>89</v>
      </c>
      <c r="G36" s="1"/>
      <c r="H36" s="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2.75" customHeight="1" x14ac:dyDescent="0.25">
      <c r="A37" s="1"/>
      <c r="B37" s="1"/>
      <c r="C37" s="5" t="s">
        <v>35</v>
      </c>
      <c r="D37" s="1"/>
      <c r="E37" s="6">
        <v>55</v>
      </c>
      <c r="F37" s="1"/>
      <c r="G37" s="1"/>
      <c r="H37" s="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2.75" customHeight="1" x14ac:dyDescent="0.25">
      <c r="A38" s="1"/>
      <c r="B38" s="1"/>
      <c r="C38" s="5" t="s">
        <v>36</v>
      </c>
      <c r="D38" s="1"/>
      <c r="E38" s="6">
        <v>55</v>
      </c>
      <c r="F38" s="1"/>
      <c r="G38" s="1"/>
      <c r="H38" s="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2.75" customHeight="1" x14ac:dyDescent="0.25">
      <c r="A39" s="1"/>
      <c r="B39" s="1"/>
      <c r="C39" s="5" t="s">
        <v>37</v>
      </c>
      <c r="D39" s="1">
        <v>34</v>
      </c>
      <c r="E39" s="7"/>
      <c r="F39" s="1"/>
      <c r="G39" s="1"/>
      <c r="H39" s="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2.75" customHeight="1" x14ac:dyDescent="0.25">
      <c r="A40" s="1"/>
      <c r="B40" s="1"/>
      <c r="C40" s="5" t="s">
        <v>38</v>
      </c>
      <c r="D40" s="1">
        <v>34</v>
      </c>
      <c r="E40" s="7"/>
      <c r="F40" s="1"/>
      <c r="G40" s="1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2.75" customHeight="1" x14ac:dyDescent="0.25">
      <c r="A41" s="1"/>
      <c r="B41" s="1"/>
      <c r="C41" s="5" t="s">
        <v>39</v>
      </c>
      <c r="D41" s="1">
        <v>34</v>
      </c>
      <c r="E41" s="7"/>
      <c r="F41" s="1"/>
      <c r="G41" s="1"/>
      <c r="H41" s="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2.75" customHeight="1" x14ac:dyDescent="0.25">
      <c r="A42" s="14"/>
      <c r="B42" s="14"/>
      <c r="C42" s="5" t="s">
        <v>40</v>
      </c>
      <c r="D42" s="1">
        <v>34</v>
      </c>
      <c r="E42" s="7"/>
      <c r="F42" s="1"/>
      <c r="G42" s="1"/>
      <c r="H42" s="1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2.75" customHeight="1" x14ac:dyDescent="0.25">
      <c r="A43" s="17"/>
      <c r="B43" s="17"/>
      <c r="C43" s="5" t="s">
        <v>41</v>
      </c>
      <c r="D43" s="1">
        <v>34</v>
      </c>
      <c r="E43" s="7"/>
      <c r="F43" s="1"/>
      <c r="G43" s="1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75" customHeight="1" x14ac:dyDescent="0.25">
      <c r="A44" s="17"/>
      <c r="B44" s="17"/>
      <c r="C44" s="14"/>
      <c r="D44" s="14">
        <f>SUM(D39:D43)</f>
        <v>170</v>
      </c>
      <c r="E44" s="21">
        <f>SUM(E37:E43)</f>
        <v>110</v>
      </c>
      <c r="F44" s="14">
        <f>SUM(F34:F43)</f>
        <v>267</v>
      </c>
      <c r="G44" s="14">
        <f>SUM(D44:F44)</f>
        <v>547</v>
      </c>
      <c r="H44" s="1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2.75" customHeight="1" x14ac:dyDescent="0.25">
      <c r="A45" s="17"/>
      <c r="B45" s="17"/>
      <c r="C45" s="17"/>
      <c r="D45" s="17"/>
      <c r="E45" s="18"/>
      <c r="F45" s="17"/>
      <c r="G45" s="17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2.75" customHeight="1" x14ac:dyDescent="0.25">
      <c r="A46" s="17"/>
      <c r="B46" s="17"/>
      <c r="C46" s="17"/>
      <c r="D46" s="17"/>
      <c r="E46" s="18"/>
      <c r="F46" s="17"/>
      <c r="G46" s="17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2.75" customHeight="1" x14ac:dyDescent="0.25">
      <c r="A47" s="17"/>
      <c r="B47" s="17"/>
      <c r="C47" s="17"/>
      <c r="D47" s="17"/>
      <c r="E47" s="18"/>
      <c r="F47" s="17"/>
      <c r="G47" s="17"/>
      <c r="H47" s="1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75" customHeight="1" x14ac:dyDescent="0.25">
      <c r="A48" s="17"/>
      <c r="B48" s="17"/>
      <c r="C48" s="17"/>
      <c r="D48" s="17"/>
      <c r="E48" s="18"/>
      <c r="F48" s="17"/>
      <c r="G48" s="17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customHeight="1" x14ac:dyDescent="0.25">
      <c r="A49" s="17"/>
      <c r="B49" s="17"/>
      <c r="C49" s="17"/>
      <c r="D49" s="17"/>
      <c r="E49" s="18"/>
      <c r="F49" s="17"/>
      <c r="G49" s="17"/>
      <c r="H49" s="1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customHeight="1" x14ac:dyDescent="0.25">
      <c r="A50" s="17"/>
      <c r="B50" s="17"/>
      <c r="C50" s="17"/>
      <c r="D50" s="17"/>
      <c r="E50" s="18"/>
      <c r="F50" s="17"/>
      <c r="G50" s="17"/>
      <c r="H50" s="1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75" customHeight="1" x14ac:dyDescent="0.25">
      <c r="A51" s="17"/>
      <c r="B51" s="17"/>
      <c r="C51" s="17"/>
      <c r="D51" s="17"/>
      <c r="E51" s="18"/>
      <c r="F51" s="17"/>
      <c r="G51" s="17"/>
      <c r="H51" s="1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75" customHeight="1" x14ac:dyDescent="0.25">
      <c r="A52" s="17"/>
      <c r="B52" s="17"/>
      <c r="C52" s="17"/>
      <c r="D52" s="17"/>
      <c r="E52" s="18"/>
      <c r="F52" s="17"/>
      <c r="G52" s="17"/>
      <c r="H52" s="1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75" customHeight="1" x14ac:dyDescent="0.25">
      <c r="A53" s="17"/>
      <c r="B53" s="17"/>
      <c r="C53" s="17"/>
      <c r="D53" s="17"/>
      <c r="E53" s="18"/>
      <c r="F53" s="17"/>
      <c r="G53" s="17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75" customHeight="1" x14ac:dyDescent="0.25">
      <c r="A54" s="17"/>
      <c r="B54" s="17"/>
      <c r="C54" s="17"/>
      <c r="D54" s="17"/>
      <c r="E54" s="18"/>
      <c r="F54" s="17"/>
      <c r="G54" s="17"/>
      <c r="H54" s="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s="61" customFormat="1" ht="12.75" customHeight="1" x14ac:dyDescent="0.25"/>
    <row r="56" spans="1:28" s="61" customFormat="1" ht="12.75" customHeight="1" x14ac:dyDescent="0.25"/>
    <row r="57" spans="1:28" s="61" customFormat="1" ht="12.75" customHeight="1" x14ac:dyDescent="0.25"/>
    <row r="58" spans="1:28" s="61" customFormat="1" ht="12.75" customHeight="1" x14ac:dyDescent="0.25"/>
    <row r="59" spans="1:28" s="61" customFormat="1" ht="12.75" customHeight="1" x14ac:dyDescent="0.25"/>
    <row r="60" spans="1:28" s="61" customFormat="1" ht="12.75" customHeight="1" x14ac:dyDescent="0.25"/>
    <row r="61" spans="1:28" ht="12.75" customHeight="1" x14ac:dyDescent="0.25">
      <c r="A61" s="17"/>
      <c r="B61" s="17"/>
      <c r="C61" s="17"/>
      <c r="D61" s="17"/>
      <c r="E61" s="18"/>
      <c r="F61" s="17"/>
      <c r="G61" s="17"/>
      <c r="H61" s="1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 customHeight="1" x14ac:dyDescent="0.25">
      <c r="A62" s="17"/>
      <c r="B62" s="17"/>
      <c r="C62" s="17"/>
      <c r="D62" s="17"/>
      <c r="E62" s="18"/>
      <c r="F62" s="17"/>
      <c r="G62" s="17"/>
      <c r="H62" s="1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75" customHeight="1" x14ac:dyDescent="0.25">
      <c r="A63" s="17"/>
      <c r="B63" s="17"/>
      <c r="C63" s="17"/>
      <c r="D63" s="17"/>
      <c r="E63" s="18"/>
      <c r="F63" s="17"/>
      <c r="G63" s="17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 customHeight="1" x14ac:dyDescent="0.25">
      <c r="A64" s="17"/>
      <c r="B64" s="17"/>
      <c r="C64" s="17"/>
      <c r="D64" s="17"/>
      <c r="E64" s="18"/>
      <c r="F64" s="17"/>
      <c r="G64" s="17"/>
      <c r="H64" s="1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 customHeight="1" x14ac:dyDescent="0.25">
      <c r="A65" s="17"/>
      <c r="B65" s="17"/>
      <c r="C65" s="17"/>
      <c r="D65" s="17"/>
      <c r="E65" s="18"/>
      <c r="F65" s="17"/>
      <c r="G65" s="17"/>
      <c r="H65" s="1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75" customHeight="1" x14ac:dyDescent="0.25">
      <c r="A66" s="17"/>
      <c r="B66" s="17"/>
      <c r="C66" s="17"/>
      <c r="D66" s="17"/>
      <c r="E66" s="18"/>
      <c r="F66" s="17"/>
      <c r="G66" s="17"/>
      <c r="H66" s="1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5">
      <c r="A67" s="17"/>
      <c r="B67" s="17"/>
      <c r="C67" s="17"/>
      <c r="D67" s="17"/>
      <c r="E67" s="18"/>
      <c r="F67" s="17"/>
      <c r="G67" s="17"/>
      <c r="H67" s="1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 customHeight="1" x14ac:dyDescent="0.25">
      <c r="A68" s="17"/>
      <c r="B68" s="17"/>
      <c r="C68" s="17"/>
      <c r="D68" s="17"/>
      <c r="E68" s="18"/>
      <c r="F68" s="17"/>
      <c r="G68" s="17"/>
      <c r="H68" s="1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75" customHeight="1" x14ac:dyDescent="0.25">
      <c r="A69" s="17"/>
      <c r="B69" s="17"/>
      <c r="C69" s="17"/>
      <c r="D69" s="17"/>
      <c r="E69" s="18"/>
      <c r="F69" s="17"/>
      <c r="G69" s="17"/>
      <c r="H69" s="1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5">
      <c r="A70" s="17"/>
      <c r="B70" s="17"/>
      <c r="C70" s="17"/>
      <c r="D70" s="17"/>
      <c r="E70" s="18"/>
      <c r="F70" s="17"/>
      <c r="G70" s="17"/>
      <c r="H70" s="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 customHeight="1" x14ac:dyDescent="0.25">
      <c r="A71" s="17"/>
      <c r="B71" s="17"/>
      <c r="C71" s="17"/>
      <c r="D71" s="17"/>
      <c r="E71" s="18"/>
      <c r="F71" s="17"/>
      <c r="G71" s="17"/>
      <c r="H71" s="1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75" customHeight="1" x14ac:dyDescent="0.25">
      <c r="A72" s="17"/>
      <c r="B72" s="17"/>
      <c r="C72" s="17"/>
      <c r="D72" s="17"/>
      <c r="E72" s="18"/>
      <c r="F72" s="17"/>
      <c r="G72" s="17"/>
      <c r="H72" s="1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 customHeight="1" x14ac:dyDescent="0.25">
      <c r="A73" s="17"/>
      <c r="B73" s="17"/>
      <c r="C73" s="17"/>
      <c r="D73" s="17"/>
      <c r="E73" s="18"/>
      <c r="F73" s="17"/>
      <c r="G73" s="17"/>
      <c r="H73" s="1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 customHeight="1" x14ac:dyDescent="0.25">
      <c r="A74" s="17"/>
      <c r="B74" s="17"/>
      <c r="C74" s="17"/>
      <c r="D74" s="17"/>
      <c r="E74" s="18"/>
      <c r="F74" s="17"/>
      <c r="G74" s="17"/>
      <c r="H74" s="1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5">
      <c r="A75" s="17"/>
      <c r="B75" s="17"/>
      <c r="C75" s="17"/>
      <c r="D75" s="17"/>
      <c r="E75" s="18"/>
      <c r="F75" s="17"/>
      <c r="G75" s="17"/>
      <c r="H75" s="1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75" customHeight="1" x14ac:dyDescent="0.25">
      <c r="A76" s="17"/>
      <c r="B76" s="17"/>
      <c r="C76" s="17"/>
      <c r="D76" s="17"/>
      <c r="E76" s="18"/>
      <c r="F76" s="17"/>
      <c r="G76" s="17"/>
      <c r="H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75" customHeight="1" x14ac:dyDescent="0.25">
      <c r="A77" s="17"/>
      <c r="B77" s="17"/>
      <c r="C77" s="17"/>
      <c r="D77" s="17"/>
      <c r="E77" s="18"/>
      <c r="F77" s="17"/>
      <c r="G77" s="17"/>
      <c r="H77" s="1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75" customHeight="1" x14ac:dyDescent="0.3">
      <c r="A78" s="17"/>
      <c r="B78" s="17"/>
      <c r="C78" s="22"/>
      <c r="D78" s="17"/>
      <c r="E78" s="18"/>
      <c r="F78" s="17"/>
      <c r="G78" s="17"/>
      <c r="H78" s="1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 customHeight="1" x14ac:dyDescent="0.25">
      <c r="A79" s="17"/>
      <c r="B79" s="17"/>
      <c r="C79" s="17"/>
      <c r="D79" s="17"/>
      <c r="E79" s="18"/>
      <c r="F79" s="17"/>
      <c r="G79" s="17"/>
      <c r="H79" s="1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 customHeight="1" x14ac:dyDescent="0.25">
      <c r="A80" s="17"/>
      <c r="B80" s="17"/>
      <c r="C80" s="17"/>
      <c r="D80" s="17"/>
      <c r="E80" s="18"/>
      <c r="F80" s="17"/>
      <c r="G80" s="17"/>
      <c r="H80" s="1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75" customHeight="1" x14ac:dyDescent="0.25">
      <c r="A81" s="17"/>
      <c r="B81" s="17"/>
      <c r="C81" s="17"/>
      <c r="D81" s="17"/>
      <c r="E81" s="18"/>
      <c r="F81" s="17"/>
      <c r="G81" s="17"/>
      <c r="H81" s="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 customHeight="1" x14ac:dyDescent="0.25">
      <c r="A82" s="17"/>
      <c r="B82" s="17"/>
      <c r="C82" s="17"/>
      <c r="D82" s="17"/>
      <c r="E82" s="18"/>
      <c r="F82" s="17"/>
      <c r="G82" s="17"/>
      <c r="H82" s="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 customHeight="1" x14ac:dyDescent="0.25">
      <c r="A83" s="17"/>
      <c r="B83" s="17"/>
      <c r="C83" s="17"/>
      <c r="D83" s="17"/>
      <c r="E83" s="18"/>
      <c r="F83" s="17"/>
      <c r="G83" s="17"/>
      <c r="H83" s="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75" customHeight="1" x14ac:dyDescent="0.25">
      <c r="A84" s="17"/>
      <c r="B84" s="17"/>
      <c r="C84" s="17"/>
      <c r="D84" s="17"/>
      <c r="E84" s="18"/>
      <c r="F84" s="17"/>
      <c r="G84" s="17"/>
      <c r="H84" s="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 customHeight="1" x14ac:dyDescent="0.25">
      <c r="A85" s="17"/>
      <c r="B85" s="17"/>
      <c r="C85" s="17"/>
      <c r="D85" s="17"/>
      <c r="E85" s="18"/>
      <c r="F85" s="17"/>
      <c r="G85" s="17"/>
      <c r="H85" s="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 customHeight="1" x14ac:dyDescent="0.25">
      <c r="A86" s="17"/>
      <c r="B86" s="17"/>
      <c r="C86" s="17"/>
      <c r="D86" s="17"/>
      <c r="E86" s="18"/>
      <c r="F86" s="17"/>
      <c r="G86" s="17"/>
      <c r="H86" s="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75" customHeight="1" x14ac:dyDescent="0.25">
      <c r="A87" s="17"/>
      <c r="B87" s="17"/>
      <c r="C87" s="17"/>
      <c r="D87" s="17"/>
      <c r="E87" s="18"/>
      <c r="F87" s="17"/>
      <c r="G87" s="17"/>
      <c r="H87" s="1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 customHeight="1" x14ac:dyDescent="0.25">
      <c r="A88" s="17"/>
      <c r="B88" s="17"/>
      <c r="C88" s="17"/>
      <c r="D88" s="17"/>
      <c r="E88" s="18"/>
      <c r="F88" s="17"/>
      <c r="G88" s="17"/>
      <c r="H88" s="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 customHeight="1" x14ac:dyDescent="0.25">
      <c r="A89" s="17"/>
      <c r="B89" s="17"/>
      <c r="C89" s="17"/>
      <c r="D89" s="17"/>
      <c r="E89" s="18"/>
      <c r="F89" s="17"/>
      <c r="G89" s="17"/>
      <c r="H89" s="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75" customHeight="1" x14ac:dyDescent="0.25">
      <c r="A90" s="17"/>
      <c r="B90" s="17"/>
      <c r="C90" s="17"/>
      <c r="D90" s="17"/>
      <c r="E90" s="18"/>
      <c r="F90" s="17"/>
      <c r="G90" s="17"/>
      <c r="H90" s="1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 customHeight="1" x14ac:dyDescent="0.25">
      <c r="A91" s="17"/>
      <c r="B91" s="17"/>
      <c r="C91" s="17"/>
      <c r="D91" s="17"/>
      <c r="E91" s="18"/>
      <c r="F91" s="17"/>
      <c r="G91" s="17"/>
      <c r="H91" s="1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 customHeight="1" x14ac:dyDescent="0.25">
      <c r="A92" s="17"/>
      <c r="B92" s="17"/>
      <c r="C92" s="17"/>
      <c r="D92" s="17"/>
      <c r="E92" s="18"/>
      <c r="F92" s="17"/>
      <c r="G92" s="17"/>
      <c r="H92" s="1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75" customHeight="1" x14ac:dyDescent="0.25">
      <c r="A93" s="17"/>
      <c r="B93" s="17"/>
      <c r="C93" s="17"/>
      <c r="D93" s="17"/>
      <c r="E93" s="18"/>
      <c r="F93" s="17"/>
      <c r="G93" s="17"/>
      <c r="H93" s="1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 customHeight="1" x14ac:dyDescent="0.25">
      <c r="A94" s="17"/>
      <c r="B94" s="17"/>
      <c r="C94" s="17"/>
      <c r="D94" s="17"/>
      <c r="E94" s="18"/>
      <c r="F94" s="17"/>
      <c r="G94" s="17"/>
      <c r="H94" s="1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 customHeight="1" x14ac:dyDescent="0.3">
      <c r="A95" s="17"/>
      <c r="B95" s="17"/>
      <c r="C95" s="22"/>
      <c r="D95" s="17"/>
      <c r="E95" s="18"/>
      <c r="F95" s="17"/>
      <c r="G95" s="17"/>
      <c r="H95" s="1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75" customHeight="1" x14ac:dyDescent="0.25">
      <c r="A96" s="17"/>
      <c r="B96" s="17"/>
      <c r="C96" s="17"/>
      <c r="D96" s="17"/>
      <c r="E96" s="18"/>
      <c r="F96" s="17"/>
      <c r="G96" s="17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 customHeight="1" x14ac:dyDescent="0.25">
      <c r="A97" s="17"/>
      <c r="B97" s="17"/>
      <c r="C97" s="17"/>
      <c r="D97" s="17"/>
      <c r="E97" s="18"/>
      <c r="F97" s="17"/>
      <c r="G97" s="17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 customHeight="1" x14ac:dyDescent="0.25">
      <c r="A98" s="17"/>
      <c r="B98" s="17"/>
      <c r="C98" s="17"/>
      <c r="D98" s="17"/>
      <c r="E98" s="18"/>
      <c r="F98" s="17"/>
      <c r="G98" s="17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75" customHeight="1" x14ac:dyDescent="0.25">
      <c r="A99" s="17"/>
      <c r="B99" s="17"/>
      <c r="C99" s="17"/>
      <c r="D99" s="17"/>
      <c r="E99" s="18"/>
      <c r="F99" s="17"/>
      <c r="G99" s="17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 customHeight="1" x14ac:dyDescent="0.25">
      <c r="A100" s="17"/>
      <c r="B100" s="17"/>
      <c r="C100" s="17"/>
      <c r="D100" s="17"/>
      <c r="E100" s="18"/>
      <c r="F100" s="17"/>
      <c r="G100" s="17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 customHeight="1" x14ac:dyDescent="0.25">
      <c r="A101" s="17"/>
      <c r="B101" s="17"/>
      <c r="C101" s="17"/>
      <c r="D101" s="17"/>
      <c r="E101" s="18"/>
      <c r="F101" s="17"/>
      <c r="G101" s="17"/>
      <c r="H101" s="1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75" customHeight="1" x14ac:dyDescent="0.25">
      <c r="A102" s="17"/>
      <c r="B102" s="17"/>
      <c r="C102" s="17"/>
      <c r="D102" s="17"/>
      <c r="E102" s="18"/>
      <c r="F102" s="17"/>
      <c r="G102" s="17"/>
      <c r="H102" s="1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75" customHeight="1" x14ac:dyDescent="0.25">
      <c r="A103" s="17"/>
      <c r="B103" s="17"/>
      <c r="C103" s="17"/>
      <c r="D103" s="17"/>
      <c r="E103" s="18"/>
      <c r="F103" s="17"/>
      <c r="G103" s="17"/>
      <c r="H103" s="1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75" customHeight="1" x14ac:dyDescent="0.25">
      <c r="A104" s="17"/>
      <c r="B104" s="17"/>
      <c r="C104" s="17"/>
      <c r="D104" s="17"/>
      <c r="E104" s="18"/>
      <c r="F104" s="17"/>
      <c r="G104" s="17"/>
      <c r="H104" s="1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75" customHeight="1" x14ac:dyDescent="0.25">
      <c r="A105" s="17"/>
      <c r="B105" s="17"/>
      <c r="C105" s="17"/>
      <c r="D105" s="17"/>
      <c r="E105" s="18"/>
      <c r="F105" s="17"/>
      <c r="G105" s="17"/>
      <c r="H105" s="1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75" customHeight="1" x14ac:dyDescent="0.25">
      <c r="A106" s="17"/>
      <c r="B106" s="17"/>
      <c r="C106" s="17"/>
      <c r="D106" s="17"/>
      <c r="E106" s="18"/>
      <c r="F106" s="17"/>
      <c r="G106" s="17"/>
      <c r="H106" s="1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75" customHeight="1" x14ac:dyDescent="0.25">
      <c r="A107" s="17"/>
      <c r="B107" s="17"/>
      <c r="C107" s="17"/>
      <c r="D107" s="17"/>
      <c r="E107" s="18"/>
      <c r="F107" s="17"/>
      <c r="G107" s="17"/>
      <c r="H107" s="1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75" customHeight="1" x14ac:dyDescent="0.25">
      <c r="A108" s="17"/>
      <c r="B108" s="17"/>
      <c r="C108" s="17"/>
      <c r="D108" s="17"/>
      <c r="E108" s="18"/>
      <c r="F108" s="17"/>
      <c r="G108" s="17"/>
      <c r="H108" s="1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75" customHeight="1" x14ac:dyDescent="0.25">
      <c r="A109" s="17"/>
      <c r="B109" s="17"/>
      <c r="C109" s="17"/>
      <c r="D109" s="17"/>
      <c r="E109" s="18"/>
      <c r="F109" s="17"/>
      <c r="G109" s="17"/>
      <c r="H109" s="1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75" customHeight="1" x14ac:dyDescent="0.25">
      <c r="A110" s="17"/>
      <c r="B110" s="17"/>
      <c r="C110" s="17"/>
      <c r="D110" s="17"/>
      <c r="E110" s="18"/>
      <c r="F110" s="17"/>
      <c r="G110" s="17"/>
      <c r="H110" s="1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75" customHeight="1" x14ac:dyDescent="0.25">
      <c r="A111" s="17"/>
      <c r="B111" s="17"/>
      <c r="C111" s="17"/>
      <c r="D111" s="17"/>
      <c r="E111" s="18"/>
      <c r="F111" s="17"/>
      <c r="G111" s="17"/>
      <c r="H111" s="1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75" customHeight="1" x14ac:dyDescent="0.25">
      <c r="A112" s="17"/>
      <c r="B112" s="17"/>
      <c r="C112" s="17"/>
      <c r="D112" s="17"/>
      <c r="E112" s="18"/>
      <c r="F112" s="17"/>
      <c r="G112" s="17"/>
      <c r="H112" s="1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75" customHeight="1" x14ac:dyDescent="0.25">
      <c r="A113" s="17"/>
      <c r="B113" s="17"/>
      <c r="C113" s="17"/>
      <c r="D113" s="17"/>
      <c r="E113" s="18"/>
      <c r="F113" s="17"/>
      <c r="G113" s="17"/>
      <c r="H113" s="1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75" customHeight="1" x14ac:dyDescent="0.25">
      <c r="A114" s="17"/>
      <c r="B114" s="17"/>
      <c r="C114" s="17"/>
      <c r="D114" s="17"/>
      <c r="E114" s="18"/>
      <c r="F114" s="17"/>
      <c r="G114" s="17"/>
      <c r="H114" s="1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75" customHeight="1" x14ac:dyDescent="0.25">
      <c r="A115" s="17"/>
      <c r="B115" s="17"/>
      <c r="C115" s="17"/>
      <c r="D115" s="17"/>
      <c r="E115" s="18"/>
      <c r="F115" s="17"/>
      <c r="G115" s="17"/>
      <c r="H115" s="1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75" customHeight="1" x14ac:dyDescent="0.25">
      <c r="A116" s="17"/>
      <c r="B116" s="17"/>
      <c r="C116" s="17"/>
      <c r="D116" s="17"/>
      <c r="E116" s="18"/>
      <c r="F116" s="17"/>
      <c r="G116" s="17"/>
      <c r="H116" s="1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75" customHeight="1" x14ac:dyDescent="0.25">
      <c r="A117" s="17"/>
      <c r="B117" s="17"/>
      <c r="C117" s="17"/>
      <c r="D117" s="17"/>
      <c r="E117" s="18"/>
      <c r="F117" s="17"/>
      <c r="G117" s="17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 customHeight="1" x14ac:dyDescent="0.25">
      <c r="A118" s="17"/>
      <c r="B118" s="17"/>
      <c r="C118" s="17"/>
      <c r="D118" s="17"/>
      <c r="E118" s="18"/>
      <c r="F118" s="17"/>
      <c r="G118" s="17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 customHeight="1" x14ac:dyDescent="0.25">
      <c r="A119" s="17"/>
      <c r="B119" s="17"/>
      <c r="C119" s="17"/>
      <c r="D119" s="17"/>
      <c r="E119" s="18"/>
      <c r="F119" s="17"/>
      <c r="G119" s="17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75" customHeight="1" x14ac:dyDescent="0.25">
      <c r="A120" s="17"/>
      <c r="B120" s="17"/>
      <c r="C120" s="17"/>
      <c r="D120" s="17"/>
      <c r="E120" s="18"/>
      <c r="F120" s="17"/>
      <c r="G120" s="17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 customHeight="1" x14ac:dyDescent="0.25">
      <c r="A121" s="17"/>
      <c r="B121" s="17"/>
      <c r="C121" s="17"/>
      <c r="D121" s="17"/>
      <c r="E121" s="18"/>
      <c r="F121" s="17"/>
      <c r="G121" s="17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 customHeight="1" x14ac:dyDescent="0.25">
      <c r="A122" s="17"/>
      <c r="B122" s="17"/>
      <c r="C122" s="17"/>
      <c r="D122" s="17"/>
      <c r="E122" s="18"/>
      <c r="F122" s="17"/>
      <c r="G122" s="17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75" customHeight="1" x14ac:dyDescent="0.25">
      <c r="A123" s="17"/>
      <c r="B123" s="17"/>
      <c r="C123" s="17"/>
      <c r="D123" s="17"/>
      <c r="E123" s="18"/>
      <c r="F123" s="17"/>
      <c r="G123" s="17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 customHeight="1" x14ac:dyDescent="0.25">
      <c r="A124" s="17"/>
      <c r="B124" s="17"/>
      <c r="C124" s="17"/>
      <c r="D124" s="17"/>
      <c r="E124" s="18"/>
      <c r="F124" s="17"/>
      <c r="G124" s="17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 customHeight="1" x14ac:dyDescent="0.25">
      <c r="A125" s="17"/>
      <c r="B125" s="17"/>
      <c r="C125" s="17"/>
      <c r="D125" s="17"/>
      <c r="E125" s="18"/>
      <c r="F125" s="17"/>
      <c r="G125" s="17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75" customHeight="1" x14ac:dyDescent="0.25">
      <c r="A126" s="17"/>
      <c r="B126" s="17"/>
      <c r="C126" s="17"/>
      <c r="D126" s="17"/>
      <c r="E126" s="18"/>
      <c r="F126" s="17"/>
      <c r="G126" s="17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75" customHeight="1" x14ac:dyDescent="0.25">
      <c r="A127" s="17"/>
      <c r="B127" s="17"/>
      <c r="C127" s="17"/>
      <c r="D127" s="17"/>
      <c r="E127" s="18"/>
      <c r="F127" s="17"/>
      <c r="G127" s="17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75" customHeight="1" x14ac:dyDescent="0.25">
      <c r="A128" s="17"/>
      <c r="B128" s="17"/>
      <c r="C128" s="17"/>
      <c r="D128" s="17"/>
      <c r="E128" s="18"/>
      <c r="F128" s="17"/>
      <c r="G128" s="17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75" customHeight="1" x14ac:dyDescent="0.25">
      <c r="A129" s="17"/>
      <c r="B129" s="17"/>
      <c r="C129" s="17"/>
      <c r="D129" s="17"/>
      <c r="E129" s="18"/>
      <c r="F129" s="17"/>
      <c r="G129" s="17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 customHeight="1" x14ac:dyDescent="0.25">
      <c r="A130" s="17"/>
      <c r="B130" s="17"/>
      <c r="C130" s="17"/>
      <c r="D130" s="17"/>
      <c r="E130" s="18"/>
      <c r="F130" s="17"/>
      <c r="G130" s="17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 customHeight="1" x14ac:dyDescent="0.25">
      <c r="A131" s="17"/>
      <c r="B131" s="17"/>
      <c r="C131" s="17"/>
      <c r="D131" s="17"/>
      <c r="E131" s="18"/>
      <c r="F131" s="17"/>
      <c r="G131" s="17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75" customHeight="1" x14ac:dyDescent="0.25">
      <c r="A132" s="17"/>
      <c r="B132" s="17"/>
      <c r="C132" s="17"/>
      <c r="D132" s="17"/>
      <c r="E132" s="18"/>
      <c r="F132" s="17"/>
      <c r="G132" s="17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 customHeight="1" x14ac:dyDescent="0.25">
      <c r="A133" s="17"/>
      <c r="B133" s="17"/>
      <c r="C133" s="17"/>
      <c r="D133" s="17"/>
      <c r="E133" s="18"/>
      <c r="F133" s="17"/>
      <c r="G133" s="17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3">
    <mergeCell ref="I2:I9"/>
    <mergeCell ref="C27:G31"/>
    <mergeCell ref="A55:XFD60"/>
  </mergeCells>
  <pageMargins left="0.7" right="0.7" top="0.75" bottom="0.75" header="0" footer="0"/>
  <pageSetup orientation="landscape" r:id="rId1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93BA-9D56-4281-A408-5A9E08B25BEB}">
  <sheetPr>
    <tabColor rgb="FF00B050"/>
  </sheetPr>
  <dimension ref="A1:A63"/>
  <sheetViews>
    <sheetView workbookViewId="0">
      <selection activeCell="F14" sqref="F14"/>
    </sheetView>
  </sheetViews>
  <sheetFormatPr defaultRowHeight="12.5" x14ac:dyDescent="0.25"/>
  <cols>
    <col min="1" max="1" width="110.90625" customWidth="1"/>
  </cols>
  <sheetData>
    <row r="1" spans="1:1" ht="13" x14ac:dyDescent="0.3">
      <c r="A1" s="23" t="s">
        <v>82</v>
      </c>
    </row>
    <row r="3" spans="1:1" ht="13" x14ac:dyDescent="0.3">
      <c r="A3" s="2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s="8" t="s">
        <v>51</v>
      </c>
    </row>
    <row r="11" spans="1:1" ht="13" x14ac:dyDescent="0.3">
      <c r="A11" s="24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s="8" t="s">
        <v>57</v>
      </c>
    </row>
    <row r="18" spans="1:1" x14ac:dyDescent="0.25">
      <c r="A18" s="8"/>
    </row>
    <row r="19" spans="1:1" ht="13" x14ac:dyDescent="0.3">
      <c r="A19" s="24" t="s">
        <v>58</v>
      </c>
    </row>
    <row r="20" spans="1:1" x14ac:dyDescent="0.25">
      <c r="A20" s="8"/>
    </row>
    <row r="21" spans="1:1" x14ac:dyDescent="0.25">
      <c r="A21" s="8" t="s">
        <v>59</v>
      </c>
    </row>
    <row r="22" spans="1:1" x14ac:dyDescent="0.25">
      <c r="A22" s="8" t="s">
        <v>60</v>
      </c>
    </row>
    <row r="23" spans="1:1" x14ac:dyDescent="0.25">
      <c r="A23" s="8" t="s">
        <v>61</v>
      </c>
    </row>
    <row r="24" spans="1:1" x14ac:dyDescent="0.25">
      <c r="A24" s="8" t="s">
        <v>62</v>
      </c>
    </row>
    <row r="25" spans="1:1" x14ac:dyDescent="0.25">
      <c r="A25" s="8" t="s">
        <v>63</v>
      </c>
    </row>
    <row r="26" spans="1:1" x14ac:dyDescent="0.25">
      <c r="A26" s="8"/>
    </row>
    <row r="27" spans="1:1" ht="13" x14ac:dyDescent="0.3">
      <c r="A27" s="24" t="s">
        <v>64</v>
      </c>
    </row>
    <row r="28" spans="1:1" x14ac:dyDescent="0.25">
      <c r="A28" s="8"/>
    </row>
    <row r="29" spans="1:1" x14ac:dyDescent="0.25">
      <c r="A29" s="8" t="s">
        <v>65</v>
      </c>
    </row>
    <row r="30" spans="1:1" x14ac:dyDescent="0.25">
      <c r="A30" s="8" t="s">
        <v>66</v>
      </c>
    </row>
    <row r="31" spans="1:1" x14ac:dyDescent="0.25">
      <c r="A31" s="8" t="s">
        <v>67</v>
      </c>
    </row>
    <row r="32" spans="1:1" x14ac:dyDescent="0.25">
      <c r="A32" s="8" t="s">
        <v>68</v>
      </c>
    </row>
    <row r="33" spans="1:1" x14ac:dyDescent="0.25">
      <c r="A33" s="8" t="s">
        <v>69</v>
      </c>
    </row>
    <row r="34" spans="1:1" x14ac:dyDescent="0.25">
      <c r="A34" s="8"/>
    </row>
    <row r="35" spans="1:1" ht="13" x14ac:dyDescent="0.3">
      <c r="A35" s="24" t="s">
        <v>70</v>
      </c>
    </row>
    <row r="36" spans="1:1" x14ac:dyDescent="0.25">
      <c r="A36" s="8"/>
    </row>
    <row r="37" spans="1:1" x14ac:dyDescent="0.25">
      <c r="A37" s="8" t="s">
        <v>71</v>
      </c>
    </row>
    <row r="38" spans="1:1" x14ac:dyDescent="0.25">
      <c r="A38" s="8" t="s">
        <v>72</v>
      </c>
    </row>
    <row r="39" spans="1:1" x14ac:dyDescent="0.25">
      <c r="A39" s="8" t="s">
        <v>73</v>
      </c>
    </row>
    <row r="40" spans="1:1" x14ac:dyDescent="0.25">
      <c r="A40" s="8" t="s">
        <v>74</v>
      </c>
    </row>
    <row r="41" spans="1:1" x14ac:dyDescent="0.25">
      <c r="A41" s="8" t="s">
        <v>75</v>
      </c>
    </row>
    <row r="42" spans="1:1" x14ac:dyDescent="0.25">
      <c r="A42" s="8"/>
    </row>
    <row r="43" spans="1:1" ht="13" x14ac:dyDescent="0.3">
      <c r="A43" s="24" t="s">
        <v>76</v>
      </c>
    </row>
    <row r="44" spans="1:1" x14ac:dyDescent="0.25">
      <c r="A44" s="8"/>
    </row>
    <row r="45" spans="1:1" x14ac:dyDescent="0.25">
      <c r="A45" s="8" t="s">
        <v>77</v>
      </c>
    </row>
    <row r="46" spans="1:1" x14ac:dyDescent="0.25">
      <c r="A46" s="8" t="s">
        <v>78</v>
      </c>
    </row>
    <row r="47" spans="1:1" x14ac:dyDescent="0.25">
      <c r="A47" s="8" t="s">
        <v>79</v>
      </c>
    </row>
    <row r="48" spans="1:1" x14ac:dyDescent="0.25">
      <c r="A48" s="8" t="s">
        <v>80</v>
      </c>
    </row>
    <row r="49" spans="1:1" x14ac:dyDescent="0.25">
      <c r="A49" s="8" t="s">
        <v>81</v>
      </c>
    </row>
    <row r="51" spans="1:1" ht="13" x14ac:dyDescent="0.3">
      <c r="A51" s="24" t="s">
        <v>83</v>
      </c>
    </row>
    <row r="53" spans="1:1" x14ac:dyDescent="0.25">
      <c r="A53" t="s">
        <v>84</v>
      </c>
    </row>
    <row r="54" spans="1:1" x14ac:dyDescent="0.25">
      <c r="A54" t="s">
        <v>85</v>
      </c>
    </row>
    <row r="55" spans="1:1" x14ac:dyDescent="0.25">
      <c r="A55" s="8" t="s">
        <v>86</v>
      </c>
    </row>
    <row r="57" spans="1:1" x14ac:dyDescent="0.25">
      <c r="A57" s="48" t="e" vm="1">
        <v>#VALUE!</v>
      </c>
    </row>
    <row r="58" spans="1:1" x14ac:dyDescent="0.25">
      <c r="A58" s="48"/>
    </row>
    <row r="59" spans="1:1" x14ac:dyDescent="0.25">
      <c r="A59" s="48"/>
    </row>
    <row r="60" spans="1:1" x14ac:dyDescent="0.25">
      <c r="A60" s="48"/>
    </row>
    <row r="61" spans="1:1" x14ac:dyDescent="0.25">
      <c r="A61" s="48"/>
    </row>
    <row r="62" spans="1:1" x14ac:dyDescent="0.25">
      <c r="A62" s="48"/>
    </row>
    <row r="63" spans="1:1" x14ac:dyDescent="0.25">
      <c r="A63" s="48"/>
    </row>
  </sheetData>
  <mergeCells count="1">
    <mergeCell ref="A57:A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92CD-F633-4127-9D74-E8629366ECB9}">
  <sheetPr>
    <tabColor rgb="FF7030A0"/>
  </sheetPr>
  <dimension ref="L1:R6"/>
  <sheetViews>
    <sheetView workbookViewId="0">
      <selection activeCell="M11" sqref="M11"/>
    </sheetView>
  </sheetViews>
  <sheetFormatPr defaultRowHeight="12.5" x14ac:dyDescent="0.25"/>
  <sheetData>
    <row r="1" spans="12:18" ht="13" thickBot="1" x14ac:dyDescent="0.3"/>
    <row r="2" spans="12:18" ht="12.5" customHeight="1" x14ac:dyDescent="0.25">
      <c r="L2" s="37" t="s">
        <v>87</v>
      </c>
      <c r="M2" s="38"/>
      <c r="N2" s="38"/>
      <c r="O2" s="38"/>
      <c r="P2" s="38"/>
      <c r="Q2" s="38"/>
      <c r="R2" s="39"/>
    </row>
    <row r="3" spans="12:18" x14ac:dyDescent="0.25">
      <c r="L3" s="40"/>
      <c r="M3" s="41"/>
      <c r="N3" s="41"/>
      <c r="O3" s="41"/>
      <c r="P3" s="41"/>
      <c r="Q3" s="41"/>
      <c r="R3" s="42"/>
    </row>
    <row r="4" spans="12:18" x14ac:dyDescent="0.25">
      <c r="L4" s="40"/>
      <c r="M4" s="41"/>
      <c r="N4" s="41"/>
      <c r="O4" s="41"/>
      <c r="P4" s="41"/>
      <c r="Q4" s="41"/>
      <c r="R4" s="42"/>
    </row>
    <row r="5" spans="12:18" x14ac:dyDescent="0.25">
      <c r="L5" s="40"/>
      <c r="M5" s="41"/>
      <c r="N5" s="41"/>
      <c r="O5" s="41"/>
      <c r="P5" s="41"/>
      <c r="Q5" s="41"/>
      <c r="R5" s="42"/>
    </row>
    <row r="6" spans="12:18" ht="13" thickBot="1" x14ac:dyDescent="0.3">
      <c r="L6" s="43"/>
      <c r="M6" s="44"/>
      <c r="N6" s="44"/>
      <c r="O6" s="44"/>
      <c r="P6" s="44"/>
      <c r="Q6" s="44"/>
      <c r="R6" s="45"/>
    </row>
  </sheetData>
  <mergeCells count="1">
    <mergeCell ref="L2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Agility</vt:lpstr>
      <vt:lpstr>burn-up graph</vt:lpstr>
      <vt:lpstr>Practices and Guidelines</vt:lpstr>
      <vt:lpstr>...or use ChatGPT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Niall McShane</cp:lastModifiedBy>
  <cp:lastPrinted>2025-02-26T05:35:38Z</cp:lastPrinted>
  <dcterms:created xsi:type="dcterms:W3CDTF">2025-02-19T01:34:04Z</dcterms:created>
  <dcterms:modified xsi:type="dcterms:W3CDTF">2025-02-26T23:05:17Z</dcterms:modified>
</cp:coreProperties>
</file>