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ator" sheetId="1" r:id="rId4"/>
  </sheets>
  <definedNames/>
  <calcPr/>
  <extLst>
    <ext uri="GoogleSheetsCustomDataVersion2">
      <go:sheetsCustomData xmlns:go="http://customooxmlschemas.google.com/" r:id="rId5" roundtripDataChecksum="zljkhD/1ZQaOJGf2326WpnMr7bqC6uW0Vubdu24fu6o="/>
    </ext>
  </extLst>
</workbook>
</file>

<file path=xl/sharedStrings.xml><?xml version="1.0" encoding="utf-8"?>
<sst xmlns="http://schemas.openxmlformats.org/spreadsheetml/2006/main" count="16" uniqueCount="16">
  <si>
    <t>Format</t>
  </si>
  <si>
    <t>Units (planned)</t>
  </si>
  <si>
    <t>MSRP ($)</t>
  </si>
  <si>
    <t>COGS per Unit ($)</t>
  </si>
  <si>
    <t>Processing Fee %</t>
  </si>
  <si>
    <t>Venue Cut %</t>
  </si>
  <si>
    <t>Shipping per Unit DTC ($)</t>
  </si>
  <si>
    <t>Other Fixed Costs ($)</t>
  </si>
  <si>
    <t>Net / Unit — DTC ($)</t>
  </si>
  <si>
    <t>Net / Unit — Venue ($)</t>
  </si>
  <si>
    <t>Breakeven Units (DTC)</t>
  </si>
  <si>
    <t>Gross Profit — DTC ($)</t>
  </si>
  <si>
    <t>Gross Profit — Venue ($)</t>
  </si>
  <si>
    <t>Vinyl (std)</t>
  </si>
  <si>
    <t>CD (digipak)</t>
  </si>
  <si>
    <t>Cassette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</si>
</sst>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top" wrapText="0"/>
    </xf>
    <xf borderId="2" fillId="0" fontId="1" numFmtId="0" xfId="0" applyAlignment="1" applyBorder="1" applyFont="1">
      <alignment horizontal="center" readingOrder="0" shrinkToFit="0" vertical="top" wrapText="0"/>
    </xf>
    <xf borderId="3" fillId="0" fontId="1" numFmtId="0" xfId="0" applyAlignment="1" applyBorder="1" applyFont="1">
      <alignment horizontal="center" readingOrder="0" shrinkToFit="0" vertical="top" wrapText="0"/>
    </xf>
    <xf borderId="4" fillId="0" fontId="2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shrinkToFit="0" vertical="center" wrapText="0"/>
    </xf>
    <xf borderId="6" fillId="0" fontId="2" numFmtId="0" xfId="0" applyAlignment="1" applyBorder="1" applyFont="1">
      <alignment shrinkToFit="0" vertical="center" wrapText="0"/>
    </xf>
    <xf borderId="7" fillId="0" fontId="2" numFmtId="0" xfId="0" applyAlignment="1" applyBorder="1" applyFont="1">
      <alignment shrinkToFit="0" vertical="center" wrapText="0"/>
    </xf>
    <xf borderId="8" fillId="0" fontId="2" numFmtId="0" xfId="0" applyAlignment="1" applyBorder="1" applyFont="1">
      <alignment shrinkToFit="0" vertical="center" wrapText="0"/>
    </xf>
    <xf borderId="9" fillId="0" fontId="2" numFmtId="0" xfId="0" applyAlignment="1" applyBorder="1" applyFont="1">
      <alignment shrinkToFit="0" vertical="center" wrapText="0"/>
    </xf>
    <xf borderId="10" fillId="0" fontId="2" numFmtId="0" xfId="0" applyAlignment="1" applyBorder="1" applyFont="1">
      <alignment shrinkToFit="0" vertical="center" wrapText="0"/>
    </xf>
    <xf borderId="11" fillId="0" fontId="2" numFmtId="0" xfId="0" applyAlignment="1" applyBorder="1" applyFont="1">
      <alignment shrinkToFit="0" vertical="center" wrapText="0"/>
    </xf>
    <xf borderId="12" fillId="0" fontId="2" numFmtId="0" xfId="0" applyAlignment="1" applyBorder="1" applyFon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Calculator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M4" displayName="Table1" name="Table1" id="1">
  <tableColumns count="13">
    <tableColumn name="Format" id="1"/>
    <tableColumn name="Units (planned)" id="2"/>
    <tableColumn name="MSRP ($)" id="3"/>
    <tableColumn name="COGS per Unit ($)" id="4"/>
    <tableColumn name="Processing Fee %" id="5"/>
    <tableColumn name="Venue Cut %" id="6"/>
    <tableColumn name="Shipping per Unit DTC ($)" id="7"/>
    <tableColumn name="Other Fixed Costs ($)" id="8"/>
    <tableColumn name="Net / Unit — DTC ($)" id="9"/>
    <tableColumn name="Net / Unit — Venue ($)" id="10"/>
    <tableColumn name="Breakeven Units (DTC)" id="11"/>
    <tableColumn name="Gross Profit — DTC ($)" id="12"/>
    <tableColumn name="Gross Profit — Venue ($)" id="13"/>
  </tableColumns>
  <tableStyleInfo name="Calculato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0"/>
    <col customWidth="1" min="2" max="2" width="20.71"/>
    <col customWidth="1" min="3" max="3" width="15.29"/>
    <col customWidth="1" min="4" max="4" width="23.0"/>
    <col customWidth="1" min="5" max="5" width="22.86"/>
    <col customWidth="1" min="6" max="6" width="18.0"/>
    <col customWidth="1" min="7" max="7" width="30.14"/>
    <col customWidth="1" min="8" max="8" width="26.14"/>
    <col customWidth="1" min="9" max="9" width="25.0"/>
    <col customWidth="1" min="10" max="10" width="27.0"/>
    <col customWidth="1" min="11" max="11" width="27.43"/>
    <col customWidth="1" min="12" max="12" width="27.29"/>
    <col customWidth="1" min="13" max="13" width="29.29"/>
    <col customWidth="1" min="14" max="25" width="8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</row>
    <row r="2">
      <c r="A2" s="4" t="s">
        <v>13</v>
      </c>
      <c r="B2" s="5">
        <v>300.0</v>
      </c>
      <c r="C2" s="5">
        <v>30.0</v>
      </c>
      <c r="D2" s="5">
        <v>9.0</v>
      </c>
      <c r="E2" s="5">
        <v>3.0</v>
      </c>
      <c r="F2" s="5">
        <v>20.0</v>
      </c>
      <c r="G2" s="5">
        <v>4.0</v>
      </c>
      <c r="H2" s="5">
        <v>0.0</v>
      </c>
      <c r="I2" s="5">
        <f t="shared" ref="I2:I4" si="1">(C2*(1-(E2/100)))-D2-G2</f>
        <v>16.1</v>
      </c>
      <c r="J2" s="5">
        <f t="shared" ref="J2:J4" si="2">(C2*(1-(F2/100)))-D2</f>
        <v>15</v>
      </c>
      <c r="K2" s="5">
        <f t="shared" ref="K2:K4" si="3">IF(I2&gt;0,ROUNDUP(H2/I2,0),"")</f>
        <v>0</v>
      </c>
      <c r="L2" s="5">
        <f t="shared" ref="L2:L4" si="4">(B2*I2)-H2</f>
        <v>4830</v>
      </c>
      <c r="M2" s="6">
        <f t="shared" ref="M2:M4" si="5">(B2*J2)-H2</f>
        <v>4500</v>
      </c>
    </row>
    <row r="3">
      <c r="A3" s="7" t="s">
        <v>14</v>
      </c>
      <c r="B3" s="8">
        <v>200.0</v>
      </c>
      <c r="C3" s="8">
        <v>12.0</v>
      </c>
      <c r="D3" s="8">
        <v>2.0</v>
      </c>
      <c r="E3" s="8">
        <v>3.0</v>
      </c>
      <c r="F3" s="8">
        <v>20.0</v>
      </c>
      <c r="G3" s="8">
        <v>3.0</v>
      </c>
      <c r="H3" s="8">
        <v>0.0</v>
      </c>
      <c r="I3" s="8">
        <f t="shared" si="1"/>
        <v>6.64</v>
      </c>
      <c r="J3" s="8">
        <f t="shared" si="2"/>
        <v>7.6</v>
      </c>
      <c r="K3" s="8">
        <f t="shared" si="3"/>
        <v>0</v>
      </c>
      <c r="L3" s="8">
        <f t="shared" si="4"/>
        <v>1328</v>
      </c>
      <c r="M3" s="9">
        <f t="shared" si="5"/>
        <v>1520</v>
      </c>
    </row>
    <row r="4">
      <c r="A4" s="10" t="s">
        <v>15</v>
      </c>
      <c r="B4" s="11">
        <v>100.0</v>
      </c>
      <c r="C4" s="11">
        <v>12.0</v>
      </c>
      <c r="D4" s="11">
        <v>4.0</v>
      </c>
      <c r="E4" s="11">
        <v>3.0</v>
      </c>
      <c r="F4" s="11">
        <v>20.0</v>
      </c>
      <c r="G4" s="11">
        <v>3.0</v>
      </c>
      <c r="H4" s="11">
        <v>0.0</v>
      </c>
      <c r="I4" s="11">
        <f t="shared" si="1"/>
        <v>4.64</v>
      </c>
      <c r="J4" s="11">
        <f t="shared" si="2"/>
        <v>5.6</v>
      </c>
      <c r="K4" s="11">
        <f t="shared" si="3"/>
        <v>0</v>
      </c>
      <c r="L4" s="11">
        <f t="shared" si="4"/>
        <v>464</v>
      </c>
      <c r="M4" s="12">
        <f t="shared" si="5"/>
        <v>560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2025-09-29T03:20:02Z</dcterms:created>
  <dc:creator>openpyxl</dc:creator>
</cp:coreProperties>
</file>