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roberthamilton/Desktop/"/>
    </mc:Choice>
  </mc:AlternateContent>
  <xr:revisionPtr revIDLastSave="0" documentId="13_ncr:1_{32B972D6-C46F-7845-AD1C-DD71A59F244F}" xr6:coauthVersionLast="47" xr6:coauthVersionMax="47" xr10:uidLastSave="{00000000-0000-0000-0000-000000000000}"/>
  <bookViews>
    <workbookView xWindow="1920" yWindow="940" windowWidth="31200" windowHeight="18080" xr2:uid="{00000000-000D-0000-FFFF-FFFF00000000}"/>
  </bookViews>
  <sheets>
    <sheet name="Your Metrics" sheetId="1" r:id="rId1"/>
    <sheet name="Profit Planner" sheetId="2" r:id="rId2"/>
    <sheet name="Sales Team Calculator" sheetId="3" r:id="rId3"/>
    <sheet name="Sales Rep Personal Income Track" sheetId="4" r:id="rId4"/>
    <sheet name="Marketing Costs Calculator" sheetId="5" r:id="rId5"/>
    <sheet name="Profit Tracker" sheetId="6" r:id="rId6"/>
    <sheet name="Sheet13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G13" i="7"/>
  <c r="F13" i="7"/>
  <c r="E13" i="7"/>
  <c r="H12" i="7"/>
  <c r="G12" i="7"/>
  <c r="F12" i="7"/>
  <c r="E12" i="7"/>
  <c r="H11" i="7"/>
  <c r="G11" i="7"/>
  <c r="F11" i="7"/>
  <c r="E11" i="7"/>
  <c r="G10" i="7"/>
  <c r="H9" i="7"/>
  <c r="G9" i="7"/>
  <c r="F9" i="7"/>
  <c r="E9" i="7"/>
  <c r="H8" i="7"/>
  <c r="G8" i="7"/>
  <c r="F8" i="7"/>
  <c r="E8" i="7"/>
  <c r="H7" i="7"/>
  <c r="G7" i="7"/>
  <c r="F7" i="7"/>
  <c r="E7" i="7"/>
  <c r="G6" i="7"/>
  <c r="H5" i="7"/>
  <c r="G5" i="7"/>
  <c r="F5" i="7"/>
  <c r="E5" i="7"/>
  <c r="H4" i="7"/>
  <c r="G4" i="7"/>
  <c r="F4" i="7"/>
  <c r="E4" i="7"/>
  <c r="H3" i="7"/>
  <c r="G3" i="7"/>
  <c r="F3" i="7"/>
  <c r="E3" i="7"/>
  <c r="B84" i="6"/>
  <c r="B72" i="6"/>
  <c r="B63" i="6"/>
  <c r="B51" i="6"/>
  <c r="B42" i="6"/>
  <c r="B30" i="6"/>
  <c r="B21" i="6"/>
  <c r="B9" i="6"/>
  <c r="F4" i="6"/>
  <c r="D5" i="5"/>
  <c r="D5" i="4"/>
  <c r="D5" i="3"/>
  <c r="D19" i="2"/>
  <c r="D17" i="2"/>
  <c r="D10" i="2"/>
  <c r="D8" i="2"/>
  <c r="D12" i="2" s="1"/>
  <c r="D30" i="2" s="1"/>
  <c r="D15" i="3" s="1"/>
  <c r="D4" i="2"/>
  <c r="F5" i="1"/>
  <c r="D14" i="4" l="1"/>
  <c r="D16" i="4" s="1"/>
  <c r="D14" i="2"/>
  <c r="D25" i="2"/>
  <c r="D21" i="2"/>
  <c r="D23" i="2" s="1"/>
  <c r="B74" i="6" l="1"/>
  <c r="B53" i="6"/>
  <c r="B32" i="6"/>
  <c r="B11" i="6"/>
  <c r="D9" i="3"/>
  <c r="D28" i="2"/>
  <c r="B76" i="6"/>
  <c r="B55" i="6"/>
  <c r="B34" i="6"/>
  <c r="B13" i="6"/>
  <c r="D9" i="5"/>
  <c r="D21" i="4"/>
  <c r="D23" i="4" s="1"/>
  <c r="D19" i="4"/>
  <c r="D11" i="5" l="1"/>
  <c r="D32" i="2"/>
  <c r="D11" i="3" l="1"/>
  <c r="D34" i="2"/>
  <c r="D36" i="2"/>
  <c r="D13" i="3" s="1"/>
  <c r="D19" i="3" s="1"/>
  <c r="D21" i="3" s="1"/>
  <c r="D25" i="3" l="1"/>
  <c r="D41" i="3" s="1"/>
  <c r="D23" i="3"/>
  <c r="D32" i="3" s="1"/>
  <c r="D17" i="5" l="1"/>
  <c r="D19" i="5" s="1"/>
  <c r="D21" i="5" s="1"/>
  <c r="D37" i="4"/>
  <c r="D30" i="3"/>
  <c r="B82" i="6"/>
  <c r="B61" i="6"/>
  <c r="B40" i="6"/>
  <c r="B19" i="6"/>
  <c r="D31" i="4"/>
  <c r="D39" i="3"/>
  <c r="B80" i="6" l="1"/>
  <c r="B59" i="6"/>
  <c r="B38" i="6"/>
  <c r="B36" i="6"/>
  <c r="B17" i="6"/>
  <c r="D29" i="4"/>
  <c r="D37" i="3"/>
  <c r="D13" i="5"/>
  <c r="D15" i="5" s="1"/>
  <c r="D35" i="4"/>
  <c r="D28" i="3"/>
  <c r="D33" i="4" s="1"/>
  <c r="B88" i="6"/>
  <c r="B67" i="6"/>
  <c r="B46" i="6"/>
  <c r="B25" i="6"/>
  <c r="B86" i="6" l="1"/>
  <c r="B65" i="6"/>
  <c r="B44" i="6"/>
  <c r="B23" i="6"/>
  <c r="B78" i="6"/>
  <c r="B57" i="6"/>
  <c r="B15" i="6"/>
  <c r="D27" i="4"/>
  <c r="D35" i="3"/>
  <c r="D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500-000001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E7" authorId="0" shapeId="0" xr:uid="{00000000-0006-0000-0500-000002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G7" authorId="0" shapeId="0" xr:uid="{00000000-0006-0000-0500-000003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C28" authorId="0" shapeId="0" xr:uid="{00000000-0006-0000-0500-000004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E28" authorId="0" shapeId="0" xr:uid="{00000000-0006-0000-0500-000005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G28" authorId="0" shapeId="0" xr:uid="{00000000-0006-0000-0500-000006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C49" authorId="0" shapeId="0" xr:uid="{00000000-0006-0000-0500-000007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E49" authorId="0" shapeId="0" xr:uid="{00000000-0006-0000-0500-000008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G49" authorId="0" shapeId="0" xr:uid="{00000000-0006-0000-0500-000009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C70" authorId="0" shapeId="0" xr:uid="{00000000-0006-0000-0500-00000A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E70" authorId="0" shapeId="0" xr:uid="{00000000-0006-0000-0500-00000B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  <comment ref="G70" authorId="0" shapeId="0" xr:uid="{00000000-0006-0000-0500-00000C000000}">
      <text>
        <r>
          <rPr>
            <sz val="10"/>
            <color rgb="FF000000"/>
            <rFont val="Arial"/>
            <family val="2"/>
            <scheme val="minor"/>
          </rPr>
          <t>Enter your results here but don't edit the other fields</t>
        </r>
      </text>
    </comment>
  </commentList>
</comments>
</file>

<file path=xl/sharedStrings.xml><?xml version="1.0" encoding="utf-8"?>
<sst xmlns="http://schemas.openxmlformats.org/spreadsheetml/2006/main" count="251" uniqueCount="149">
  <si>
    <t xml:space="preserve"> 👇 Enter Your Business's Metrics Here 👇</t>
  </si>
  <si>
    <t>Today's Date 📅</t>
  </si>
  <si>
    <t>KPI</t>
  </si>
  <si>
    <t>Amounts</t>
  </si>
  <si>
    <t>Total Gross Revenue</t>
  </si>
  <si>
    <t>Total Annual Unit Sales</t>
  </si>
  <si>
    <t>Number of Sales Reps on Team</t>
  </si>
  <si>
    <t>Current Profit Margin</t>
  </si>
  <si>
    <t>Desired Profit Target</t>
  </si>
  <si>
    <t>Outbound Calls</t>
  </si>
  <si>
    <t>% of Deals Closed from Outbound</t>
  </si>
  <si>
    <t>Contact Rate</t>
  </si>
  <si>
    <t>Appointment Rate</t>
  </si>
  <si>
    <t>Demo Show Rate</t>
  </si>
  <si>
    <t>Close Rate</t>
  </si>
  <si>
    <t>Inbound/Leads Calls</t>
  </si>
  <si>
    <t>% of Deals Closed from Inbound/Leads</t>
  </si>
  <si>
    <t>Demo Rate</t>
  </si>
  <si>
    <t>Salesperson Personal Income</t>
  </si>
  <si>
    <t>Desired Income (Salary + Commissions)</t>
  </si>
  <si>
    <t>Base Salary</t>
  </si>
  <si>
    <t>Average Commission Rate</t>
  </si>
  <si>
    <t>Marketing Costs</t>
  </si>
  <si>
    <t>Monthly Paid Ads Spend</t>
  </si>
  <si>
    <t xml:space="preserve"> 💰 Profit Planner 💰</t>
  </si>
  <si>
    <r>
      <rPr>
        <b/>
        <u/>
        <sz val="19"/>
        <color rgb="FF1155CC"/>
        <rFont val="Montserrat"/>
      </rPr>
      <t>▶️ Click here to watch this video</t>
    </r>
    <r>
      <rPr>
        <sz val="19"/>
        <rFont val="Montserrat"/>
      </rPr>
      <t xml:space="preserve"> before using the Profit Planner</t>
    </r>
  </si>
  <si>
    <t>Todays' Date 📅</t>
  </si>
  <si>
    <t xml:space="preserve">Want help some help planning the year's growth strategy for your business? </t>
  </si>
  <si>
    <t>Targets</t>
  </si>
  <si>
    <t xml:space="preserve">Total Monthly Unit Sales </t>
  </si>
  <si>
    <r>
      <rPr>
        <b/>
        <sz val="16"/>
        <color theme="4"/>
        <rFont val="Montserrat"/>
      </rPr>
      <t>Click the link below</t>
    </r>
    <r>
      <rPr>
        <b/>
        <sz val="16"/>
        <color theme="1"/>
        <rFont val="Montserrat"/>
      </rPr>
      <t xml:space="preserve"> to schedule a FREE Strategy Session with a member of the Cardone Enterprises team 👇</t>
    </r>
  </si>
  <si>
    <t>Average Unit Sale Price</t>
  </si>
  <si>
    <t>Average Unit Sales per Rep/Mo</t>
  </si>
  <si>
    <r>
      <rPr>
        <b/>
        <sz val="19"/>
        <color rgb="FF4285F4"/>
        <rFont val="Montserrat"/>
      </rPr>
      <t xml:space="preserve">📞 </t>
    </r>
    <r>
      <rPr>
        <b/>
        <u/>
        <sz val="16"/>
        <color rgb="FF1155CC"/>
        <rFont val="Montserrat"/>
      </rPr>
      <t>SCHEDULE YOUR FREE STRATEGY SESSION</t>
    </r>
  </si>
  <si>
    <t>Average Revenue Amount/Mo per Rep</t>
  </si>
  <si>
    <t>Target Annual Profit</t>
  </si>
  <si>
    <t>Target Annual Revenue</t>
  </si>
  <si>
    <t>Target Monthly Revenue</t>
  </si>
  <si>
    <t>Target Monthly Profit</t>
  </si>
  <si>
    <t>Total Unit Sales Needed Per Month</t>
  </si>
  <si>
    <t>Sales Rep Quota (# of Units to sell per month)</t>
  </si>
  <si>
    <t>Total Sales Reps Required</t>
  </si>
  <si>
    <t># of New Sales Hires Required</t>
  </si>
  <si>
    <t>New Monthly Salesperson Revenue Quota</t>
  </si>
  <si>
    <t>🧮 Sales Team Calculator 🧮</t>
  </si>
  <si>
    <r>
      <rPr>
        <b/>
        <u/>
        <sz val="17"/>
        <color rgb="FF1155CC"/>
        <rFont val="Montserrat"/>
      </rPr>
      <t>▶️ Click here to watch this video</t>
    </r>
    <r>
      <rPr>
        <sz val="17"/>
        <rFont val="Montserrat"/>
      </rPr>
      <t xml:space="preserve"> before using the Sales Team Calculator</t>
    </r>
  </si>
  <si>
    <t>If you'd like some help with scaling &amp; training a best-in-class Sales force...</t>
  </si>
  <si>
    <r>
      <rPr>
        <b/>
        <sz val="16"/>
        <color rgb="FF4285F4"/>
        <rFont val="Montserrat"/>
      </rPr>
      <t>Click the link below</t>
    </r>
    <r>
      <rPr>
        <b/>
        <sz val="16"/>
        <color theme="1"/>
        <rFont val="Montserrat"/>
      </rPr>
      <t xml:space="preserve"> to schedule a FREE Strategy Session with a member of the Cardone Enterprises team 👇</t>
    </r>
  </si>
  <si>
    <t>Total Sales Reps on Team</t>
  </si>
  <si>
    <r>
      <rPr>
        <b/>
        <sz val="19"/>
        <color rgb="FF4285F4"/>
        <rFont val="Montserrat"/>
      </rPr>
      <t xml:space="preserve">📞 </t>
    </r>
    <r>
      <rPr>
        <b/>
        <u/>
        <sz val="16"/>
        <color rgb="FF1155CC"/>
        <rFont val="Montserrat"/>
      </rPr>
      <t>SCHEDULE YOUR FREE STRATEGY SESSION</t>
    </r>
  </si>
  <si>
    <t>Sales Rep Monthly Revenue Quota</t>
  </si>
  <si>
    <t>Sales Rep Monthly Unit Quota</t>
  </si>
  <si>
    <t>Sales Rep Daily Targets Overview</t>
  </si>
  <si>
    <t>Sales Rep Daily Revenue Quota</t>
  </si>
  <si>
    <t>Sales Rep Daily Deal Quota</t>
  </si>
  <si>
    <t>Sales Rep Daily Deals From Inbound</t>
  </si>
  <si>
    <t>Sales Rep Daily Deals From Outbound</t>
  </si>
  <si>
    <t>Sales Rep Daily Inbound Targets</t>
  </si>
  <si>
    <t>Total Inbounds Required</t>
  </si>
  <si>
    <t>Total Contacts</t>
  </si>
  <si>
    <t>Total Presentations</t>
  </si>
  <si>
    <t>Sales Rep Daily Outbound Targets</t>
  </si>
  <si>
    <t>Total Outbound Calls</t>
  </si>
  <si>
    <t>Total Outbound Contacts</t>
  </si>
  <si>
    <t>Total Appointments Set</t>
  </si>
  <si>
    <t>💸 Sales Rep Personal Income Tracker 💸</t>
  </si>
  <si>
    <r>
      <rPr>
        <b/>
        <u/>
        <sz val="17"/>
        <color rgb="FF1155CC"/>
        <rFont val="Montserrat"/>
      </rPr>
      <t>▶️ Click here to watch this video</t>
    </r>
    <r>
      <rPr>
        <sz val="17"/>
        <rFont val="Montserrat"/>
      </rPr>
      <t xml:space="preserve"> before using the Sales Rep Personal Income Tracker</t>
    </r>
  </si>
  <si>
    <r>
      <rPr>
        <b/>
        <sz val="16"/>
        <color rgb="FF4285F4"/>
        <rFont val="Montserrat"/>
      </rPr>
      <t>Click the link below</t>
    </r>
    <r>
      <rPr>
        <b/>
        <sz val="16"/>
        <color theme="1"/>
        <rFont val="Montserrat"/>
      </rPr>
      <t xml:space="preserve"> to schedule a FREE Strategy Session with a member of the Cardone Enterprises team 👇</t>
    </r>
  </si>
  <si>
    <t>Target Annual Commissions</t>
  </si>
  <si>
    <r>
      <rPr>
        <b/>
        <sz val="19"/>
        <color rgb="FF4285F4"/>
        <rFont val="Montserrat"/>
      </rPr>
      <t xml:space="preserve">📞 </t>
    </r>
    <r>
      <rPr>
        <b/>
        <u/>
        <sz val="16"/>
        <color rgb="FF1155CC"/>
        <rFont val="Montserrat"/>
      </rPr>
      <t>SCHEDULE YOUR FREE STRATEGY SESSION</t>
    </r>
  </si>
  <si>
    <t>Target Monthly Commissions</t>
  </si>
  <si>
    <t>Average Commission per Sale</t>
  </si>
  <si>
    <t>Sales Rep Targets Overview</t>
  </si>
  <si>
    <t># Annual Sales Required To Hit Commissions Target</t>
  </si>
  <si>
    <t># Monthly Sales Required To Hit Commissions Target</t>
  </si>
  <si>
    <t>#Daily Sales Required To Hit Commissions Target</t>
  </si>
  <si>
    <t>Sales Rep Daily Activity Targets</t>
  </si>
  <si>
    <t>Total Outbound Contacts Required</t>
  </si>
  <si>
    <t>Total Appointments from Outbound</t>
  </si>
  <si>
    <t>Total Outbound Presentations</t>
  </si>
  <si>
    <t>Total Inbound Calls</t>
  </si>
  <si>
    <t>Total Inbound Contacts</t>
  </si>
  <si>
    <t>Total Inbound Presentations</t>
  </si>
  <si>
    <t>🧮 Marketing Costs Calculator 🧮</t>
  </si>
  <si>
    <r>
      <rPr>
        <b/>
        <u/>
        <sz val="17"/>
        <color rgb="FF1155CC"/>
        <rFont val="Montserrat"/>
      </rPr>
      <t>▶️ Click here to watch this video</t>
    </r>
    <r>
      <rPr>
        <sz val="17"/>
        <rFont val="Montserrat"/>
      </rPr>
      <t xml:space="preserve"> before using the Marketing Costs Calculator</t>
    </r>
  </si>
  <si>
    <t>Need help mapping out your business's marketing plan?</t>
  </si>
  <si>
    <r>
      <rPr>
        <b/>
        <sz val="16"/>
        <color theme="4"/>
        <rFont val="Montserrat"/>
      </rPr>
      <t>Click the link below</t>
    </r>
    <r>
      <rPr>
        <b/>
        <sz val="16"/>
        <color theme="1"/>
        <rFont val="Montserrat"/>
      </rPr>
      <t xml:space="preserve"> to schedule a FREE Strategy Session with a member of the Cardone Enterprises team 👇</t>
    </r>
  </si>
  <si>
    <t>Target # Monthly Units Sold</t>
  </si>
  <si>
    <t>Target # of Leads Required to meet Monthly Sales Targets</t>
  </si>
  <si>
    <r>
      <rPr>
        <b/>
        <sz val="19"/>
        <color rgb="FF4285F4"/>
        <rFont val="Montserrat"/>
      </rPr>
      <t xml:space="preserve">📞 </t>
    </r>
    <r>
      <rPr>
        <b/>
        <u/>
        <sz val="16"/>
        <color rgb="FF1155CC"/>
        <rFont val="Montserrat"/>
      </rPr>
      <t>SCHEDULE YOUR FREE STRATEGY SESSION</t>
    </r>
  </si>
  <si>
    <t>Max Allowable Cost Per Lead</t>
  </si>
  <si>
    <t>Target # of Demos/mo</t>
  </si>
  <si>
    <t>Max Allowable Cost Per Demo</t>
  </si>
  <si>
    <t>Max Allowable Customer Acquisition Cost</t>
  </si>
  <si>
    <t xml:space="preserve">📈 Profit Tracker📈 </t>
  </si>
  <si>
    <r>
      <rPr>
        <b/>
        <u/>
        <sz val="16"/>
        <color rgb="FF1155CC"/>
        <rFont val="Montserrat"/>
      </rPr>
      <t>▶️ Click here to watch this video</t>
    </r>
    <r>
      <rPr>
        <sz val="16"/>
        <rFont val="Montserrat"/>
      </rPr>
      <t xml:space="preserve"> before using the Profit Tracker</t>
    </r>
  </si>
  <si>
    <t>Q1</t>
  </si>
  <si>
    <t>Jan</t>
  </si>
  <si>
    <t>Feb</t>
  </si>
  <si>
    <t>Mar</t>
  </si>
  <si>
    <t>Results</t>
  </si>
  <si>
    <t>On Track?</t>
  </si>
  <si>
    <t>Profit Margin</t>
  </si>
  <si>
    <t>Monthly Sales</t>
  </si>
  <si>
    <t>Monthly Revenue</t>
  </si>
  <si>
    <t>Total Monthly Calls Made By Sales Team</t>
  </si>
  <si>
    <t>Total Appointments Booked by Sales Team</t>
  </si>
  <si>
    <t>Total Presentations Made by Sales Team</t>
  </si>
  <si>
    <t>Monthly Ad Spend</t>
  </si>
  <si>
    <t>Max Allowable Cost Per Deal</t>
  </si>
  <si>
    <t>Q2</t>
  </si>
  <si>
    <t>Apr</t>
  </si>
  <si>
    <t>May</t>
  </si>
  <si>
    <t>Jun</t>
  </si>
  <si>
    <t>Q3</t>
  </si>
  <si>
    <t>Jul</t>
  </si>
  <si>
    <t>Aug</t>
  </si>
  <si>
    <t>Sep</t>
  </si>
  <si>
    <t>Q4</t>
  </si>
  <si>
    <t>Oct</t>
  </si>
  <si>
    <t>Nov</t>
  </si>
  <si>
    <t>Dec</t>
  </si>
  <si>
    <t>Product</t>
  </si>
  <si>
    <t>75% and above</t>
  </si>
  <si>
    <t>50% to 74%</t>
  </si>
  <si>
    <t>Target</t>
  </si>
  <si>
    <t>Gross Sales</t>
  </si>
  <si>
    <t>Cost of Goods Sold (COGS)</t>
  </si>
  <si>
    <t>There's some kind of formula you can enter into the spreadsheet. I mean, that'd be awesome. It could do that. I was thinking if we say anything less than 50% puts them in red, anything between 50 and 75% puts them on Humber and anything 75% and up. 75% or above of this number, this box automatically turns green. If this figure, is between 50 and 75% of this figure, would it that box turn automatically orange.</t>
  </si>
  <si>
    <t>Goods Refunded</t>
  </si>
  <si>
    <t>People</t>
  </si>
  <si>
    <t>Number Of New Customers</t>
  </si>
  <si>
    <t>Customer Acquisition Cost (CAC)</t>
  </si>
  <si>
    <t>Average Order Value (AOV)</t>
  </si>
  <si>
    <t>Performance</t>
  </si>
  <si>
    <t>Repeat Purchase Rate</t>
  </si>
  <si>
    <t>Customer Retention Rate</t>
  </si>
  <si>
    <t>Net Promoter Score (NPS)</t>
  </si>
  <si>
    <t>Today's Date 🧮</t>
  </si>
  <si>
    <t xml:space="preserve">Refer to your Intake Form here </t>
  </si>
  <si>
    <t>Click here to watch this video before you use your Profit Planner</t>
  </si>
  <si>
    <t>2024 Targets</t>
  </si>
  <si>
    <t>2023 Revenue &amp; Sales Metrics</t>
  </si>
  <si>
    <t>2023 Sales Metrics</t>
  </si>
  <si>
    <t>2024 Target Profit &amp; Revenue</t>
  </si>
  <si>
    <t>2024 Team Monthly Targets</t>
  </si>
  <si>
    <t>2024 Income Targets</t>
  </si>
  <si>
    <t>2024 Targets 🎯</t>
  </si>
  <si>
    <t>2024 Sales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</si>
</sst>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"/>
    <numFmt numFmtId="165" formatCode="&quot;$&quot;#,##0"/>
    <numFmt numFmtId="166" formatCode="_([$£-809]* #,##0.00_);_([$£-809]* \(#,##0.00\);_([$£-809]* &quot;-&quot;??_);_(@_)"/>
    <numFmt numFmtId="167" formatCode="&quot;$&quot;#,##0.00"/>
    <numFmt numFmtId="168" formatCode="0.0"/>
  </numFmts>
  <fonts count="5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4"/>
      <color rgb="FFFFFFFF"/>
      <name val="Arial"/>
      <family val="2"/>
    </font>
    <font>
      <b/>
      <sz val="28"/>
      <color rgb="FFFFFFFF"/>
      <name val="Montserrat"/>
    </font>
    <font>
      <sz val="10"/>
      <name val="Arial"/>
      <family val="2"/>
    </font>
    <font>
      <sz val="17"/>
      <color theme="1"/>
      <name val="Arial"/>
      <family val="2"/>
      <scheme val="minor"/>
    </font>
    <font>
      <b/>
      <sz val="19"/>
      <color theme="1"/>
      <name val="Montserrat"/>
    </font>
    <font>
      <sz val="14"/>
      <color theme="1"/>
      <name val="Arial"/>
      <family val="2"/>
      <scheme val="minor"/>
    </font>
    <font>
      <b/>
      <sz val="16"/>
      <color theme="1"/>
      <name val="Montserrat"/>
    </font>
    <font>
      <b/>
      <sz val="25"/>
      <color rgb="FFFFFFFF"/>
      <name val="Montserrat"/>
    </font>
    <font>
      <sz val="14"/>
      <color theme="1"/>
      <name val="Arial"/>
      <family val="2"/>
    </font>
    <font>
      <b/>
      <sz val="15"/>
      <color theme="1"/>
      <name val="Montserrat"/>
    </font>
    <font>
      <sz val="15"/>
      <color theme="1"/>
      <name val="Montserrat"/>
    </font>
    <font>
      <b/>
      <sz val="15"/>
      <color rgb="FF000000"/>
      <name val="Montserrat"/>
    </font>
    <font>
      <sz val="15"/>
      <color rgb="FF000000"/>
      <name val="Montserrat"/>
    </font>
    <font>
      <b/>
      <sz val="20"/>
      <color rgb="FFFFFFFF"/>
      <name val="Montserrat"/>
    </font>
    <font>
      <b/>
      <sz val="14"/>
      <color theme="1"/>
      <name val="Montserrat"/>
    </font>
    <font>
      <sz val="14"/>
      <color theme="1"/>
      <name val="Montserrat"/>
    </font>
    <font>
      <u/>
      <sz val="17"/>
      <color rgb="FF0000FF"/>
      <name val="Montserrat"/>
    </font>
    <font>
      <sz val="14"/>
      <color rgb="FF000000"/>
      <name val="Montserrat"/>
    </font>
    <font>
      <b/>
      <u/>
      <sz val="16"/>
      <color theme="4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color theme="1"/>
      <name val="Arial"/>
      <family val="2"/>
      <scheme val="minor"/>
    </font>
    <font>
      <b/>
      <sz val="9"/>
      <color theme="1"/>
      <name val="Montserrat"/>
    </font>
    <font>
      <b/>
      <sz val="16"/>
      <color theme="4"/>
      <name val="Montserrat"/>
    </font>
    <font>
      <sz val="10"/>
      <color rgb="FF000000"/>
      <name val="Montserrat"/>
    </font>
    <font>
      <b/>
      <sz val="31"/>
      <color rgb="FFFFFFFF"/>
      <name val="Montserrat"/>
    </font>
    <font>
      <sz val="10"/>
      <color theme="1"/>
      <name val="Arial"/>
      <family val="2"/>
    </font>
    <font>
      <u/>
      <sz val="16"/>
      <color rgb="FF0000FF"/>
      <name val="Montserrat"/>
    </font>
    <font>
      <b/>
      <sz val="25"/>
      <color rgb="FF000000"/>
      <name val="Montserrat"/>
    </font>
    <font>
      <b/>
      <sz val="15"/>
      <color rgb="FFFFFFFF"/>
      <name val="Montserrat"/>
    </font>
    <font>
      <b/>
      <sz val="14"/>
      <color rgb="FF000000"/>
      <name val="Montserrat"/>
    </font>
    <font>
      <b/>
      <sz val="19"/>
      <color rgb="FF000000"/>
      <name val="Montserrat"/>
    </font>
    <font>
      <b/>
      <sz val="10"/>
      <color theme="1"/>
      <name val="Arial"/>
      <family val="2"/>
      <scheme val="minor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z val="10"/>
      <color rgb="FF212121"/>
      <name val="Arial"/>
      <family val="2"/>
    </font>
    <font>
      <sz val="15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FFFFFF"/>
      <name val="Arial"/>
      <family val="2"/>
    </font>
    <font>
      <b/>
      <u/>
      <sz val="17"/>
      <color rgb="FF1155CC"/>
      <name val="Montserrat"/>
    </font>
    <font>
      <b/>
      <u/>
      <sz val="19"/>
      <color rgb="FF1155CC"/>
      <name val="Montserrat"/>
    </font>
    <font>
      <sz val="19"/>
      <name val="Montserrat"/>
    </font>
    <font>
      <b/>
      <sz val="19"/>
      <color rgb="FF4285F4"/>
      <name val="Montserrat"/>
    </font>
    <font>
      <b/>
      <u/>
      <sz val="16"/>
      <color rgb="FF1155CC"/>
      <name val="Montserrat"/>
    </font>
    <font>
      <sz val="17"/>
      <name val="Montserrat"/>
    </font>
    <font>
      <b/>
      <sz val="16"/>
      <color rgb="FF4285F4"/>
      <name val="Montserrat"/>
    </font>
    <font>
      <sz val="16"/>
      <name val="Montserrat"/>
    </font>
    <font>
      <sz val="10"/>
      <color theme="0"/>
      <name val="Montserrat"/>
    </font>
    <font>
      <u/>
      <sz val="10"/>
      <color theme="10"/>
      <name val="Arial"/>
      <family val="2"/>
      <scheme val="minor"/>
    </font>
    <font>
      <b/>
      <u/>
      <sz val="18"/>
      <color theme="10"/>
      <name val="Montserrat"/>
    </font>
    <font>
      <sz val="10"/>
      <color rgb="FF000000"/>
      <name val="Arial"/>
      <family val="2"/>
      <scheme val="minor"/>
    </font>
    <font>
      <u/>
      <sz val="18"/>
      <color theme="10"/>
      <name val="Montserrat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3D85C6"/>
        <bgColor rgb="FF3D85C6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4" xfId="0" applyFont="1" applyFill="1" applyBorder="1"/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/>
    </xf>
    <xf numFmtId="0" fontId="10" fillId="2" borderId="4" xfId="0" applyFont="1" applyFill="1" applyBorder="1"/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wrapText="1"/>
    </xf>
    <xf numFmtId="165" fontId="12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165" fontId="11" fillId="4" borderId="1" xfId="0" applyNumberFormat="1" applyFont="1" applyFill="1" applyBorder="1"/>
    <xf numFmtId="4" fontId="12" fillId="0" borderId="1" xfId="0" applyNumberFormat="1" applyFont="1" applyBorder="1" applyAlignment="1">
      <alignment horizontal="right" wrapText="1"/>
    </xf>
    <xf numFmtId="165" fontId="11" fillId="2" borderId="1" xfId="0" applyNumberFormat="1" applyFont="1" applyFill="1" applyBorder="1" applyAlignment="1">
      <alignment wrapText="1"/>
    </xf>
    <xf numFmtId="166" fontId="12" fillId="0" borderId="1" xfId="0" applyNumberFormat="1" applyFont="1" applyBorder="1"/>
    <xf numFmtId="4" fontId="12" fillId="0" borderId="1" xfId="0" applyNumberFormat="1" applyFont="1" applyBorder="1"/>
    <xf numFmtId="9" fontId="1" fillId="0" borderId="0" xfId="0" applyNumberFormat="1" applyFont="1"/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wrapText="1"/>
    </xf>
    <xf numFmtId="10" fontId="14" fillId="2" borderId="1" xfId="0" applyNumberFormat="1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7" fillId="2" borderId="1" xfId="0" applyFont="1" applyFill="1" applyBorder="1"/>
    <xf numFmtId="0" fontId="11" fillId="4" borderId="1" xfId="0" applyFont="1" applyFill="1" applyBorder="1" applyAlignment="1">
      <alignment wrapText="1"/>
    </xf>
    <xf numFmtId="167" fontId="14" fillId="2" borderId="1" xfId="0" applyNumberFormat="1" applyFont="1" applyFill="1" applyBorder="1"/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9" fontId="12" fillId="0" borderId="1" xfId="0" applyNumberFormat="1" applyFont="1" applyBorder="1" applyAlignment="1">
      <alignment wrapText="1"/>
    </xf>
    <xf numFmtId="0" fontId="11" fillId="2" borderId="1" xfId="0" applyFont="1" applyFill="1" applyBorder="1"/>
    <xf numFmtId="10" fontId="12" fillId="0" borderId="1" xfId="0" applyNumberFormat="1" applyFont="1" applyBorder="1" applyAlignment="1">
      <alignment wrapText="1"/>
    </xf>
    <xf numFmtId="0" fontId="11" fillId="4" borderId="1" xfId="0" applyFont="1" applyFill="1" applyBorder="1"/>
    <xf numFmtId="9" fontId="12" fillId="0" borderId="1" xfId="0" applyNumberFormat="1" applyFont="1" applyBorder="1"/>
    <xf numFmtId="0" fontId="12" fillId="0" borderId="1" xfId="0" applyFont="1" applyBorder="1" applyAlignment="1">
      <alignment wrapText="1"/>
    </xf>
    <xf numFmtId="166" fontId="12" fillId="0" borderId="1" xfId="0" applyNumberFormat="1" applyFont="1" applyBorder="1" applyAlignment="1">
      <alignment horizontal="right"/>
    </xf>
    <xf numFmtId="9" fontId="12" fillId="0" borderId="1" xfId="0" applyNumberFormat="1" applyFont="1" applyBorder="1" applyAlignment="1">
      <alignment horizontal="right"/>
    </xf>
    <xf numFmtId="0" fontId="14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10" fontId="17" fillId="0" borderId="1" xfId="0" applyNumberFormat="1" applyFont="1" applyBorder="1"/>
    <xf numFmtId="0" fontId="17" fillId="0" borderId="1" xfId="0" applyFont="1" applyBorder="1"/>
    <xf numFmtId="10" fontId="12" fillId="0" borderId="0" xfId="0" applyNumberFormat="1" applyFont="1"/>
    <xf numFmtId="0" fontId="6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9" fontId="17" fillId="0" borderId="1" xfId="0" applyNumberFormat="1" applyFont="1" applyBorder="1"/>
    <xf numFmtId="167" fontId="17" fillId="0" borderId="1" xfId="0" applyNumberFormat="1" applyFont="1" applyBorder="1"/>
    <xf numFmtId="0" fontId="7" fillId="0" borderId="0" xfId="0" applyFont="1"/>
    <xf numFmtId="0" fontId="9" fillId="2" borderId="0" xfId="0" applyFont="1" applyFill="1" applyAlignment="1">
      <alignment horizontal="left"/>
    </xf>
    <xf numFmtId="0" fontId="9" fillId="2" borderId="9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12" fillId="0" borderId="1" xfId="0" applyNumberFormat="1" applyFont="1" applyBorder="1"/>
    <xf numFmtId="4" fontId="17" fillId="0" borderId="1" xfId="0" applyNumberFormat="1" applyFont="1" applyBorder="1"/>
    <xf numFmtId="9" fontId="11" fillId="0" borderId="1" xfId="0" applyNumberFormat="1" applyFont="1" applyBorder="1"/>
    <xf numFmtId="165" fontId="12" fillId="2" borderId="1" xfId="0" applyNumberFormat="1" applyFont="1" applyFill="1" applyBorder="1" applyAlignment="1">
      <alignment wrapText="1"/>
    </xf>
    <xf numFmtId="167" fontId="19" fillId="2" borderId="0" xfId="0" applyNumberFormat="1" applyFont="1" applyFill="1"/>
    <xf numFmtId="2" fontId="17" fillId="0" borderId="0" xfId="0" applyNumberFormat="1" applyFont="1"/>
    <xf numFmtId="0" fontId="9" fillId="2" borderId="3" xfId="0" applyFont="1" applyFill="1" applyBorder="1" applyAlignment="1">
      <alignment horizontal="center"/>
    </xf>
    <xf numFmtId="2" fontId="17" fillId="0" borderId="1" xfId="0" applyNumberFormat="1" applyFont="1" applyBorder="1"/>
    <xf numFmtId="0" fontId="9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0" fontId="12" fillId="2" borderId="1" xfId="0" applyNumberFormat="1" applyFont="1" applyFill="1" applyBorder="1" applyAlignment="1">
      <alignment wrapText="1"/>
    </xf>
    <xf numFmtId="9" fontId="21" fillId="2" borderId="1" xfId="0" applyNumberFormat="1" applyFont="1" applyFill="1" applyBorder="1"/>
    <xf numFmtId="0" fontId="22" fillId="2" borderId="0" xfId="0" applyFont="1" applyFill="1"/>
    <xf numFmtId="0" fontId="7" fillId="2" borderId="0" xfId="0" applyFont="1" applyFill="1"/>
    <xf numFmtId="0" fontId="1" fillId="2" borderId="0" xfId="0" applyFont="1" applyFill="1"/>
    <xf numFmtId="167" fontId="12" fillId="2" borderId="1" xfId="0" applyNumberFormat="1" applyFont="1" applyFill="1" applyBorder="1" applyAlignment="1">
      <alignment wrapText="1"/>
    </xf>
    <xf numFmtId="0" fontId="22" fillId="2" borderId="1" xfId="0" applyFont="1" applyFill="1" applyBorder="1"/>
    <xf numFmtId="165" fontId="11" fillId="0" borderId="1" xfId="0" applyNumberFormat="1" applyFont="1" applyBorder="1"/>
    <xf numFmtId="0" fontId="23" fillId="2" borderId="1" xfId="0" applyFont="1" applyFill="1" applyBorder="1" applyAlignment="1">
      <alignment wrapText="1"/>
    </xf>
    <xf numFmtId="0" fontId="21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24" fillId="0" borderId="1" xfId="0" applyFont="1" applyBorder="1" applyAlignment="1">
      <alignment wrapText="1"/>
    </xf>
    <xf numFmtId="0" fontId="12" fillId="0" borderId="1" xfId="0" applyFont="1" applyBorder="1"/>
    <xf numFmtId="4" fontId="19" fillId="2" borderId="0" xfId="0" applyNumberFormat="1" applyFont="1" applyFill="1"/>
    <xf numFmtId="168" fontId="14" fillId="2" borderId="1" xfId="0" applyNumberFormat="1" applyFont="1" applyFill="1" applyBorder="1"/>
    <xf numFmtId="166" fontId="16" fillId="2" borderId="1" xfId="0" applyNumberFormat="1" applyFont="1" applyFill="1" applyBorder="1" applyAlignment="1">
      <alignment horizontal="right"/>
    </xf>
    <xf numFmtId="168" fontId="17" fillId="0" borderId="1" xfId="0" applyNumberFormat="1" applyFont="1" applyBorder="1"/>
    <xf numFmtId="0" fontId="17" fillId="0" borderId="14" xfId="0" applyFont="1" applyBorder="1"/>
    <xf numFmtId="0" fontId="12" fillId="0" borderId="2" xfId="0" applyFont="1" applyBorder="1" applyAlignment="1">
      <alignment wrapText="1"/>
    </xf>
    <xf numFmtId="167" fontId="12" fillId="0" borderId="0" xfId="0" applyNumberFormat="1" applyFont="1"/>
    <xf numFmtId="0" fontId="17" fillId="0" borderId="4" xfId="0" applyFont="1" applyBorder="1"/>
    <xf numFmtId="0" fontId="1" fillId="0" borderId="8" xfId="0" applyFont="1" applyBorder="1"/>
    <xf numFmtId="0" fontId="1" fillId="2" borderId="4" xfId="0" applyFont="1" applyFill="1" applyBorder="1"/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7" fontId="12" fillId="2" borderId="1" xfId="0" applyNumberFormat="1" applyFont="1" applyFill="1" applyBorder="1" applyAlignment="1">
      <alignment horizontal="right"/>
    </xf>
    <xf numFmtId="168" fontId="12" fillId="2" borderId="1" xfId="0" applyNumberFormat="1" applyFont="1" applyFill="1" applyBorder="1" applyAlignment="1">
      <alignment horizontal="right"/>
    </xf>
    <xf numFmtId="167" fontId="12" fillId="0" borderId="1" xfId="0" applyNumberFormat="1" applyFont="1" applyBorder="1" applyAlignment="1">
      <alignment horizontal="right" wrapText="1"/>
    </xf>
    <xf numFmtId="168" fontId="19" fillId="2" borderId="0" xfId="0" applyNumberFormat="1" applyFont="1" applyFill="1"/>
    <xf numFmtId="10" fontId="17" fillId="2" borderId="1" xfId="0" applyNumberFormat="1" applyFont="1" applyFill="1" applyBorder="1"/>
    <xf numFmtId="166" fontId="17" fillId="0" borderId="1" xfId="0" applyNumberFormat="1" applyFont="1" applyBorder="1"/>
    <xf numFmtId="4" fontId="14" fillId="2" borderId="1" xfId="0" applyNumberFormat="1" applyFont="1" applyFill="1" applyBorder="1"/>
    <xf numFmtId="4" fontId="12" fillId="2" borderId="1" xfId="0" applyNumberFormat="1" applyFont="1" applyFill="1" applyBorder="1" applyAlignment="1">
      <alignment wrapText="1"/>
    </xf>
    <xf numFmtId="4" fontId="14" fillId="2" borderId="0" xfId="0" applyNumberFormat="1" applyFont="1" applyFill="1"/>
    <xf numFmtId="4" fontId="12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9" fillId="2" borderId="1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wrapText="1"/>
    </xf>
    <xf numFmtId="167" fontId="12" fillId="4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wrapText="1"/>
    </xf>
    <xf numFmtId="9" fontId="14" fillId="2" borderId="1" xfId="0" applyNumberFormat="1" applyFont="1" applyFill="1" applyBorder="1"/>
    <xf numFmtId="4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wrapText="1"/>
    </xf>
    <xf numFmtId="0" fontId="14" fillId="2" borderId="0" xfId="0" applyFont="1" applyFill="1"/>
    <xf numFmtId="0" fontId="12" fillId="0" borderId="2" xfId="0" applyFont="1" applyBorder="1"/>
    <xf numFmtId="0" fontId="12" fillId="0" borderId="0" xfId="0" applyFont="1" applyAlignment="1">
      <alignment wrapText="1"/>
    </xf>
    <xf numFmtId="0" fontId="8" fillId="2" borderId="0" xfId="0" applyFont="1" applyFill="1"/>
    <xf numFmtId="165" fontId="14" fillId="2" borderId="0" xfId="0" applyNumberFormat="1" applyFont="1" applyFill="1"/>
    <xf numFmtId="0" fontId="8" fillId="0" borderId="10" xfId="0" applyFont="1" applyBorder="1" applyAlignment="1">
      <alignment horizontal="center"/>
    </xf>
    <xf numFmtId="0" fontId="12" fillId="2" borderId="0" xfId="0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0" fontId="12" fillId="0" borderId="0" xfId="0" applyFont="1"/>
    <xf numFmtId="167" fontId="12" fillId="2" borderId="0" xfId="0" applyNumberFormat="1" applyFont="1" applyFill="1" applyAlignment="1">
      <alignment horizontal="right"/>
    </xf>
    <xf numFmtId="0" fontId="11" fillId="2" borderId="0" xfId="0" applyFont="1" applyFill="1"/>
    <xf numFmtId="165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wrapText="1"/>
    </xf>
    <xf numFmtId="9" fontId="12" fillId="2" borderId="0" xfId="0" applyNumberFormat="1" applyFont="1" applyFill="1" applyAlignment="1">
      <alignment horizontal="right"/>
    </xf>
    <xf numFmtId="167" fontId="14" fillId="2" borderId="0" xfId="0" applyNumberFormat="1" applyFont="1" applyFill="1"/>
    <xf numFmtId="0" fontId="26" fillId="0" borderId="0" xfId="0" applyFont="1"/>
    <xf numFmtId="0" fontId="3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0" borderId="0" xfId="0" applyFont="1"/>
    <xf numFmtId="0" fontId="30" fillId="2" borderId="0" xfId="0" applyFont="1" applyFill="1" applyAlignment="1">
      <alignment horizontal="center" vertical="center" wrapText="1"/>
    </xf>
    <xf numFmtId="0" fontId="28" fillId="0" borderId="9" xfId="0" applyFont="1" applyBorder="1"/>
    <xf numFmtId="0" fontId="13" fillId="2" borderId="0" xfId="0" applyFont="1" applyFill="1" applyAlignment="1">
      <alignment horizontal="center"/>
    </xf>
    <xf numFmtId="0" fontId="13" fillId="2" borderId="17" xfId="0" applyFont="1" applyFill="1" applyBorder="1"/>
    <xf numFmtId="0" fontId="13" fillId="4" borderId="18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31" fillId="2" borderId="0" xfId="0" applyFont="1" applyFill="1"/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31" fillId="2" borderId="18" xfId="0" applyFont="1" applyFill="1" applyBorder="1"/>
    <xf numFmtId="0" fontId="31" fillId="2" borderId="16" xfId="0" applyFont="1" applyFill="1" applyBorder="1"/>
    <xf numFmtId="10" fontId="12" fillId="0" borderId="0" xfId="0" applyNumberFormat="1" applyFont="1" applyAlignment="1">
      <alignment wrapText="1"/>
    </xf>
    <xf numFmtId="0" fontId="31" fillId="2" borderId="4" xfId="0" applyFont="1" applyFill="1" applyBorder="1"/>
    <xf numFmtId="0" fontId="31" fillId="2" borderId="1" xfId="0" applyFont="1" applyFill="1" applyBorder="1"/>
    <xf numFmtId="0" fontId="28" fillId="2" borderId="11" xfId="0" applyFont="1" applyFill="1" applyBorder="1"/>
    <xf numFmtId="0" fontId="28" fillId="2" borderId="10" xfId="0" applyFont="1" applyFill="1" applyBorder="1"/>
    <xf numFmtId="10" fontId="14" fillId="2" borderId="19" xfId="0" applyNumberFormat="1" applyFont="1" applyFill="1" applyBorder="1"/>
    <xf numFmtId="10" fontId="12" fillId="0" borderId="18" xfId="0" applyNumberFormat="1" applyFont="1" applyBorder="1" applyAlignment="1">
      <alignment wrapText="1"/>
    </xf>
    <xf numFmtId="0" fontId="27" fillId="2" borderId="19" xfId="0" applyFont="1" applyFill="1" applyBorder="1" applyAlignment="1">
      <alignment horizontal="center"/>
    </xf>
    <xf numFmtId="10" fontId="12" fillId="0" borderId="16" xfId="0" applyNumberFormat="1" applyFont="1" applyBorder="1" applyAlignment="1">
      <alignment wrapText="1"/>
    </xf>
    <xf numFmtId="166" fontId="12" fillId="0" borderId="0" xfId="0" applyNumberFormat="1" applyFont="1" applyAlignment="1">
      <alignment horizontal="right"/>
    </xf>
    <xf numFmtId="0" fontId="12" fillId="0" borderId="4" xfId="0" applyFont="1" applyBorder="1" applyAlignment="1">
      <alignment wrapText="1"/>
    </xf>
    <xf numFmtId="0" fontId="28" fillId="0" borderId="11" xfId="0" applyFont="1" applyBorder="1"/>
    <xf numFmtId="0" fontId="28" fillId="0" borderId="10" xfId="0" applyFont="1" applyBorder="1"/>
    <xf numFmtId="166" fontId="14" fillId="0" borderId="17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28" fillId="0" borderId="11" xfId="0" applyNumberFormat="1" applyFont="1" applyBorder="1"/>
    <xf numFmtId="166" fontId="28" fillId="0" borderId="10" xfId="0" applyNumberFormat="1" applyFont="1" applyBorder="1"/>
    <xf numFmtId="167" fontId="14" fillId="2" borderId="19" xfId="0" applyNumberFormat="1" applyFont="1" applyFill="1" applyBorder="1"/>
    <xf numFmtId="167" fontId="14" fillId="2" borderId="18" xfId="0" applyNumberFormat="1" applyFont="1" applyFill="1" applyBorder="1"/>
    <xf numFmtId="167" fontId="14" fillId="2" borderId="16" xfId="0" applyNumberFormat="1" applyFont="1" applyFill="1" applyBorder="1"/>
    <xf numFmtId="0" fontId="14" fillId="2" borderId="4" xfId="0" applyFont="1" applyFill="1" applyBorder="1"/>
    <xf numFmtId="0" fontId="14" fillId="2" borderId="17" xfId="0" applyFont="1" applyFill="1" applyBorder="1" applyAlignment="1">
      <alignment horizontal="center"/>
    </xf>
    <xf numFmtId="167" fontId="14" fillId="2" borderId="17" xfId="0" applyNumberFormat="1" applyFont="1" applyFill="1" applyBorder="1" applyAlignment="1">
      <alignment horizontal="right"/>
    </xf>
    <xf numFmtId="0" fontId="16" fillId="2" borderId="0" xfId="0" applyFont="1" applyFill="1" applyAlignment="1">
      <alignment wrapText="1"/>
    </xf>
    <xf numFmtId="0" fontId="32" fillId="2" borderId="17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wrapText="1"/>
    </xf>
    <xf numFmtId="0" fontId="16" fillId="2" borderId="16" xfId="0" applyFont="1" applyFill="1" applyBorder="1" applyAlignment="1">
      <alignment wrapText="1"/>
    </xf>
    <xf numFmtId="0" fontId="17" fillId="0" borderId="0" xfId="0" applyFont="1"/>
    <xf numFmtId="0" fontId="16" fillId="2" borderId="4" xfId="0" applyFont="1" applyFill="1" applyBorder="1" applyAlignment="1">
      <alignment wrapText="1"/>
    </xf>
    <xf numFmtId="4" fontId="14" fillId="0" borderId="17" xfId="0" applyNumberFormat="1" applyFont="1" applyBorder="1" applyAlignment="1">
      <alignment horizontal="right"/>
    </xf>
    <xf numFmtId="4" fontId="17" fillId="0" borderId="18" xfId="0" applyNumberFormat="1" applyFont="1" applyBorder="1"/>
    <xf numFmtId="4" fontId="17" fillId="0" borderId="16" xfId="0" applyNumberFormat="1" applyFont="1" applyBorder="1"/>
    <xf numFmtId="0" fontId="33" fillId="0" borderId="17" xfId="0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14" fillId="2" borderId="0" xfId="0" applyFont="1" applyFill="1" applyAlignment="1">
      <alignment horizontal="right"/>
    </xf>
    <xf numFmtId="4" fontId="14" fillId="2" borderId="19" xfId="0" applyNumberFormat="1" applyFont="1" applyFill="1" applyBorder="1"/>
    <xf numFmtId="4" fontId="14" fillId="2" borderId="19" xfId="0" applyNumberFormat="1" applyFont="1" applyFill="1" applyBorder="1" applyAlignment="1">
      <alignment horizontal="right"/>
    </xf>
    <xf numFmtId="0" fontId="26" fillId="0" borderId="19" xfId="0" applyFont="1" applyBorder="1"/>
    <xf numFmtId="4" fontId="13" fillId="2" borderId="19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right"/>
    </xf>
    <xf numFmtId="0" fontId="12" fillId="2" borderId="0" xfId="0" applyFont="1" applyFill="1"/>
    <xf numFmtId="167" fontId="14" fillId="2" borderId="19" xfId="0" applyNumberFormat="1" applyFont="1" applyFill="1" applyBorder="1" applyAlignment="1">
      <alignment horizontal="right"/>
    </xf>
    <xf numFmtId="0" fontId="26" fillId="2" borderId="19" xfId="0" applyFont="1" applyFill="1" applyBorder="1"/>
    <xf numFmtId="167" fontId="13" fillId="2" borderId="19" xfId="0" applyNumberFormat="1" applyFont="1" applyFill="1" applyBorder="1" applyAlignment="1">
      <alignment horizontal="center"/>
    </xf>
    <xf numFmtId="165" fontId="14" fillId="2" borderId="0" xfId="0" applyNumberFormat="1" applyFont="1" applyFill="1" applyAlignment="1">
      <alignment horizontal="right"/>
    </xf>
    <xf numFmtId="165" fontId="14" fillId="2" borderId="19" xfId="0" applyNumberFormat="1" applyFont="1" applyFill="1" applyBorder="1"/>
    <xf numFmtId="0" fontId="14" fillId="2" borderId="19" xfId="0" applyFont="1" applyFill="1" applyBorder="1"/>
    <xf numFmtId="0" fontId="14" fillId="2" borderId="18" xfId="0" applyFont="1" applyFill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2" borderId="16" xfId="0" applyFont="1" applyFill="1" applyBorder="1"/>
    <xf numFmtId="165" fontId="14" fillId="2" borderId="19" xfId="0" applyNumberFormat="1" applyFont="1" applyFill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4" fillId="0" borderId="0" xfId="0" applyFont="1"/>
    <xf numFmtId="0" fontId="34" fillId="7" borderId="0" xfId="0" applyFont="1" applyFill="1"/>
    <xf numFmtId="0" fontId="34" fillId="8" borderId="0" xfId="0" applyFont="1" applyFill="1"/>
    <xf numFmtId="0" fontId="34" fillId="9" borderId="0" xfId="0" applyFont="1" applyFill="1"/>
    <xf numFmtId="165" fontId="35" fillId="2" borderId="0" xfId="0" applyNumberFormat="1" applyFont="1" applyFill="1" applyAlignment="1">
      <alignment wrapText="1"/>
    </xf>
    <xf numFmtId="165" fontId="36" fillId="2" borderId="0" xfId="0" applyNumberFormat="1" applyFont="1" applyFill="1" applyAlignment="1">
      <alignment horizontal="right"/>
    </xf>
    <xf numFmtId="9" fontId="34" fillId="8" borderId="0" xfId="0" applyNumberFormat="1" applyFont="1" applyFill="1"/>
    <xf numFmtId="9" fontId="34" fillId="9" borderId="0" xfId="0" applyNumberFormat="1" applyFont="1" applyFill="1"/>
    <xf numFmtId="165" fontId="35" fillId="2" borderId="0" xfId="0" applyNumberFormat="1" applyFont="1" applyFill="1" applyAlignment="1">
      <alignment horizontal="right"/>
    </xf>
    <xf numFmtId="165" fontId="1" fillId="7" borderId="0" xfId="0" applyNumberFormat="1" applyFont="1" applyFill="1"/>
    <xf numFmtId="165" fontId="1" fillId="8" borderId="0" xfId="0" applyNumberFormat="1" applyFont="1" applyFill="1"/>
    <xf numFmtId="165" fontId="1" fillId="9" borderId="0" xfId="0" applyNumberFormat="1" applyFont="1" applyFill="1"/>
    <xf numFmtId="165" fontId="35" fillId="0" borderId="0" xfId="0" applyNumberFormat="1" applyFont="1" applyAlignment="1">
      <alignment horizontal="right" wrapText="1"/>
    </xf>
    <xf numFmtId="0" fontId="37" fillId="2" borderId="0" xfId="0" applyFont="1" applyFill="1" applyAlignment="1">
      <alignment wrapText="1"/>
    </xf>
    <xf numFmtId="165" fontId="35" fillId="0" borderId="0" xfId="0" applyNumberFormat="1" applyFont="1"/>
    <xf numFmtId="0" fontId="36" fillId="0" borderId="0" xfId="0" applyFont="1"/>
    <xf numFmtId="166" fontId="35" fillId="0" borderId="0" xfId="0" applyNumberFormat="1" applyFont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38" fillId="2" borderId="0" xfId="0" applyFont="1" applyFill="1" applyAlignment="1">
      <alignment wrapText="1"/>
    </xf>
    <xf numFmtId="0" fontId="38" fillId="2" borderId="0" xfId="0" applyFont="1" applyFill="1"/>
    <xf numFmtId="0" fontId="35" fillId="0" borderId="0" xfId="0" applyFont="1" applyAlignment="1">
      <alignment wrapText="1"/>
    </xf>
    <xf numFmtId="165" fontId="35" fillId="0" borderId="0" xfId="0" applyNumberFormat="1" applyFont="1" applyAlignment="1">
      <alignment wrapText="1"/>
    </xf>
    <xf numFmtId="0" fontId="39" fillId="2" borderId="0" xfId="0" applyFont="1" applyFill="1" applyAlignment="1">
      <alignment wrapText="1"/>
    </xf>
    <xf numFmtId="0" fontId="40" fillId="2" borderId="0" xfId="0" applyFont="1" applyFill="1"/>
    <xf numFmtId="9" fontId="38" fillId="2" borderId="0" xfId="0" applyNumberFormat="1" applyFont="1" applyFill="1"/>
    <xf numFmtId="10" fontId="1" fillId="7" borderId="0" xfId="0" applyNumberFormat="1" applyFont="1" applyFill="1"/>
    <xf numFmtId="10" fontId="1" fillId="8" borderId="0" xfId="0" applyNumberFormat="1" applyFont="1" applyFill="1"/>
    <xf numFmtId="0" fontId="35" fillId="0" borderId="0" xfId="0" applyFont="1"/>
    <xf numFmtId="9" fontId="35" fillId="0" borderId="0" xfId="0" applyNumberFormat="1" applyFont="1" applyAlignment="1">
      <alignment wrapText="1"/>
    </xf>
    <xf numFmtId="166" fontId="35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10" fontId="17" fillId="0" borderId="3" xfId="0" applyNumberFormat="1" applyFont="1" applyBorder="1"/>
    <xf numFmtId="0" fontId="11" fillId="10" borderId="2" xfId="0" applyFont="1" applyFill="1" applyBorder="1"/>
    <xf numFmtId="9" fontId="21" fillId="11" borderId="0" xfId="0" applyNumberFormat="1" applyFont="1" applyFill="1"/>
    <xf numFmtId="9" fontId="21" fillId="11" borderId="1" xfId="0" applyNumberFormat="1" applyFont="1" applyFill="1" applyBorder="1"/>
    <xf numFmtId="9" fontId="11" fillId="12" borderId="1" xfId="0" applyNumberFormat="1" applyFont="1" applyFill="1" applyBorder="1" applyAlignment="1">
      <alignment horizontal="right"/>
    </xf>
    <xf numFmtId="0" fontId="9" fillId="11" borderId="3" xfId="0" applyFont="1" applyFill="1" applyBorder="1" applyAlignment="1">
      <alignment horizontal="center"/>
    </xf>
    <xf numFmtId="0" fontId="11" fillId="12" borderId="1" xfId="0" applyFont="1" applyFill="1" applyBorder="1"/>
    <xf numFmtId="0" fontId="12" fillId="12" borderId="1" xfId="0" applyFont="1" applyFill="1" applyBorder="1"/>
    <xf numFmtId="0" fontId="49" fillId="11" borderId="0" xfId="0" applyFont="1" applyFill="1"/>
    <xf numFmtId="166" fontId="16" fillId="11" borderId="1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15" fillId="5" borderId="2" xfId="0" applyFont="1" applyFill="1" applyBorder="1" applyAlignment="1">
      <alignment horizontal="center" wrapText="1"/>
    </xf>
    <xf numFmtId="0" fontId="4" fillId="0" borderId="3" xfId="0" applyFont="1" applyBorder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/>
    </xf>
    <xf numFmtId="0" fontId="4" fillId="0" borderId="4" xfId="0" applyFont="1" applyBorder="1"/>
    <xf numFmtId="0" fontId="53" fillId="4" borderId="2" xfId="1" applyFont="1" applyFill="1" applyBorder="1" applyAlignment="1">
      <alignment horizontal="center" wrapText="1"/>
    </xf>
    <xf numFmtId="0" fontId="53" fillId="0" borderId="3" xfId="1" applyFont="1" applyBorder="1"/>
    <xf numFmtId="0" fontId="53" fillId="0" borderId="4" xfId="1" applyFont="1" applyBorder="1"/>
    <xf numFmtId="0" fontId="9" fillId="5" borderId="2" xfId="0" applyFont="1" applyFill="1" applyBorder="1" applyAlignment="1">
      <alignment horizontal="center" wrapText="1"/>
    </xf>
    <xf numFmtId="0" fontId="51" fillId="13" borderId="5" xfId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/>
    <xf numFmtId="0" fontId="4" fillId="0" borderId="8" xfId="0" applyFont="1" applyBorder="1"/>
    <xf numFmtId="0" fontId="4" fillId="0" borderId="7" xfId="0" applyFont="1" applyBorder="1"/>
    <xf numFmtId="0" fontId="20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9" fillId="5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9" fillId="5" borderId="13" xfId="0" applyFont="1" applyFill="1" applyBorder="1" applyAlignment="1">
      <alignment horizontal="center"/>
    </xf>
    <xf numFmtId="0" fontId="4" fillId="0" borderId="9" xfId="0" applyFont="1" applyBorder="1"/>
    <xf numFmtId="0" fontId="25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27" fillId="6" borderId="0" xfId="0" applyFont="1" applyFill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4" fillId="0" borderId="16" xfId="0" applyFont="1" applyBorder="1"/>
    <xf numFmtId="0" fontId="9" fillId="5" borderId="3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cardone.wistia.com/medias/08z0h3d56t" TargetMode="External"/><Relationship Id="rId2" Type="http://schemas.openxmlformats.org/officeDocument/2006/relationships/hyperlink" Target="https://cardone.grantcardone.com/hubfs/Profit%20Planner%20-%20July%202023/PROFIT%20PLANNER%20INTAKE%20FORM%201.18.24.pdf" TargetMode="External"/><Relationship Id="rId1" Type="http://schemas.openxmlformats.org/officeDocument/2006/relationships/hyperlink" Target="https://docs.google.com/document/d/17gaZy0SYhjThnOOrGqedl7_Ta4lpst09HQhclvRW98k/edi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meetings.hubspot.com/victoria263/mike-king-profit-planner?embed=true" TargetMode="External"/><Relationship Id="rId1" Type="http://schemas.openxmlformats.org/officeDocument/2006/relationships/hyperlink" Target="https://grantcardone.wistia.com/medias/bofwuxdjo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eetings.hubspot.com/victoria263/mike-king-profit-planner?embed=true" TargetMode="External"/><Relationship Id="rId1" Type="http://schemas.openxmlformats.org/officeDocument/2006/relationships/hyperlink" Target="https://grantcardone.wistia.com/medias/668eys80o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eetings.hubspot.com/victoria263/mike-king-profit-planner?embed=true" TargetMode="External"/><Relationship Id="rId1" Type="http://schemas.openxmlformats.org/officeDocument/2006/relationships/hyperlink" Target="https://grantcardone.wistia.com/medias/dyhaobwzy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meetings.hubspot.com/victoria263/mike-king-profit-planner?embed=true" TargetMode="External"/><Relationship Id="rId1" Type="http://schemas.openxmlformats.org/officeDocument/2006/relationships/hyperlink" Target="https://grantcardone.wistia.com/medias/79clb0scx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grantcardone.wistia.com/medias/1dxprd112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11"/>
  <sheetViews>
    <sheetView tabSelected="1" workbookViewId="0">
      <selection activeCell="C4" sqref="C4:G4"/>
    </sheetView>
  </sheetViews>
  <sheetFormatPr baseColWidth="10" defaultColWidth="12.5" defaultRowHeight="15.75" customHeight="1"/>
  <cols>
    <col min="1" max="2" width="9.5" style="257" customWidth="1"/>
    <col min="3" max="3" width="10.5" customWidth="1"/>
    <col min="4" max="4" width="8.5" customWidth="1"/>
    <col min="5" max="5" width="48.83203125" customWidth="1"/>
    <col min="6" max="6" width="22.5" customWidth="1"/>
    <col min="7" max="7" width="26.83203125" customWidth="1"/>
    <col min="8" max="8" width="14.5" customWidth="1"/>
  </cols>
  <sheetData>
    <row r="1" spans="1:27" ht="15.75" customHeight="1">
      <c r="A1" s="271"/>
      <c r="B1" s="27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2.75" customHeight="1">
      <c r="A2" s="271"/>
      <c r="B2" s="271"/>
      <c r="C2" s="272" t="s">
        <v>0</v>
      </c>
      <c r="D2" s="270"/>
      <c r="E2" s="270"/>
      <c r="F2" s="270"/>
      <c r="G2" s="273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54" customHeight="1">
      <c r="A3" s="271"/>
      <c r="B3" s="271"/>
      <c r="C3" s="274" t="s">
        <v>139</v>
      </c>
      <c r="D3" s="275"/>
      <c r="E3" s="275"/>
      <c r="F3" s="275"/>
      <c r="G3" s="276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54" customHeight="1">
      <c r="A4" s="271"/>
      <c r="B4" s="271"/>
      <c r="C4" s="278" t="s">
        <v>140</v>
      </c>
      <c r="D4" s="278"/>
      <c r="E4" s="278"/>
      <c r="F4" s="278"/>
      <c r="G4" s="278"/>
      <c r="H4" s="268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37.5" customHeight="1">
      <c r="A5" s="271"/>
      <c r="B5" s="271"/>
      <c r="E5" s="5" t="s">
        <v>138</v>
      </c>
      <c r="F5" s="6">
        <f ca="1">TODAY()</f>
        <v>45309</v>
      </c>
      <c r="G5" s="6"/>
      <c r="H5" s="7"/>
      <c r="I5" s="8"/>
      <c r="J5" s="8"/>
      <c r="K5" s="8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271"/>
      <c r="B6" s="271"/>
      <c r="E6" s="10"/>
      <c r="F6" s="11"/>
      <c r="G6" s="12"/>
      <c r="H6" s="12"/>
      <c r="I6" s="12"/>
      <c r="J6" s="13"/>
      <c r="K6" s="14"/>
      <c r="L6" s="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6.5" customHeight="1">
      <c r="A7" s="271"/>
      <c r="B7" s="271"/>
      <c r="E7" s="277" t="s">
        <v>142</v>
      </c>
      <c r="F7" s="270"/>
      <c r="G7" s="15"/>
      <c r="H7" s="16"/>
      <c r="I7" s="17"/>
      <c r="J7" s="18"/>
      <c r="K7" s="1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5.5" customHeight="1">
      <c r="A8" s="271"/>
      <c r="B8" s="271"/>
      <c r="E8" s="20" t="s">
        <v>2</v>
      </c>
      <c r="F8" s="21" t="s">
        <v>3</v>
      </c>
      <c r="G8" s="22"/>
      <c r="H8" s="22"/>
      <c r="I8" s="23"/>
      <c r="J8" s="18"/>
      <c r="K8" s="1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"/>
    </row>
    <row r="9" spans="1:27" ht="21.75" customHeight="1">
      <c r="A9" s="271"/>
      <c r="B9" s="271"/>
      <c r="E9" s="24" t="s">
        <v>4</v>
      </c>
      <c r="F9" s="25">
        <v>1000000</v>
      </c>
      <c r="G9" s="26"/>
      <c r="H9" s="26"/>
      <c r="I9" s="27"/>
      <c r="J9" s="18"/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271"/>
      <c r="B10" s="271"/>
      <c r="E10" s="28"/>
      <c r="F10" s="29"/>
      <c r="G10" s="26"/>
      <c r="H10" s="26"/>
      <c r="I10" s="27"/>
      <c r="J10" s="18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8.5" customHeight="1">
      <c r="A11" s="271"/>
      <c r="B11" s="271"/>
      <c r="E11" s="30" t="s">
        <v>5</v>
      </c>
      <c r="F11" s="31">
        <v>500</v>
      </c>
      <c r="G11" s="26"/>
      <c r="H11" s="26"/>
      <c r="I11" s="27"/>
      <c r="J11" s="18"/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271"/>
      <c r="B12" s="271"/>
      <c r="E12" s="32"/>
      <c r="F12" s="33"/>
      <c r="G12" s="26"/>
      <c r="H12" s="26"/>
      <c r="I12" s="27"/>
      <c r="J12" s="18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75" customHeight="1">
      <c r="A13" s="271"/>
      <c r="B13" s="271"/>
      <c r="E13" s="30" t="s">
        <v>6</v>
      </c>
      <c r="F13" s="34">
        <v>2</v>
      </c>
      <c r="G13" s="26"/>
      <c r="H13" s="26"/>
      <c r="I13" s="27"/>
      <c r="J13" s="18"/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>
      <c r="A14" s="271"/>
      <c r="B14" s="271"/>
      <c r="F14" s="35"/>
      <c r="G14" s="26"/>
      <c r="H14" s="26"/>
      <c r="I14" s="27"/>
      <c r="J14" s="36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6.25" customHeight="1">
      <c r="A15" s="271"/>
      <c r="B15" s="271"/>
      <c r="E15" s="38" t="s">
        <v>7</v>
      </c>
      <c r="F15" s="39">
        <v>0.25</v>
      </c>
      <c r="G15" s="40"/>
      <c r="H15" s="40"/>
      <c r="I15" s="4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271"/>
      <c r="B16" s="271"/>
      <c r="G16" s="42"/>
      <c r="H16" s="4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.75" customHeight="1">
      <c r="A17" s="271"/>
      <c r="B17" s="271"/>
      <c r="E17" s="277" t="s">
        <v>141</v>
      </c>
      <c r="F17" s="270"/>
      <c r="G17" s="42"/>
      <c r="H17" s="4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7" customHeight="1">
      <c r="A18" s="271"/>
      <c r="B18" s="271"/>
      <c r="E18" s="20" t="s">
        <v>2</v>
      </c>
      <c r="F18" s="21" t="s">
        <v>3</v>
      </c>
      <c r="G18" s="42"/>
      <c r="H18" s="4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5" customHeight="1">
      <c r="A19" s="271"/>
      <c r="B19" s="271"/>
      <c r="E19" s="44" t="s">
        <v>8</v>
      </c>
      <c r="F19" s="45">
        <v>1000000</v>
      </c>
      <c r="G19" s="42"/>
      <c r="H19" s="4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271"/>
      <c r="B20" s="271"/>
      <c r="E20" s="46"/>
      <c r="F20" s="47"/>
      <c r="G20" s="42"/>
      <c r="H20" s="4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>
      <c r="A21" s="271"/>
      <c r="B21" s="271"/>
      <c r="E21" s="269" t="s">
        <v>9</v>
      </c>
      <c r="F21" s="270"/>
      <c r="G21" s="42"/>
      <c r="H21" s="4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6.25" customHeight="1">
      <c r="A22" s="271"/>
      <c r="B22" s="271"/>
      <c r="E22" s="20" t="s">
        <v>2</v>
      </c>
      <c r="F22" s="21" t="s">
        <v>3</v>
      </c>
      <c r="G22" s="42"/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.5" customHeight="1">
      <c r="A23" s="271"/>
      <c r="B23" s="271"/>
      <c r="E23" s="38" t="s">
        <v>10</v>
      </c>
      <c r="F23" s="48">
        <v>0.4</v>
      </c>
      <c r="G23" s="42"/>
      <c r="H23" s="4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.25" customHeight="1">
      <c r="A24" s="271"/>
      <c r="B24" s="271"/>
      <c r="E24" s="49"/>
      <c r="F24" s="50"/>
      <c r="G24" s="42"/>
      <c r="H24" s="4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0">
      <c r="A25" s="271"/>
      <c r="B25" s="271"/>
      <c r="E25" s="51" t="s">
        <v>11</v>
      </c>
      <c r="F25" s="48">
        <v>0.1</v>
      </c>
      <c r="G25" s="52"/>
      <c r="H25" s="4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0">
      <c r="A26" s="271"/>
      <c r="B26" s="271"/>
      <c r="E26" s="53"/>
      <c r="F26" s="54"/>
      <c r="G26" s="42"/>
      <c r="H26" s="4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>
      <c r="A27" s="271"/>
      <c r="B27" s="271"/>
      <c r="E27" s="44" t="s">
        <v>12</v>
      </c>
      <c r="F27" s="39">
        <v>0.2</v>
      </c>
      <c r="G27" s="55"/>
      <c r="H27" s="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">
      <c r="A28" s="271"/>
      <c r="B28" s="271"/>
      <c r="E28" s="53"/>
      <c r="F28" s="56"/>
      <c r="G28" s="42"/>
      <c r="H28" s="4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">
      <c r="A29" s="271"/>
      <c r="B29" s="271"/>
      <c r="E29" s="44" t="s">
        <v>13</v>
      </c>
      <c r="F29" s="39">
        <v>0.5</v>
      </c>
      <c r="G29" s="52"/>
      <c r="H29" s="4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">
      <c r="A30" s="271"/>
      <c r="B30" s="271"/>
      <c r="E30" s="57"/>
      <c r="F30" s="58"/>
      <c r="G30" s="42"/>
      <c r="H30" s="4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">
      <c r="A31" s="271"/>
      <c r="B31" s="271"/>
      <c r="E31" s="51" t="s">
        <v>14</v>
      </c>
      <c r="F31" s="59">
        <v>0.2</v>
      </c>
      <c r="G31" s="60"/>
      <c r="H31" s="4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9">
      <c r="A32" s="271"/>
      <c r="B32" s="271"/>
      <c r="E32" s="57"/>
      <c r="F32" s="57"/>
      <c r="G32" s="60"/>
      <c r="H32" s="4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.75" customHeight="1">
      <c r="A33" s="271"/>
      <c r="B33" s="271"/>
      <c r="E33" s="269" t="s">
        <v>15</v>
      </c>
      <c r="F33" s="270"/>
      <c r="G33" s="60"/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>
      <c r="A34" s="271"/>
      <c r="B34" s="271"/>
      <c r="E34" s="20" t="s">
        <v>2</v>
      </c>
      <c r="F34" s="21" t="s">
        <v>3</v>
      </c>
      <c r="G34" s="60"/>
      <c r="H34" s="4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2">
      <c r="A35" s="271"/>
      <c r="B35" s="271"/>
      <c r="E35" s="38" t="s">
        <v>16</v>
      </c>
      <c r="F35" s="61">
        <v>0.6</v>
      </c>
      <c r="G35" s="60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0">
      <c r="A36" s="271"/>
      <c r="B36" s="271"/>
      <c r="E36" s="49"/>
      <c r="F36" s="61"/>
      <c r="G36" s="60"/>
      <c r="H36" s="4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0">
      <c r="A37" s="271"/>
      <c r="B37" s="271"/>
      <c r="E37" s="51" t="s">
        <v>11</v>
      </c>
      <c r="F37" s="61">
        <v>0.3</v>
      </c>
      <c r="G37" s="60"/>
      <c r="H37" s="4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">
      <c r="A38" s="271"/>
      <c r="B38" s="271"/>
      <c r="E38" s="62"/>
      <c r="F38" s="63"/>
      <c r="G38" s="60"/>
      <c r="H38" s="4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">
      <c r="A39" s="271"/>
      <c r="B39" s="271"/>
      <c r="E39" s="44" t="s">
        <v>17</v>
      </c>
      <c r="F39" s="59">
        <v>0.7</v>
      </c>
      <c r="G39" s="64"/>
      <c r="H39" s="4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>
      <c r="A40" s="271"/>
      <c r="B40" s="271"/>
      <c r="E40" s="65"/>
      <c r="F40" s="65"/>
      <c r="G40" s="65"/>
      <c r="H40" s="4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0">
      <c r="A41" s="271"/>
      <c r="B41" s="271"/>
      <c r="E41" s="51" t="s">
        <v>14</v>
      </c>
      <c r="F41" s="66">
        <v>0.5</v>
      </c>
      <c r="G41" s="65"/>
      <c r="H41" s="4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">
      <c r="A42" s="271"/>
      <c r="B42" s="271"/>
      <c r="E42" s="57"/>
      <c r="F42" s="57"/>
      <c r="G42" s="65"/>
      <c r="H42" s="4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0.75" customHeight="1">
      <c r="A43" s="271"/>
      <c r="B43" s="271"/>
      <c r="E43" s="269" t="s">
        <v>18</v>
      </c>
      <c r="F43" s="270"/>
      <c r="G43" s="65"/>
      <c r="H43" s="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1">
      <c r="A44" s="271"/>
      <c r="B44" s="271"/>
      <c r="E44" s="20" t="s">
        <v>2</v>
      </c>
      <c r="F44" s="21" t="s">
        <v>3</v>
      </c>
      <c r="G44" s="65"/>
      <c r="H44" s="4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2">
      <c r="A45" s="271"/>
      <c r="B45" s="271"/>
      <c r="E45" s="38" t="s">
        <v>19</v>
      </c>
      <c r="F45" s="67">
        <v>150000</v>
      </c>
      <c r="G45" s="65"/>
      <c r="H45" s="4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>
      <c r="A46" s="271"/>
      <c r="B46" s="271"/>
      <c r="E46" s="65"/>
      <c r="F46" s="65"/>
      <c r="G46" s="65"/>
      <c r="H46" s="4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0">
      <c r="A47" s="271"/>
      <c r="B47" s="271"/>
      <c r="E47" s="51" t="s">
        <v>20</v>
      </c>
      <c r="F47" s="67">
        <v>45000</v>
      </c>
      <c r="G47" s="65"/>
      <c r="H47" s="4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>
      <c r="A48" s="271"/>
      <c r="B48" s="271"/>
      <c r="E48" s="65"/>
      <c r="F48" s="65"/>
      <c r="G48" s="65"/>
      <c r="H48" s="4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">
      <c r="A49" s="271"/>
      <c r="B49" s="271"/>
      <c r="E49" s="51" t="s">
        <v>21</v>
      </c>
      <c r="F49" s="59">
        <v>0.2</v>
      </c>
      <c r="G49" s="65"/>
      <c r="H49" s="4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">
      <c r="A50" s="271"/>
      <c r="B50" s="271"/>
      <c r="E50" s="259"/>
      <c r="F50" s="258"/>
      <c r="G50" s="65"/>
      <c r="H50" s="4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9.25" customHeight="1">
      <c r="A51" s="271"/>
      <c r="B51" s="271"/>
      <c r="E51" s="269" t="s">
        <v>22</v>
      </c>
      <c r="F51" s="270"/>
      <c r="G51" s="65"/>
      <c r="H51" s="4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">
      <c r="A52" s="271"/>
      <c r="B52" s="271"/>
      <c r="C52" s="68"/>
      <c r="D52" s="68"/>
      <c r="E52" s="20" t="s">
        <v>2</v>
      </c>
      <c r="F52" s="21" t="s">
        <v>3</v>
      </c>
      <c r="G52" s="65"/>
      <c r="H52" s="4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">
      <c r="A53" s="271"/>
      <c r="B53" s="271"/>
      <c r="C53" s="65"/>
      <c r="D53" s="65"/>
      <c r="E53" s="51" t="s">
        <v>23</v>
      </c>
      <c r="F53" s="67">
        <v>25000</v>
      </c>
      <c r="G53" s="65"/>
      <c r="H53" s="4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>
      <c r="A54" s="271"/>
      <c r="B54" s="271"/>
      <c r="C54" s="65"/>
      <c r="D54" s="65"/>
      <c r="E54" s="65"/>
      <c r="F54" s="65"/>
      <c r="G54" s="65"/>
      <c r="H54" s="4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>
      <c r="A55" s="271"/>
      <c r="B55" s="271"/>
      <c r="C55" s="65"/>
      <c r="D55" s="65"/>
      <c r="E55" s="65"/>
      <c r="F55" s="65"/>
      <c r="G55" s="65"/>
      <c r="H55" s="4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>
      <c r="A56" s="271"/>
      <c r="B56" s="271"/>
      <c r="C56" s="65"/>
      <c r="D56" s="65"/>
      <c r="E56" s="65"/>
      <c r="F56" s="65"/>
      <c r="G56" s="65"/>
      <c r="H56" s="4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>
      <c r="A57" s="271"/>
      <c r="B57" s="271"/>
      <c r="C57" s="65"/>
      <c r="D57" s="65"/>
      <c r="E57" s="65"/>
      <c r="F57" s="65"/>
      <c r="G57" s="65"/>
      <c r="H57" s="4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>
      <c r="A58" s="271"/>
      <c r="B58" s="271"/>
      <c r="C58" s="65"/>
      <c r="D58" s="65"/>
      <c r="E58" s="65"/>
      <c r="F58" s="65"/>
      <c r="G58" s="65"/>
      <c r="H58" s="4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>
      <c r="A59" s="271"/>
      <c r="B59" s="271"/>
      <c r="C59" s="65"/>
      <c r="D59" s="65"/>
      <c r="E59" s="65"/>
      <c r="F59" s="65"/>
      <c r="G59" s="65"/>
      <c r="H59" s="4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>
      <c r="A60" s="271"/>
      <c r="B60" s="271"/>
      <c r="C60" s="65"/>
      <c r="D60" s="65"/>
      <c r="E60" s="65"/>
      <c r="F60" s="65"/>
      <c r="G60" s="65"/>
      <c r="H60" s="4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>
      <c r="A61" s="271"/>
      <c r="B61" s="271"/>
      <c r="C61" s="65"/>
      <c r="D61" s="65"/>
      <c r="E61" s="65"/>
      <c r="F61" s="65"/>
      <c r="G61" s="65"/>
      <c r="H61" s="4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>
      <c r="A62" s="271"/>
      <c r="B62" s="271"/>
      <c r="C62" s="65"/>
      <c r="D62" s="65"/>
      <c r="E62" s="65"/>
      <c r="F62" s="65"/>
      <c r="G62" s="65"/>
      <c r="H62" s="4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>
      <c r="A63" s="271"/>
      <c r="B63" s="271"/>
      <c r="C63" s="65"/>
      <c r="D63" s="65"/>
      <c r="E63" s="65"/>
      <c r="F63" s="65"/>
      <c r="G63" s="65"/>
      <c r="H63" s="4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>
      <c r="A64" s="271"/>
      <c r="B64" s="271"/>
      <c r="C64" s="65"/>
      <c r="D64" s="65"/>
      <c r="E64" s="65"/>
      <c r="F64" s="65"/>
      <c r="G64" s="65"/>
      <c r="H64" s="4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>
      <c r="A65" s="271"/>
      <c r="B65" s="271"/>
      <c r="C65" s="65"/>
      <c r="D65" s="65"/>
      <c r="E65" s="65"/>
      <c r="F65" s="65"/>
      <c r="G65" s="65"/>
      <c r="H65" s="4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>
      <c r="A66" s="271"/>
      <c r="B66" s="271"/>
      <c r="C66" s="65"/>
      <c r="D66" s="65"/>
      <c r="E66" s="65"/>
      <c r="F66" s="65"/>
      <c r="G66" s="65"/>
      <c r="H66" s="4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>
      <c r="A67" s="271"/>
      <c r="B67" s="271"/>
      <c r="C67" s="65"/>
      <c r="D67" s="65"/>
      <c r="E67" s="65"/>
      <c r="F67" s="65"/>
      <c r="G67" s="65"/>
      <c r="H67" s="4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>
      <c r="A68" s="271"/>
      <c r="B68" s="271"/>
      <c r="C68" s="65"/>
      <c r="D68" s="65"/>
      <c r="E68" s="65"/>
      <c r="F68" s="65"/>
      <c r="G68" s="65"/>
      <c r="H68" s="4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>
      <c r="A69" s="271"/>
      <c r="B69" s="271"/>
      <c r="C69" s="65"/>
      <c r="D69" s="65"/>
      <c r="E69" s="65"/>
      <c r="F69" s="65"/>
      <c r="G69" s="65"/>
      <c r="H69" s="4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>
      <c r="A70" s="271"/>
      <c r="B70" s="271"/>
      <c r="C70" s="65"/>
      <c r="D70" s="65"/>
      <c r="E70" s="65"/>
      <c r="F70" s="65"/>
      <c r="G70" s="65"/>
      <c r="H70" s="4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>
      <c r="A71" s="271"/>
      <c r="B71" s="271"/>
      <c r="C71" s="65"/>
      <c r="D71" s="65"/>
      <c r="E71" s="65"/>
      <c r="F71" s="65"/>
      <c r="G71" s="65"/>
      <c r="H71" s="4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>
      <c r="A72" s="271"/>
      <c r="B72" s="271"/>
      <c r="C72" s="65"/>
      <c r="D72" s="65"/>
      <c r="E72" s="65"/>
      <c r="F72" s="65"/>
      <c r="G72" s="65"/>
      <c r="H72" s="4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>
      <c r="A73" s="271"/>
      <c r="B73" s="271"/>
      <c r="C73" s="65"/>
      <c r="D73" s="65"/>
      <c r="E73" s="65"/>
      <c r="F73" s="65"/>
      <c r="G73" s="65"/>
      <c r="H73" s="4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>
      <c r="A74" s="271"/>
      <c r="B74" s="271"/>
      <c r="C74" s="65"/>
      <c r="D74" s="65"/>
      <c r="E74" s="65"/>
      <c r="F74" s="65"/>
      <c r="G74" s="65"/>
      <c r="H74" s="4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>
      <c r="A75" s="271"/>
      <c r="B75" s="271"/>
      <c r="C75" s="65"/>
      <c r="D75" s="65"/>
      <c r="E75" s="65"/>
      <c r="F75" s="65"/>
      <c r="G75" s="65"/>
      <c r="H75" s="4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>
      <c r="A76" s="271"/>
      <c r="B76" s="271"/>
      <c r="C76" s="65"/>
      <c r="D76" s="65"/>
      <c r="E76" s="65"/>
      <c r="F76" s="65"/>
      <c r="G76" s="65"/>
      <c r="H76" s="4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>
      <c r="A77" s="271"/>
      <c r="B77" s="271"/>
      <c r="C77" s="65"/>
      <c r="D77" s="65"/>
      <c r="E77" s="65"/>
      <c r="F77" s="65"/>
      <c r="G77" s="65"/>
      <c r="H77" s="4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>
      <c r="A78" s="271"/>
      <c r="B78" s="271"/>
      <c r="C78" s="65"/>
      <c r="D78" s="65"/>
      <c r="E78" s="65"/>
      <c r="F78" s="65"/>
      <c r="G78" s="65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>
      <c r="A79" s="271"/>
      <c r="B79" s="271"/>
      <c r="C79" s="65"/>
      <c r="D79" s="65"/>
      <c r="E79" s="65"/>
      <c r="F79" s="65"/>
      <c r="G79" s="65"/>
      <c r="H79" s="4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>
      <c r="A80" s="271"/>
      <c r="B80" s="271"/>
      <c r="C80" s="65"/>
      <c r="D80" s="65"/>
      <c r="E80" s="65"/>
      <c r="F80" s="65"/>
      <c r="G80" s="65"/>
      <c r="H80" s="4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>
      <c r="A81" s="271"/>
      <c r="B81" s="271"/>
      <c r="C81" s="65"/>
      <c r="D81" s="65"/>
      <c r="E81" s="65"/>
      <c r="F81" s="65"/>
      <c r="G81" s="65"/>
      <c r="H81" s="4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>
      <c r="A82" s="271"/>
      <c r="B82" s="271"/>
      <c r="C82" s="65"/>
      <c r="D82" s="65"/>
      <c r="E82" s="65"/>
      <c r="F82" s="65"/>
      <c r="G82" s="65"/>
      <c r="H82" s="4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>
      <c r="A83" s="271"/>
      <c r="B83" s="271"/>
      <c r="C83" s="65"/>
      <c r="D83" s="65"/>
      <c r="E83" s="65"/>
      <c r="F83" s="65"/>
      <c r="G83" s="65"/>
      <c r="H83" s="4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>
      <c r="A84" s="271"/>
      <c r="B84" s="271"/>
      <c r="C84" s="65"/>
      <c r="D84" s="65"/>
      <c r="E84" s="65"/>
      <c r="F84" s="65"/>
      <c r="G84" s="65"/>
      <c r="H84" s="4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>
      <c r="A85" s="271"/>
      <c r="B85" s="271"/>
      <c r="C85" s="65"/>
      <c r="D85" s="65"/>
      <c r="E85" s="65"/>
      <c r="F85" s="65"/>
      <c r="G85" s="65"/>
      <c r="H85" s="4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>
      <c r="A86" s="271"/>
      <c r="B86" s="271"/>
      <c r="C86" s="65"/>
      <c r="D86" s="65"/>
      <c r="E86" s="65"/>
      <c r="F86" s="65"/>
      <c r="G86" s="65"/>
      <c r="H86" s="4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>
      <c r="A87" s="271"/>
      <c r="B87" s="271"/>
      <c r="C87" s="65"/>
      <c r="D87" s="65"/>
      <c r="E87" s="65"/>
      <c r="F87" s="65"/>
      <c r="G87" s="65"/>
      <c r="H87" s="4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>
      <c r="A88" s="271"/>
      <c r="B88" s="271"/>
      <c r="C88" s="65"/>
      <c r="D88" s="65"/>
      <c r="E88" s="65"/>
      <c r="F88" s="65"/>
      <c r="G88" s="65"/>
      <c r="H88" s="4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>
      <c r="A89" s="271"/>
      <c r="B89" s="271"/>
      <c r="C89" s="65"/>
      <c r="D89" s="65"/>
      <c r="E89" s="65"/>
      <c r="F89" s="65"/>
      <c r="G89" s="65"/>
      <c r="H89" s="4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>
      <c r="A90" s="271"/>
      <c r="B90" s="271"/>
      <c r="C90" s="65"/>
      <c r="D90" s="65"/>
      <c r="E90" s="65"/>
      <c r="F90" s="65"/>
      <c r="G90" s="65"/>
      <c r="H90" s="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>
      <c r="A91" s="271"/>
      <c r="B91" s="271"/>
      <c r="C91" s="65"/>
      <c r="D91" s="65"/>
      <c r="E91" s="65"/>
      <c r="F91" s="65"/>
      <c r="G91" s="65"/>
      <c r="H91" s="4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>
      <c r="A92" s="271"/>
      <c r="B92" s="271"/>
      <c r="C92" s="65"/>
      <c r="D92" s="65"/>
      <c r="E92" s="65"/>
      <c r="F92" s="65"/>
      <c r="G92" s="65"/>
      <c r="H92" s="4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>
      <c r="A93" s="271"/>
      <c r="B93" s="271"/>
      <c r="C93" s="65"/>
      <c r="D93" s="65"/>
      <c r="E93" s="65"/>
      <c r="F93" s="65"/>
      <c r="G93" s="65"/>
      <c r="H93" s="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>
      <c r="A94" s="271"/>
      <c r="B94" s="271"/>
      <c r="C94" s="65"/>
      <c r="D94" s="65"/>
      <c r="E94" s="65"/>
      <c r="F94" s="65"/>
      <c r="G94" s="65"/>
      <c r="H94" s="4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>
      <c r="A95" s="271"/>
      <c r="B95" s="271"/>
      <c r="C95" s="65"/>
      <c r="D95" s="65"/>
      <c r="E95" s="65"/>
      <c r="F95" s="65"/>
      <c r="G95" s="65"/>
      <c r="H95" s="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>
      <c r="A96" s="271"/>
      <c r="B96" s="271"/>
      <c r="C96" s="65"/>
      <c r="D96" s="65"/>
      <c r="E96" s="65"/>
      <c r="F96" s="65"/>
      <c r="G96" s="65"/>
      <c r="H96" s="4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>
      <c r="A97" s="271"/>
      <c r="B97" s="271"/>
      <c r="C97" s="65"/>
      <c r="D97" s="65"/>
      <c r="E97" s="65"/>
      <c r="F97" s="65"/>
      <c r="G97" s="65"/>
      <c r="H97" s="4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>
      <c r="A98" s="271"/>
      <c r="B98" s="271"/>
      <c r="C98" s="65"/>
      <c r="D98" s="65"/>
      <c r="E98" s="65"/>
      <c r="F98" s="65"/>
      <c r="G98" s="65"/>
      <c r="H98" s="4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>
      <c r="A99" s="271"/>
      <c r="B99" s="271"/>
      <c r="C99" s="65"/>
      <c r="D99" s="65"/>
      <c r="E99" s="65"/>
      <c r="F99" s="65"/>
      <c r="G99" s="65"/>
      <c r="H99" s="4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>
      <c r="A100" s="271"/>
      <c r="B100" s="271"/>
      <c r="C100" s="65"/>
      <c r="D100" s="65"/>
      <c r="E100" s="65"/>
      <c r="F100" s="65"/>
      <c r="G100" s="65"/>
      <c r="H100" s="4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>
      <c r="A101" s="271"/>
      <c r="B101" s="271"/>
      <c r="C101" s="65"/>
      <c r="D101" s="65"/>
      <c r="E101" s="65"/>
      <c r="F101" s="65"/>
      <c r="G101" s="65"/>
      <c r="H101" s="4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>
      <c r="A102" s="271"/>
      <c r="B102" s="271"/>
      <c r="C102" s="65"/>
      <c r="D102" s="65"/>
      <c r="E102" s="65"/>
      <c r="F102" s="65"/>
      <c r="G102" s="65"/>
      <c r="H102" s="4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>
      <c r="A103" s="271"/>
      <c r="B103" s="271"/>
      <c r="C103" s="65"/>
      <c r="D103" s="65"/>
      <c r="E103" s="65"/>
      <c r="F103" s="65"/>
      <c r="G103" s="65"/>
      <c r="H103" s="4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>
      <c r="A104" s="271"/>
      <c r="B104" s="271"/>
      <c r="C104" s="65"/>
      <c r="D104" s="65"/>
      <c r="E104" s="65"/>
      <c r="F104" s="65"/>
      <c r="G104" s="65"/>
      <c r="H104" s="4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>
      <c r="A105" s="271"/>
      <c r="B105" s="271"/>
      <c r="C105" s="65"/>
      <c r="D105" s="65"/>
      <c r="E105" s="65"/>
      <c r="F105" s="65"/>
      <c r="G105" s="65"/>
      <c r="H105" s="4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>
      <c r="A106" s="271"/>
      <c r="B106" s="271"/>
      <c r="C106" s="65"/>
      <c r="D106" s="65"/>
      <c r="E106" s="65"/>
      <c r="F106" s="65"/>
      <c r="G106" s="65"/>
      <c r="H106" s="4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>
      <c r="A107" s="271"/>
      <c r="B107" s="271"/>
      <c r="C107" s="65"/>
      <c r="D107" s="65"/>
      <c r="E107" s="65"/>
      <c r="F107" s="65"/>
      <c r="G107" s="65"/>
      <c r="H107" s="4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>
      <c r="A108" s="271"/>
      <c r="B108" s="271"/>
      <c r="C108" s="65"/>
      <c r="D108" s="65"/>
      <c r="E108" s="65"/>
      <c r="F108" s="65"/>
      <c r="G108" s="65"/>
      <c r="H108" s="4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>
      <c r="A109" s="271"/>
      <c r="B109" s="271"/>
      <c r="C109" s="65"/>
      <c r="D109" s="65"/>
      <c r="E109" s="65"/>
      <c r="F109" s="65"/>
      <c r="G109" s="65"/>
      <c r="H109" s="4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>
      <c r="A110" s="271"/>
      <c r="B110" s="271"/>
      <c r="C110" s="65"/>
      <c r="D110" s="65"/>
      <c r="E110" s="65"/>
      <c r="F110" s="65"/>
      <c r="G110" s="65"/>
      <c r="H110" s="4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>
      <c r="A111" s="271"/>
      <c r="B111" s="271"/>
      <c r="C111" s="65"/>
      <c r="D111" s="65"/>
      <c r="E111" s="65"/>
      <c r="F111" s="65"/>
      <c r="G111" s="65"/>
      <c r="H111" s="4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>
      <c r="A112" s="271"/>
      <c r="B112" s="271"/>
      <c r="C112" s="65"/>
      <c r="D112" s="65"/>
      <c r="E112" s="65"/>
      <c r="F112" s="65"/>
      <c r="G112" s="65"/>
      <c r="H112" s="4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>
      <c r="A113" s="271"/>
      <c r="B113" s="271"/>
      <c r="C113" s="65"/>
      <c r="D113" s="65"/>
      <c r="E113" s="65"/>
      <c r="F113" s="65"/>
      <c r="G113" s="65"/>
      <c r="H113" s="4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>
      <c r="A114" s="271"/>
      <c r="B114" s="271"/>
      <c r="C114" s="65"/>
      <c r="D114" s="65"/>
      <c r="E114" s="65"/>
      <c r="F114" s="65"/>
      <c r="G114" s="65"/>
      <c r="H114" s="4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>
      <c r="A115" s="271"/>
      <c r="B115" s="271"/>
      <c r="C115" s="65"/>
      <c r="D115" s="65"/>
      <c r="E115" s="65"/>
      <c r="F115" s="65"/>
      <c r="G115" s="65"/>
      <c r="H115" s="4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>
      <c r="A116" s="271"/>
      <c r="B116" s="271"/>
      <c r="C116" s="65"/>
      <c r="D116" s="65"/>
      <c r="E116" s="65"/>
      <c r="F116" s="65"/>
      <c r="G116" s="65"/>
      <c r="H116" s="4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>
      <c r="A117" s="271"/>
      <c r="B117" s="271"/>
      <c r="C117" s="65"/>
      <c r="D117" s="65"/>
      <c r="E117" s="65"/>
      <c r="F117" s="65"/>
      <c r="G117" s="65"/>
      <c r="H117" s="4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>
      <c r="A118" s="271"/>
      <c r="B118" s="271"/>
      <c r="C118" s="65"/>
      <c r="D118" s="65"/>
      <c r="E118" s="65"/>
      <c r="F118" s="65"/>
      <c r="G118" s="65"/>
      <c r="H118" s="4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>
      <c r="A119" s="271"/>
      <c r="B119" s="271"/>
      <c r="C119" s="65"/>
      <c r="D119" s="65"/>
      <c r="E119" s="65"/>
      <c r="F119" s="65"/>
      <c r="G119" s="65"/>
      <c r="H119" s="4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>
      <c r="A120" s="271"/>
      <c r="B120" s="271"/>
      <c r="C120" s="65"/>
      <c r="D120" s="65"/>
      <c r="E120" s="65"/>
      <c r="F120" s="65"/>
      <c r="G120" s="65"/>
      <c r="H120" s="4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>
      <c r="A121" s="271"/>
      <c r="B121" s="271"/>
      <c r="C121" s="65"/>
      <c r="D121" s="65"/>
      <c r="E121" s="65"/>
      <c r="F121" s="65"/>
      <c r="G121" s="65"/>
      <c r="H121" s="4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>
      <c r="A122" s="271"/>
      <c r="B122" s="271"/>
      <c r="C122" s="65"/>
      <c r="D122" s="65"/>
      <c r="E122" s="65"/>
      <c r="F122" s="65"/>
      <c r="G122" s="65"/>
      <c r="H122" s="4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>
      <c r="A123" s="271"/>
      <c r="B123" s="271"/>
      <c r="C123" s="65"/>
      <c r="D123" s="65"/>
      <c r="E123" s="65"/>
      <c r="F123" s="65"/>
      <c r="G123" s="65"/>
      <c r="H123" s="4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>
      <c r="A124" s="271"/>
      <c r="B124" s="271"/>
      <c r="C124" s="65"/>
      <c r="D124" s="65"/>
      <c r="E124" s="65"/>
      <c r="F124" s="65"/>
      <c r="G124" s="65"/>
      <c r="H124" s="4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>
      <c r="A125" s="271"/>
      <c r="B125" s="271"/>
      <c r="C125" s="65"/>
      <c r="D125" s="65"/>
      <c r="E125" s="65"/>
      <c r="F125" s="65"/>
      <c r="G125" s="65"/>
      <c r="H125" s="4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>
      <c r="A126" s="271"/>
      <c r="B126" s="271"/>
      <c r="C126" s="65"/>
      <c r="D126" s="65"/>
      <c r="E126" s="65"/>
      <c r="F126" s="65"/>
      <c r="G126" s="65"/>
      <c r="H126" s="4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>
      <c r="A127" s="271"/>
      <c r="B127" s="271"/>
      <c r="C127" s="65"/>
      <c r="D127" s="65"/>
      <c r="E127" s="65"/>
      <c r="F127" s="65"/>
      <c r="G127" s="65"/>
      <c r="H127" s="4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>
      <c r="A128" s="271"/>
      <c r="B128" s="271"/>
      <c r="C128" s="65"/>
      <c r="D128" s="65"/>
      <c r="E128" s="65"/>
      <c r="F128" s="65"/>
      <c r="G128" s="65"/>
      <c r="H128" s="4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>
      <c r="A129" s="271"/>
      <c r="B129" s="271"/>
      <c r="C129" s="65"/>
      <c r="D129" s="65"/>
      <c r="E129" s="65"/>
      <c r="F129" s="65"/>
      <c r="G129" s="65"/>
      <c r="H129" s="4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>
      <c r="A130" s="271"/>
      <c r="B130" s="271"/>
      <c r="C130" s="65"/>
      <c r="D130" s="65"/>
      <c r="E130" s="65"/>
      <c r="F130" s="65"/>
      <c r="G130" s="65"/>
      <c r="H130" s="4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>
      <c r="A131" s="271"/>
      <c r="B131" s="271"/>
      <c r="C131" s="65"/>
      <c r="D131" s="65"/>
      <c r="E131" s="65"/>
      <c r="F131" s="65"/>
      <c r="G131" s="65"/>
      <c r="H131" s="4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>
      <c r="A132" s="271"/>
      <c r="B132" s="271"/>
      <c r="C132" s="65"/>
      <c r="D132" s="65"/>
      <c r="E132" s="65"/>
      <c r="F132" s="65"/>
      <c r="G132" s="65"/>
      <c r="H132" s="4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>
      <c r="A133" s="271"/>
      <c r="B133" s="271"/>
      <c r="C133" s="65"/>
      <c r="D133" s="65"/>
      <c r="E133" s="65"/>
      <c r="F133" s="65"/>
      <c r="G133" s="65"/>
      <c r="H133" s="4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>
      <c r="A134" s="271"/>
      <c r="B134" s="271"/>
      <c r="C134" s="65"/>
      <c r="D134" s="65"/>
      <c r="E134" s="65"/>
      <c r="F134" s="65"/>
      <c r="G134" s="65"/>
      <c r="H134" s="4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>
      <c r="A135" s="271"/>
      <c r="B135" s="271"/>
      <c r="C135" s="65"/>
      <c r="D135" s="65"/>
      <c r="E135" s="65"/>
      <c r="F135" s="65"/>
      <c r="G135" s="65"/>
      <c r="H135" s="4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>
      <c r="A136" s="271"/>
      <c r="B136" s="271"/>
      <c r="C136" s="65"/>
      <c r="D136" s="65"/>
      <c r="E136" s="65"/>
      <c r="F136" s="65"/>
      <c r="G136" s="65"/>
      <c r="H136" s="4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>
      <c r="A137" s="271"/>
      <c r="B137" s="271"/>
      <c r="C137" s="65"/>
      <c r="D137" s="65"/>
      <c r="E137" s="65"/>
      <c r="F137" s="65"/>
      <c r="G137" s="65"/>
      <c r="H137" s="4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>
      <c r="A138" s="271"/>
      <c r="B138" s="271"/>
      <c r="C138" s="65"/>
      <c r="D138" s="65"/>
      <c r="E138" s="65"/>
      <c r="F138" s="65"/>
      <c r="G138" s="65"/>
      <c r="H138" s="4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>
      <c r="A139" s="271"/>
      <c r="B139" s="271"/>
      <c r="C139" s="65"/>
      <c r="D139" s="65"/>
      <c r="E139" s="65"/>
      <c r="F139" s="65"/>
      <c r="G139" s="65"/>
      <c r="H139" s="4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>
      <c r="A140" s="271"/>
      <c r="B140" s="271"/>
      <c r="C140" s="65"/>
      <c r="D140" s="65"/>
      <c r="E140" s="65"/>
      <c r="F140" s="65"/>
      <c r="G140" s="65"/>
      <c r="H140" s="4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>
      <c r="A141" s="271"/>
      <c r="B141" s="271"/>
      <c r="C141" s="65"/>
      <c r="D141" s="65"/>
      <c r="E141" s="65"/>
      <c r="F141" s="65"/>
      <c r="G141" s="65"/>
      <c r="H141" s="4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>
      <c r="A142" s="271"/>
      <c r="B142" s="271"/>
      <c r="C142" s="65"/>
      <c r="D142" s="65"/>
      <c r="E142" s="65"/>
      <c r="F142" s="65"/>
      <c r="G142" s="65"/>
      <c r="H142" s="4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>
      <c r="A143" s="271"/>
      <c r="B143" s="271"/>
      <c r="C143" s="65"/>
      <c r="D143" s="65"/>
      <c r="E143" s="65"/>
      <c r="F143" s="65"/>
      <c r="G143" s="65"/>
      <c r="H143" s="4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>
      <c r="A144" s="271"/>
      <c r="B144" s="271"/>
      <c r="C144" s="65"/>
      <c r="D144" s="65"/>
      <c r="E144" s="65"/>
      <c r="F144" s="65"/>
      <c r="G144" s="65"/>
      <c r="H144" s="4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>
      <c r="A145" s="271"/>
      <c r="B145" s="271"/>
      <c r="C145" s="65"/>
      <c r="D145" s="65"/>
      <c r="E145" s="65"/>
      <c r="F145" s="65"/>
      <c r="G145" s="65"/>
      <c r="H145" s="4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>
      <c r="A146" s="271"/>
      <c r="B146" s="271"/>
      <c r="C146" s="65"/>
      <c r="D146" s="65"/>
      <c r="E146" s="65"/>
      <c r="F146" s="65"/>
      <c r="G146" s="65"/>
      <c r="H146" s="4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>
      <c r="A147" s="271"/>
      <c r="B147" s="271"/>
      <c r="C147" s="65"/>
      <c r="D147" s="65"/>
      <c r="E147" s="65"/>
      <c r="F147" s="65"/>
      <c r="G147" s="65"/>
      <c r="H147" s="4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>
      <c r="A148" s="271"/>
      <c r="B148" s="271"/>
      <c r="C148" s="65"/>
      <c r="D148" s="65"/>
      <c r="E148" s="65"/>
      <c r="F148" s="65"/>
      <c r="G148" s="65"/>
      <c r="H148" s="4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>
      <c r="A149" s="271"/>
      <c r="B149" s="271"/>
      <c r="C149" s="65"/>
      <c r="D149" s="65"/>
      <c r="E149" s="65"/>
      <c r="F149" s="65"/>
      <c r="G149" s="65"/>
      <c r="H149" s="4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>
      <c r="A150" s="271"/>
      <c r="B150" s="271"/>
      <c r="C150" s="65"/>
      <c r="D150" s="65"/>
      <c r="E150" s="65"/>
      <c r="F150" s="65"/>
      <c r="G150" s="65"/>
      <c r="H150" s="4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>
      <c r="A151" s="271"/>
      <c r="B151" s="271"/>
      <c r="C151" s="65"/>
      <c r="D151" s="65"/>
      <c r="E151" s="65"/>
      <c r="F151" s="65"/>
      <c r="G151" s="65"/>
      <c r="H151" s="4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>
      <c r="A152" s="271"/>
      <c r="B152" s="271"/>
      <c r="C152" s="65"/>
      <c r="D152" s="65"/>
      <c r="E152" s="65"/>
      <c r="F152" s="65"/>
      <c r="G152" s="65"/>
      <c r="H152" s="4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>
      <c r="A153" s="271"/>
      <c r="B153" s="271"/>
      <c r="C153" s="65"/>
      <c r="D153" s="65"/>
      <c r="E153" s="65"/>
      <c r="F153" s="65"/>
      <c r="G153" s="65"/>
      <c r="H153" s="4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>
      <c r="A154" s="271"/>
      <c r="B154" s="271"/>
      <c r="C154" s="65"/>
      <c r="D154" s="65"/>
      <c r="E154" s="65"/>
      <c r="F154" s="65"/>
      <c r="G154" s="65"/>
      <c r="H154" s="4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>
      <c r="A155" s="271"/>
      <c r="B155" s="271"/>
      <c r="C155" s="65"/>
      <c r="D155" s="65"/>
      <c r="E155" s="65"/>
      <c r="F155" s="65"/>
      <c r="G155" s="65"/>
      <c r="H155" s="4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>
      <c r="A156" s="271"/>
      <c r="B156" s="271"/>
      <c r="C156" s="65"/>
      <c r="D156" s="65"/>
      <c r="E156" s="65"/>
      <c r="F156" s="65"/>
      <c r="G156" s="65"/>
      <c r="H156" s="4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>
      <c r="A157" s="271"/>
      <c r="B157" s="271"/>
      <c r="C157" s="65"/>
      <c r="D157" s="65"/>
      <c r="E157" s="65"/>
      <c r="F157" s="65"/>
      <c r="G157" s="65"/>
      <c r="H157" s="4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>
      <c r="A158" s="271"/>
      <c r="B158" s="271"/>
      <c r="C158" s="65"/>
      <c r="D158" s="65"/>
      <c r="E158" s="65"/>
      <c r="F158" s="65"/>
      <c r="G158" s="65"/>
      <c r="H158" s="4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>
      <c r="A159" s="271"/>
      <c r="B159" s="271"/>
      <c r="C159" s="65"/>
      <c r="D159" s="65"/>
      <c r="E159" s="65"/>
      <c r="F159" s="65"/>
      <c r="G159" s="65"/>
      <c r="H159" s="4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>
      <c r="A160" s="271"/>
      <c r="B160" s="271"/>
      <c r="C160" s="65"/>
      <c r="D160" s="65"/>
      <c r="E160" s="65"/>
      <c r="F160" s="65"/>
      <c r="G160" s="65"/>
      <c r="H160" s="4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>
      <c r="A161" s="271"/>
      <c r="B161" s="271"/>
      <c r="C161" s="65"/>
      <c r="D161" s="65"/>
      <c r="E161" s="65"/>
      <c r="F161" s="65"/>
      <c r="G161" s="65"/>
      <c r="H161" s="4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>
      <c r="A162" s="271"/>
      <c r="B162" s="271"/>
      <c r="C162" s="65"/>
      <c r="D162" s="65"/>
      <c r="E162" s="65"/>
      <c r="F162" s="65"/>
      <c r="G162" s="65"/>
      <c r="H162" s="4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>
      <c r="A163" s="271"/>
      <c r="B163" s="271"/>
      <c r="C163" s="65"/>
      <c r="D163" s="65"/>
      <c r="E163" s="65"/>
      <c r="F163" s="65"/>
      <c r="G163" s="65"/>
      <c r="H163" s="4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>
      <c r="A164" s="271"/>
      <c r="B164" s="271"/>
      <c r="C164" s="65"/>
      <c r="D164" s="65"/>
      <c r="E164" s="65"/>
      <c r="F164" s="65"/>
      <c r="G164" s="65"/>
      <c r="H164" s="4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>
      <c r="A165" s="271"/>
      <c r="B165" s="271"/>
      <c r="C165" s="65"/>
      <c r="D165" s="65"/>
      <c r="E165" s="65"/>
      <c r="F165" s="65"/>
      <c r="G165" s="65"/>
      <c r="H165" s="4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>
      <c r="A166" s="271"/>
      <c r="B166" s="271"/>
      <c r="C166" s="65"/>
      <c r="D166" s="65"/>
      <c r="E166" s="65"/>
      <c r="F166" s="65"/>
      <c r="G166" s="65"/>
      <c r="H166" s="4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>
      <c r="A167" s="271"/>
      <c r="B167" s="271"/>
      <c r="C167" s="65"/>
      <c r="D167" s="65"/>
      <c r="E167" s="65"/>
      <c r="F167" s="65"/>
      <c r="G167" s="65"/>
      <c r="H167" s="4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>
      <c r="A168" s="271"/>
      <c r="B168" s="271"/>
      <c r="C168" s="65"/>
      <c r="D168" s="65"/>
      <c r="E168" s="65"/>
      <c r="F168" s="65"/>
      <c r="G168" s="65"/>
      <c r="H168" s="4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>
      <c r="A169" s="271"/>
      <c r="B169" s="271"/>
      <c r="C169" s="65"/>
      <c r="D169" s="65"/>
      <c r="E169" s="65"/>
      <c r="F169" s="65"/>
      <c r="G169" s="65"/>
      <c r="H169" s="4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>
      <c r="A170" s="271"/>
      <c r="B170" s="271"/>
      <c r="C170" s="65"/>
      <c r="D170" s="65"/>
      <c r="E170" s="65"/>
      <c r="F170" s="65"/>
      <c r="G170" s="65"/>
      <c r="H170" s="4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>
      <c r="A171" s="271"/>
      <c r="B171" s="271"/>
      <c r="C171" s="65"/>
      <c r="D171" s="65"/>
      <c r="E171" s="65"/>
      <c r="F171" s="65"/>
      <c r="G171" s="65"/>
      <c r="H171" s="4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>
      <c r="A172" s="271"/>
      <c r="B172" s="271"/>
      <c r="C172" s="65"/>
      <c r="D172" s="65"/>
      <c r="E172" s="65"/>
      <c r="F172" s="65"/>
      <c r="G172" s="65"/>
      <c r="H172" s="4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>
      <c r="A173" s="271"/>
      <c r="B173" s="271"/>
      <c r="C173" s="65"/>
      <c r="D173" s="65"/>
      <c r="E173" s="65"/>
      <c r="F173" s="65"/>
      <c r="G173" s="65"/>
      <c r="H173" s="4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>
      <c r="A174" s="271"/>
      <c r="B174" s="271"/>
      <c r="C174" s="65"/>
      <c r="D174" s="65"/>
      <c r="E174" s="65"/>
      <c r="F174" s="65"/>
      <c r="G174" s="65"/>
      <c r="H174" s="4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>
      <c r="A175" s="271"/>
      <c r="B175" s="271"/>
      <c r="C175" s="65"/>
      <c r="D175" s="65"/>
      <c r="E175" s="65"/>
      <c r="F175" s="65"/>
      <c r="G175" s="65"/>
      <c r="H175" s="4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>
      <c r="A176" s="271"/>
      <c r="B176" s="271"/>
      <c r="C176" s="65"/>
      <c r="D176" s="65"/>
      <c r="E176" s="65"/>
      <c r="F176" s="65"/>
      <c r="G176" s="65"/>
      <c r="H176" s="4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>
      <c r="A177" s="271"/>
      <c r="B177" s="271"/>
      <c r="C177" s="65"/>
      <c r="D177" s="65"/>
      <c r="E177" s="65"/>
      <c r="F177" s="65"/>
      <c r="G177" s="65"/>
      <c r="H177" s="4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>
      <c r="A178" s="271"/>
      <c r="B178" s="271"/>
      <c r="C178" s="65"/>
      <c r="D178" s="65"/>
      <c r="E178" s="65"/>
      <c r="F178" s="65"/>
      <c r="G178" s="65"/>
      <c r="H178" s="4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>
      <c r="A179" s="271"/>
      <c r="B179" s="271"/>
      <c r="C179" s="65"/>
      <c r="D179" s="65"/>
      <c r="E179" s="65"/>
      <c r="F179" s="65"/>
      <c r="G179" s="65"/>
      <c r="H179" s="4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>
      <c r="A180" s="271"/>
      <c r="B180" s="271"/>
      <c r="C180" s="65"/>
      <c r="D180" s="65"/>
      <c r="E180" s="65"/>
      <c r="F180" s="65"/>
      <c r="G180" s="65"/>
      <c r="H180" s="4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>
      <c r="A181" s="271"/>
      <c r="B181" s="271"/>
      <c r="C181" s="65"/>
      <c r="D181" s="65"/>
      <c r="E181" s="65"/>
      <c r="F181" s="65"/>
      <c r="G181" s="65"/>
      <c r="H181" s="4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>
      <c r="A182" s="271"/>
      <c r="B182" s="271"/>
      <c r="C182" s="65"/>
      <c r="D182" s="65"/>
      <c r="E182" s="65"/>
      <c r="F182" s="65"/>
      <c r="G182" s="65"/>
      <c r="H182" s="4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>
      <c r="A183" s="271"/>
      <c r="B183" s="271"/>
      <c r="C183" s="65"/>
      <c r="D183" s="65"/>
      <c r="E183" s="65"/>
      <c r="F183" s="65"/>
      <c r="G183" s="65"/>
      <c r="H183" s="4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>
      <c r="A184" s="271"/>
      <c r="B184" s="271"/>
      <c r="C184" s="65"/>
      <c r="D184" s="65"/>
      <c r="E184" s="65"/>
      <c r="F184" s="65"/>
      <c r="G184" s="65"/>
      <c r="H184" s="4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>
      <c r="A185" s="271"/>
      <c r="B185" s="271"/>
      <c r="C185" s="65"/>
      <c r="D185" s="65"/>
      <c r="E185" s="65"/>
      <c r="F185" s="65"/>
      <c r="G185" s="65"/>
      <c r="H185" s="4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>
      <c r="A186" s="271"/>
      <c r="B186" s="271"/>
      <c r="C186" s="65"/>
      <c r="D186" s="65"/>
      <c r="E186" s="65"/>
      <c r="F186" s="65"/>
      <c r="G186" s="65"/>
      <c r="H186" s="4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>
      <c r="A187" s="271"/>
      <c r="B187" s="271"/>
      <c r="C187" s="65"/>
      <c r="D187" s="65"/>
      <c r="E187" s="65"/>
      <c r="F187" s="65"/>
      <c r="G187" s="65"/>
      <c r="H187" s="4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>
      <c r="A188" s="271"/>
      <c r="B188" s="271"/>
      <c r="C188" s="65"/>
      <c r="D188" s="65"/>
      <c r="E188" s="65"/>
      <c r="F188" s="65"/>
      <c r="G188" s="65"/>
      <c r="H188" s="4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>
      <c r="A189" s="271"/>
      <c r="B189" s="271"/>
      <c r="C189" s="65"/>
      <c r="D189" s="65"/>
      <c r="E189" s="65"/>
      <c r="F189" s="65"/>
      <c r="G189" s="65"/>
      <c r="H189" s="4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>
      <c r="A190" s="271"/>
      <c r="B190" s="271"/>
      <c r="C190" s="65"/>
      <c r="D190" s="65"/>
      <c r="E190" s="65"/>
      <c r="F190" s="65"/>
      <c r="G190" s="65"/>
      <c r="H190" s="4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>
      <c r="A191" s="271"/>
      <c r="B191" s="271"/>
      <c r="C191" s="65"/>
      <c r="D191" s="65"/>
      <c r="E191" s="65"/>
      <c r="F191" s="65"/>
      <c r="G191" s="65"/>
      <c r="H191" s="4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>
      <c r="A192" s="271"/>
      <c r="B192" s="271"/>
      <c r="C192" s="65"/>
      <c r="D192" s="65"/>
      <c r="E192" s="65"/>
      <c r="F192" s="65"/>
      <c r="G192" s="65"/>
      <c r="H192" s="4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>
      <c r="A193" s="271"/>
      <c r="B193" s="271"/>
      <c r="C193" s="65"/>
      <c r="D193" s="65"/>
      <c r="E193" s="65"/>
      <c r="F193" s="65"/>
      <c r="G193" s="65"/>
      <c r="H193" s="4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>
      <c r="A194" s="271"/>
      <c r="B194" s="271"/>
      <c r="C194" s="65"/>
      <c r="D194" s="65"/>
      <c r="E194" s="65"/>
      <c r="F194" s="65"/>
      <c r="G194" s="65"/>
      <c r="H194" s="4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>
      <c r="A195" s="271"/>
      <c r="B195" s="271"/>
      <c r="C195" s="65"/>
      <c r="D195" s="65"/>
      <c r="E195" s="65"/>
      <c r="F195" s="65"/>
      <c r="G195" s="65"/>
      <c r="H195" s="4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>
      <c r="A196" s="271"/>
      <c r="B196" s="271"/>
      <c r="C196" s="65"/>
      <c r="D196" s="65"/>
      <c r="E196" s="65"/>
      <c r="F196" s="65"/>
      <c r="G196" s="65"/>
      <c r="H196" s="4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>
      <c r="A197" s="271"/>
      <c r="B197" s="271"/>
      <c r="C197" s="65"/>
      <c r="D197" s="65"/>
      <c r="E197" s="65"/>
      <c r="F197" s="65"/>
      <c r="G197" s="65"/>
      <c r="H197" s="4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>
      <c r="A198" s="271"/>
      <c r="B198" s="271"/>
      <c r="C198" s="65"/>
      <c r="D198" s="65"/>
      <c r="E198" s="65"/>
      <c r="F198" s="65"/>
      <c r="G198" s="65"/>
      <c r="H198" s="4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>
      <c r="A199" s="271"/>
      <c r="B199" s="271"/>
      <c r="C199" s="65"/>
      <c r="D199" s="65"/>
      <c r="E199" s="65"/>
      <c r="F199" s="65"/>
      <c r="G199" s="65"/>
      <c r="H199" s="4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>
      <c r="A200" s="271"/>
      <c r="B200" s="271"/>
      <c r="C200" s="65"/>
      <c r="D200" s="65"/>
      <c r="E200" s="65"/>
      <c r="F200" s="65"/>
      <c r="G200" s="65"/>
      <c r="H200" s="4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>
      <c r="A201" s="271"/>
      <c r="B201" s="271"/>
      <c r="C201" s="65"/>
      <c r="D201" s="65"/>
      <c r="E201" s="65"/>
      <c r="F201" s="65"/>
      <c r="G201" s="65"/>
      <c r="H201" s="4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>
      <c r="A202" s="271"/>
      <c r="B202" s="271"/>
      <c r="C202" s="65"/>
      <c r="D202" s="65"/>
      <c r="E202" s="65"/>
      <c r="F202" s="65"/>
      <c r="G202" s="65"/>
      <c r="H202" s="4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>
      <c r="A203" s="271"/>
      <c r="B203" s="271"/>
      <c r="C203" s="65"/>
      <c r="D203" s="65"/>
      <c r="E203" s="65"/>
      <c r="F203" s="65"/>
      <c r="G203" s="65"/>
      <c r="H203" s="4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>
      <c r="A204" s="271"/>
      <c r="B204" s="271"/>
      <c r="C204" s="65"/>
      <c r="D204" s="65"/>
      <c r="E204" s="65"/>
      <c r="F204" s="65"/>
      <c r="G204" s="65"/>
      <c r="H204" s="4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>
      <c r="A205" s="271"/>
      <c r="B205" s="271"/>
      <c r="C205" s="65"/>
      <c r="D205" s="65"/>
      <c r="E205" s="65"/>
      <c r="F205" s="65"/>
      <c r="G205" s="65"/>
      <c r="H205" s="4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>
      <c r="A206" s="271"/>
      <c r="B206" s="271"/>
      <c r="C206" s="65"/>
      <c r="D206" s="65"/>
      <c r="E206" s="65"/>
      <c r="F206" s="65"/>
      <c r="G206" s="65"/>
      <c r="H206" s="4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>
      <c r="A207" s="271"/>
      <c r="B207" s="271"/>
      <c r="C207" s="65"/>
      <c r="D207" s="65"/>
      <c r="E207" s="65"/>
      <c r="F207" s="65"/>
      <c r="G207" s="65"/>
      <c r="H207" s="4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>
      <c r="A208" s="271"/>
      <c r="B208" s="271"/>
      <c r="C208" s="65"/>
      <c r="D208" s="65"/>
      <c r="E208" s="65"/>
      <c r="F208" s="65"/>
      <c r="G208" s="65"/>
      <c r="H208" s="4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>
      <c r="A209" s="271"/>
      <c r="B209" s="271"/>
      <c r="C209" s="65"/>
      <c r="D209" s="65"/>
      <c r="E209" s="65"/>
      <c r="F209" s="65"/>
      <c r="G209" s="65"/>
      <c r="H209" s="4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>
      <c r="A210" s="271"/>
      <c r="B210" s="271"/>
      <c r="C210" s="65"/>
      <c r="D210" s="65"/>
      <c r="E210" s="65"/>
      <c r="F210" s="65"/>
      <c r="G210" s="65"/>
      <c r="H210" s="4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>
      <c r="A211" s="271"/>
      <c r="B211" s="271"/>
      <c r="C211" s="65"/>
      <c r="D211" s="65"/>
      <c r="E211" s="65"/>
      <c r="F211" s="65"/>
      <c r="G211" s="65"/>
      <c r="H211" s="4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>
      <c r="A212" s="271"/>
      <c r="B212" s="271"/>
      <c r="C212" s="65"/>
      <c r="D212" s="65"/>
      <c r="E212" s="65"/>
      <c r="F212" s="65"/>
      <c r="G212" s="65"/>
      <c r="H212" s="4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>
      <c r="A213" s="271"/>
      <c r="B213" s="271"/>
      <c r="C213" s="65"/>
      <c r="D213" s="65"/>
      <c r="E213" s="65"/>
      <c r="F213" s="65"/>
      <c r="G213" s="65"/>
      <c r="H213" s="4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>
      <c r="A214" s="271"/>
      <c r="B214" s="271"/>
      <c r="C214" s="65"/>
      <c r="D214" s="65"/>
      <c r="E214" s="65"/>
      <c r="F214" s="65"/>
      <c r="G214" s="65"/>
      <c r="H214" s="4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>
      <c r="A215" s="271"/>
      <c r="B215" s="271"/>
      <c r="C215" s="65"/>
      <c r="D215" s="65"/>
      <c r="E215" s="65"/>
      <c r="F215" s="65"/>
      <c r="G215" s="65"/>
      <c r="H215" s="4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>
      <c r="A216" s="271"/>
      <c r="B216" s="271"/>
      <c r="C216" s="65"/>
      <c r="D216" s="65"/>
      <c r="E216" s="65"/>
      <c r="F216" s="65"/>
      <c r="G216" s="65"/>
      <c r="H216" s="4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>
      <c r="A217" s="271"/>
      <c r="B217" s="271"/>
      <c r="C217" s="65"/>
      <c r="D217" s="65"/>
      <c r="E217" s="65"/>
      <c r="F217" s="65"/>
      <c r="G217" s="65"/>
      <c r="H217" s="4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>
      <c r="A218" s="271"/>
      <c r="B218" s="271"/>
      <c r="C218" s="65"/>
      <c r="D218" s="65"/>
      <c r="E218" s="65"/>
      <c r="F218" s="65"/>
      <c r="G218" s="65"/>
      <c r="H218" s="4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>
      <c r="A219" s="271"/>
      <c r="B219" s="271"/>
      <c r="C219" s="65"/>
      <c r="D219" s="65"/>
      <c r="E219" s="65"/>
      <c r="F219" s="65"/>
      <c r="G219" s="65"/>
      <c r="H219" s="4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>
      <c r="A220" s="271"/>
      <c r="B220" s="271"/>
      <c r="C220" s="65"/>
      <c r="D220" s="65"/>
      <c r="E220" s="65"/>
      <c r="F220" s="65"/>
      <c r="G220" s="65"/>
      <c r="H220" s="4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>
      <c r="A221" s="271"/>
      <c r="B221" s="271"/>
      <c r="C221" s="65"/>
      <c r="D221" s="65"/>
      <c r="E221" s="65"/>
      <c r="F221" s="65"/>
      <c r="G221" s="65"/>
      <c r="H221" s="4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>
      <c r="A222" s="271"/>
      <c r="B222" s="271"/>
      <c r="C222" s="65"/>
      <c r="D222" s="65"/>
      <c r="E222" s="65"/>
      <c r="F222" s="65"/>
      <c r="G222" s="65"/>
      <c r="H222" s="4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>
      <c r="A223" s="271"/>
      <c r="B223" s="271"/>
      <c r="C223" s="65"/>
      <c r="D223" s="65"/>
      <c r="E223" s="65"/>
      <c r="F223" s="65"/>
      <c r="G223" s="65"/>
      <c r="H223" s="4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>
      <c r="A224" s="271"/>
      <c r="B224" s="271"/>
      <c r="C224" s="65"/>
      <c r="D224" s="65"/>
      <c r="E224" s="65"/>
      <c r="F224" s="65"/>
      <c r="G224" s="65"/>
      <c r="H224" s="4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>
      <c r="A225" s="271"/>
      <c r="B225" s="271"/>
      <c r="C225" s="65"/>
      <c r="D225" s="65"/>
      <c r="E225" s="65"/>
      <c r="F225" s="65"/>
      <c r="G225" s="65"/>
      <c r="H225" s="4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>
      <c r="A226" s="271"/>
      <c r="B226" s="271"/>
      <c r="C226" s="65"/>
      <c r="D226" s="65"/>
      <c r="E226" s="65"/>
      <c r="F226" s="65"/>
      <c r="G226" s="65"/>
      <c r="H226" s="4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>
      <c r="A227" s="271"/>
      <c r="B227" s="271"/>
      <c r="C227" s="65"/>
      <c r="D227" s="65"/>
      <c r="E227" s="65"/>
      <c r="F227" s="65"/>
      <c r="G227" s="65"/>
      <c r="H227" s="4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>
      <c r="A228" s="271"/>
      <c r="B228" s="271"/>
      <c r="C228" s="65"/>
      <c r="D228" s="65"/>
      <c r="E228" s="65"/>
      <c r="F228" s="65"/>
      <c r="G228" s="65"/>
      <c r="H228" s="4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>
      <c r="A229" s="271"/>
      <c r="B229" s="271"/>
      <c r="C229" s="65"/>
      <c r="D229" s="65"/>
      <c r="E229" s="65"/>
      <c r="F229" s="65"/>
      <c r="G229" s="65"/>
      <c r="H229" s="4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>
      <c r="A230" s="271"/>
      <c r="B230" s="271"/>
      <c r="C230" s="65"/>
      <c r="D230" s="65"/>
      <c r="E230" s="65"/>
      <c r="F230" s="65"/>
      <c r="G230" s="65"/>
      <c r="H230" s="4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>
      <c r="A231" s="271"/>
      <c r="B231" s="271"/>
      <c r="C231" s="65"/>
      <c r="D231" s="65"/>
      <c r="E231" s="65"/>
      <c r="F231" s="65"/>
      <c r="G231" s="65"/>
      <c r="H231" s="4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>
      <c r="A232" s="271"/>
      <c r="B232" s="271"/>
      <c r="C232" s="65"/>
      <c r="D232" s="65"/>
      <c r="E232" s="65"/>
      <c r="F232" s="65"/>
      <c r="G232" s="65"/>
      <c r="H232" s="4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>
      <c r="A233" s="271"/>
      <c r="B233" s="271"/>
      <c r="C233" s="65"/>
      <c r="D233" s="65"/>
      <c r="E233" s="65"/>
      <c r="F233" s="65"/>
      <c r="G233" s="65"/>
      <c r="H233" s="4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>
      <c r="A234" s="271"/>
      <c r="B234" s="271"/>
      <c r="C234" s="65"/>
      <c r="D234" s="65"/>
      <c r="E234" s="65"/>
      <c r="F234" s="65"/>
      <c r="G234" s="65"/>
      <c r="H234" s="4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>
      <c r="A235" s="271"/>
      <c r="B235" s="271"/>
      <c r="C235" s="65"/>
      <c r="D235" s="65"/>
      <c r="E235" s="65"/>
      <c r="F235" s="65"/>
      <c r="G235" s="65"/>
      <c r="H235" s="4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>
      <c r="A236" s="271"/>
      <c r="B236" s="271"/>
      <c r="C236" s="65"/>
      <c r="D236" s="65"/>
      <c r="E236" s="65"/>
      <c r="F236" s="65"/>
      <c r="G236" s="65"/>
      <c r="H236" s="4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>
      <c r="A237" s="271"/>
      <c r="B237" s="271"/>
      <c r="C237" s="65"/>
      <c r="D237" s="65"/>
      <c r="E237" s="65"/>
      <c r="F237" s="65"/>
      <c r="G237" s="65"/>
      <c r="H237" s="4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>
      <c r="A238" s="271"/>
      <c r="B238" s="271"/>
      <c r="C238" s="65"/>
      <c r="D238" s="65"/>
      <c r="E238" s="65"/>
      <c r="F238" s="65"/>
      <c r="G238" s="65"/>
      <c r="H238" s="4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>
      <c r="A239" s="271"/>
      <c r="B239" s="271"/>
      <c r="C239" s="65"/>
      <c r="D239" s="65"/>
      <c r="E239" s="65"/>
      <c r="F239" s="65"/>
      <c r="G239" s="65"/>
      <c r="H239" s="4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>
      <c r="A240" s="271"/>
      <c r="B240" s="271"/>
      <c r="C240" s="65"/>
      <c r="D240" s="65"/>
      <c r="E240" s="65"/>
      <c r="F240" s="65"/>
      <c r="G240" s="65"/>
      <c r="H240" s="4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>
      <c r="A241" s="271"/>
      <c r="B241" s="271"/>
      <c r="C241" s="65"/>
      <c r="D241" s="65"/>
      <c r="E241" s="65"/>
      <c r="F241" s="65"/>
      <c r="G241" s="65"/>
      <c r="H241" s="4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>
      <c r="A242" s="271"/>
      <c r="B242" s="271"/>
      <c r="C242" s="65"/>
      <c r="D242" s="65"/>
      <c r="E242" s="65"/>
      <c r="F242" s="65"/>
      <c r="G242" s="65"/>
      <c r="H242" s="4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>
      <c r="A243" s="271"/>
      <c r="B243" s="271"/>
      <c r="C243" s="65"/>
      <c r="D243" s="65"/>
      <c r="E243" s="65"/>
      <c r="F243" s="65"/>
      <c r="G243" s="65"/>
      <c r="H243" s="4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>
      <c r="A244" s="271"/>
      <c r="B244" s="271"/>
      <c r="C244" s="65"/>
      <c r="D244" s="65"/>
      <c r="E244" s="65"/>
      <c r="F244" s="65"/>
      <c r="G244" s="65"/>
      <c r="H244" s="4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>
      <c r="A245" s="271"/>
      <c r="B245" s="271"/>
      <c r="C245" s="65"/>
      <c r="D245" s="65"/>
      <c r="E245" s="65"/>
      <c r="F245" s="65"/>
      <c r="G245" s="65"/>
      <c r="H245" s="4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>
      <c r="A246" s="271"/>
      <c r="B246" s="271"/>
      <c r="C246" s="65"/>
      <c r="D246" s="65"/>
      <c r="E246" s="65"/>
      <c r="F246" s="65"/>
      <c r="G246" s="65"/>
      <c r="H246" s="4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>
      <c r="A247" s="271"/>
      <c r="B247" s="271"/>
      <c r="C247" s="65"/>
      <c r="D247" s="65"/>
      <c r="E247" s="65"/>
      <c r="F247" s="65"/>
      <c r="G247" s="65"/>
      <c r="H247" s="4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>
      <c r="A248" s="271"/>
      <c r="B248" s="271"/>
      <c r="C248" s="65"/>
      <c r="D248" s="65"/>
      <c r="E248" s="65"/>
      <c r="F248" s="65"/>
      <c r="G248" s="65"/>
      <c r="H248" s="4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>
      <c r="A249" s="271"/>
      <c r="B249" s="271"/>
      <c r="C249" s="65"/>
      <c r="D249" s="65"/>
      <c r="E249" s="65"/>
      <c r="F249" s="65"/>
      <c r="G249" s="65"/>
      <c r="H249" s="4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>
      <c r="A250" s="271"/>
      <c r="B250" s="271"/>
      <c r="C250" s="65"/>
      <c r="D250" s="65"/>
      <c r="E250" s="65"/>
      <c r="F250" s="65"/>
      <c r="G250" s="65"/>
      <c r="H250" s="4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>
      <c r="A251" s="271"/>
      <c r="B251" s="271"/>
      <c r="C251" s="65"/>
      <c r="D251" s="65"/>
      <c r="E251" s="65"/>
      <c r="F251" s="65"/>
      <c r="G251" s="65"/>
      <c r="H251" s="4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>
      <c r="A252" s="271"/>
      <c r="B252" s="271"/>
      <c r="C252" s="65"/>
      <c r="D252" s="65"/>
      <c r="E252" s="65"/>
      <c r="F252" s="65"/>
      <c r="G252" s="65"/>
      <c r="H252" s="4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>
      <c r="A253" s="271"/>
      <c r="B253" s="271"/>
      <c r="C253" s="65"/>
      <c r="D253" s="65"/>
      <c r="E253" s="65"/>
      <c r="F253" s="65"/>
      <c r="G253" s="65"/>
      <c r="H253" s="4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>
      <c r="A254" s="271"/>
      <c r="B254" s="271"/>
      <c r="C254" s="65"/>
      <c r="D254" s="65"/>
      <c r="E254" s="65"/>
      <c r="F254" s="65"/>
      <c r="G254" s="65"/>
      <c r="H254" s="4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>
      <c r="A255" s="271"/>
      <c r="B255" s="271"/>
      <c r="C255" s="65"/>
      <c r="D255" s="65"/>
      <c r="E255" s="65"/>
      <c r="F255" s="65"/>
      <c r="G255" s="65"/>
      <c r="H255" s="4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>
      <c r="A256" s="271"/>
      <c r="B256" s="271"/>
      <c r="C256" s="65"/>
      <c r="D256" s="65"/>
      <c r="E256" s="65"/>
      <c r="F256" s="65"/>
      <c r="G256" s="65"/>
      <c r="H256" s="4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>
      <c r="A257" s="271"/>
      <c r="B257" s="271"/>
      <c r="C257" s="65"/>
      <c r="D257" s="65"/>
      <c r="E257" s="65"/>
      <c r="F257" s="65"/>
      <c r="G257" s="65"/>
      <c r="H257" s="4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>
      <c r="A258" s="271"/>
      <c r="B258" s="271"/>
      <c r="C258" s="65"/>
      <c r="D258" s="65"/>
      <c r="E258" s="65"/>
      <c r="F258" s="65"/>
      <c r="G258" s="65"/>
      <c r="H258" s="4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>
      <c r="A259" s="271"/>
      <c r="B259" s="271"/>
      <c r="C259" s="65"/>
      <c r="D259" s="65"/>
      <c r="E259" s="65"/>
      <c r="F259" s="65"/>
      <c r="G259" s="65"/>
      <c r="H259" s="4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>
      <c r="A260" s="271"/>
      <c r="B260" s="271"/>
      <c r="C260" s="65"/>
      <c r="D260" s="65"/>
      <c r="E260" s="65"/>
      <c r="F260" s="65"/>
      <c r="G260" s="65"/>
      <c r="H260" s="4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>
      <c r="A261" s="271"/>
      <c r="B261" s="271"/>
      <c r="C261" s="65"/>
      <c r="D261" s="65"/>
      <c r="E261" s="65"/>
      <c r="F261" s="65"/>
      <c r="G261" s="65"/>
      <c r="H261" s="4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>
      <c r="A262" s="271"/>
      <c r="B262" s="271"/>
      <c r="C262" s="65"/>
      <c r="D262" s="65"/>
      <c r="E262" s="65"/>
      <c r="F262" s="65"/>
      <c r="G262" s="65"/>
      <c r="H262" s="4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>
      <c r="A263" s="271"/>
      <c r="B263" s="271"/>
      <c r="C263" s="65"/>
      <c r="D263" s="65"/>
      <c r="E263" s="65"/>
      <c r="F263" s="65"/>
      <c r="G263" s="65"/>
      <c r="H263" s="4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>
      <c r="A264" s="271"/>
      <c r="B264" s="271"/>
      <c r="C264" s="65"/>
      <c r="D264" s="65"/>
      <c r="E264" s="65"/>
      <c r="F264" s="65"/>
      <c r="G264" s="65"/>
      <c r="H264" s="4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>
      <c r="A265" s="271"/>
      <c r="B265" s="271"/>
      <c r="C265" s="65"/>
      <c r="D265" s="65"/>
      <c r="E265" s="65"/>
      <c r="F265" s="65"/>
      <c r="G265" s="65"/>
      <c r="H265" s="4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>
      <c r="A266" s="271"/>
      <c r="B266" s="271"/>
      <c r="C266" s="65"/>
      <c r="D266" s="65"/>
      <c r="E266" s="65"/>
      <c r="F266" s="65"/>
      <c r="G266" s="65"/>
      <c r="H266" s="4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>
      <c r="A267" s="271"/>
      <c r="B267" s="271"/>
      <c r="C267" s="65"/>
      <c r="D267" s="65"/>
      <c r="E267" s="65"/>
      <c r="F267" s="65"/>
      <c r="G267" s="65"/>
      <c r="H267" s="4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>
      <c r="A268" s="271"/>
      <c r="B268" s="271"/>
      <c r="C268" s="65"/>
      <c r="D268" s="65"/>
      <c r="E268" s="65"/>
      <c r="F268" s="65"/>
      <c r="G268" s="65"/>
      <c r="H268" s="4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>
      <c r="A269" s="271"/>
      <c r="B269" s="271"/>
      <c r="C269" s="65"/>
      <c r="D269" s="65"/>
      <c r="E269" s="65"/>
      <c r="F269" s="65"/>
      <c r="G269" s="65"/>
      <c r="H269" s="4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>
      <c r="A270" s="271"/>
      <c r="B270" s="271"/>
      <c r="C270" s="65"/>
      <c r="D270" s="65"/>
      <c r="E270" s="65"/>
      <c r="F270" s="65"/>
      <c r="G270" s="65"/>
      <c r="H270" s="4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>
      <c r="A271" s="271"/>
      <c r="B271" s="271"/>
      <c r="C271" s="65"/>
      <c r="D271" s="65"/>
      <c r="E271" s="65"/>
      <c r="F271" s="65"/>
      <c r="G271" s="65"/>
      <c r="H271" s="4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>
      <c r="A272" s="271"/>
      <c r="B272" s="271"/>
      <c r="C272" s="65"/>
      <c r="D272" s="65"/>
      <c r="E272" s="65"/>
      <c r="F272" s="65"/>
      <c r="G272" s="65"/>
      <c r="H272" s="4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>
      <c r="A273" s="271"/>
      <c r="B273" s="271"/>
      <c r="C273" s="65"/>
      <c r="D273" s="65"/>
      <c r="E273" s="65"/>
      <c r="F273" s="65"/>
      <c r="G273" s="65"/>
      <c r="H273" s="4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>
      <c r="A274" s="271"/>
      <c r="B274" s="271"/>
      <c r="C274" s="65"/>
      <c r="D274" s="65"/>
      <c r="E274" s="65"/>
      <c r="F274" s="65"/>
      <c r="G274" s="65"/>
      <c r="H274" s="4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>
      <c r="A275" s="271"/>
      <c r="B275" s="271"/>
      <c r="C275" s="65"/>
      <c r="D275" s="65"/>
      <c r="E275" s="65"/>
      <c r="F275" s="65"/>
      <c r="G275" s="65"/>
      <c r="H275" s="4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>
      <c r="A276" s="271"/>
      <c r="B276" s="271"/>
      <c r="C276" s="65"/>
      <c r="D276" s="65"/>
      <c r="E276" s="65"/>
      <c r="F276" s="65"/>
      <c r="G276" s="65"/>
      <c r="H276" s="4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>
      <c r="A277" s="271"/>
      <c r="B277" s="271"/>
      <c r="C277" s="65"/>
      <c r="D277" s="65"/>
      <c r="E277" s="65"/>
      <c r="F277" s="65"/>
      <c r="G277" s="65"/>
      <c r="H277" s="4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>
      <c r="A278" s="271"/>
      <c r="B278" s="271"/>
      <c r="C278" s="65"/>
      <c r="D278" s="65"/>
      <c r="E278" s="65"/>
      <c r="F278" s="65"/>
      <c r="G278" s="65"/>
      <c r="H278" s="4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>
      <c r="A279" s="271"/>
      <c r="B279" s="271"/>
      <c r="C279" s="65"/>
      <c r="D279" s="65"/>
      <c r="E279" s="65"/>
      <c r="F279" s="65"/>
      <c r="G279" s="65"/>
      <c r="H279" s="4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>
      <c r="A280" s="271"/>
      <c r="B280" s="271"/>
      <c r="C280" s="65"/>
      <c r="D280" s="65"/>
      <c r="E280" s="65"/>
      <c r="F280" s="65"/>
      <c r="G280" s="65"/>
      <c r="H280" s="4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>
      <c r="A281" s="271"/>
      <c r="B281" s="271"/>
      <c r="C281" s="65"/>
      <c r="D281" s="65"/>
      <c r="E281" s="65"/>
      <c r="F281" s="65"/>
      <c r="G281" s="65"/>
      <c r="H281" s="4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>
      <c r="A282" s="271"/>
      <c r="B282" s="271"/>
      <c r="C282" s="65"/>
      <c r="D282" s="65"/>
      <c r="E282" s="65"/>
      <c r="F282" s="65"/>
      <c r="G282" s="65"/>
      <c r="H282" s="4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>
      <c r="A283" s="271"/>
      <c r="B283" s="271"/>
      <c r="C283" s="65"/>
      <c r="D283" s="65"/>
      <c r="E283" s="65"/>
      <c r="F283" s="65"/>
      <c r="G283" s="65"/>
      <c r="H283" s="4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>
      <c r="A284" s="271"/>
      <c r="B284" s="271"/>
      <c r="C284" s="65"/>
      <c r="D284" s="65"/>
      <c r="E284" s="65"/>
      <c r="F284" s="65"/>
      <c r="G284" s="65"/>
      <c r="H284" s="4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>
      <c r="A285" s="271"/>
      <c r="B285" s="271"/>
      <c r="C285" s="65"/>
      <c r="D285" s="65"/>
      <c r="E285" s="65"/>
      <c r="F285" s="65"/>
      <c r="G285" s="65"/>
      <c r="H285" s="4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>
      <c r="A286" s="271"/>
      <c r="B286" s="271"/>
      <c r="C286" s="65"/>
      <c r="D286" s="65"/>
      <c r="E286" s="65"/>
      <c r="F286" s="65"/>
      <c r="G286" s="65"/>
      <c r="H286" s="4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>
      <c r="A287" s="271"/>
      <c r="B287" s="271"/>
      <c r="C287" s="65"/>
      <c r="D287" s="65"/>
      <c r="E287" s="65"/>
      <c r="F287" s="65"/>
      <c r="G287" s="65"/>
      <c r="H287" s="4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>
      <c r="A288" s="271"/>
      <c r="B288" s="271"/>
      <c r="C288" s="65"/>
      <c r="D288" s="65"/>
      <c r="E288" s="65"/>
      <c r="F288" s="65"/>
      <c r="G288" s="65"/>
      <c r="H288" s="4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>
      <c r="A289" s="271"/>
      <c r="B289" s="271"/>
      <c r="C289" s="65"/>
      <c r="D289" s="65"/>
      <c r="E289" s="65"/>
      <c r="F289" s="65"/>
      <c r="G289" s="65"/>
      <c r="H289" s="4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>
      <c r="A290" s="271"/>
      <c r="B290" s="271"/>
      <c r="C290" s="65"/>
      <c r="D290" s="65"/>
      <c r="E290" s="65"/>
      <c r="F290" s="65"/>
      <c r="G290" s="65"/>
      <c r="H290" s="4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>
      <c r="A291" s="271"/>
      <c r="B291" s="271"/>
      <c r="C291" s="65"/>
      <c r="D291" s="65"/>
      <c r="E291" s="65"/>
      <c r="F291" s="65"/>
      <c r="G291" s="65"/>
      <c r="H291" s="4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>
      <c r="A292" s="271"/>
      <c r="B292" s="271"/>
      <c r="C292" s="65"/>
      <c r="D292" s="65"/>
      <c r="E292" s="65"/>
      <c r="F292" s="65"/>
      <c r="G292" s="65"/>
      <c r="H292" s="4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>
      <c r="A293" s="271"/>
      <c r="B293" s="271"/>
      <c r="C293" s="65"/>
      <c r="D293" s="65"/>
      <c r="E293" s="65"/>
      <c r="F293" s="65"/>
      <c r="G293" s="65"/>
      <c r="H293" s="4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>
      <c r="A294" s="271"/>
      <c r="B294" s="271"/>
      <c r="C294" s="65"/>
      <c r="D294" s="65"/>
      <c r="E294" s="65"/>
      <c r="F294" s="65"/>
      <c r="G294" s="65"/>
      <c r="H294" s="4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>
      <c r="A295" s="271"/>
      <c r="B295" s="271"/>
      <c r="C295" s="65"/>
      <c r="D295" s="65"/>
      <c r="E295" s="65"/>
      <c r="F295" s="65"/>
      <c r="G295" s="65"/>
      <c r="H295" s="4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>
      <c r="A296" s="271"/>
      <c r="B296" s="271"/>
      <c r="C296" s="65"/>
      <c r="D296" s="65"/>
      <c r="E296" s="65"/>
      <c r="F296" s="65"/>
      <c r="G296" s="65"/>
      <c r="H296" s="4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>
      <c r="A297" s="271"/>
      <c r="B297" s="271"/>
      <c r="C297" s="65"/>
      <c r="D297" s="65"/>
      <c r="E297" s="65"/>
      <c r="F297" s="65"/>
      <c r="G297" s="65"/>
      <c r="H297" s="4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>
      <c r="A298" s="271"/>
      <c r="B298" s="271"/>
      <c r="C298" s="65"/>
      <c r="D298" s="65"/>
      <c r="E298" s="65"/>
      <c r="F298" s="65"/>
      <c r="G298" s="65"/>
      <c r="H298" s="4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>
      <c r="A299" s="271"/>
      <c r="B299" s="271"/>
      <c r="C299" s="65"/>
      <c r="D299" s="65"/>
      <c r="E299" s="65"/>
      <c r="F299" s="65"/>
      <c r="G299" s="65"/>
      <c r="H299" s="4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>
      <c r="A300" s="271"/>
      <c r="B300" s="271"/>
      <c r="C300" s="65"/>
      <c r="D300" s="65"/>
      <c r="E300" s="65"/>
      <c r="F300" s="65"/>
      <c r="G300" s="65"/>
      <c r="H300" s="4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>
      <c r="A301" s="271"/>
      <c r="B301" s="271"/>
      <c r="C301" s="65"/>
      <c r="D301" s="65"/>
      <c r="E301" s="65"/>
      <c r="F301" s="65"/>
      <c r="G301" s="65"/>
      <c r="H301" s="4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>
      <c r="A302" s="271"/>
      <c r="B302" s="271"/>
      <c r="C302" s="65"/>
      <c r="D302" s="65"/>
      <c r="E302" s="65"/>
      <c r="F302" s="65"/>
      <c r="G302" s="65"/>
      <c r="H302" s="4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>
      <c r="A303" s="271"/>
      <c r="B303" s="271"/>
      <c r="C303" s="65"/>
      <c r="D303" s="65"/>
      <c r="E303" s="65"/>
      <c r="F303" s="65"/>
      <c r="G303" s="65"/>
      <c r="H303" s="4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>
      <c r="A304" s="271"/>
      <c r="B304" s="271"/>
      <c r="C304" s="65"/>
      <c r="D304" s="65"/>
      <c r="E304" s="65"/>
      <c r="F304" s="65"/>
      <c r="G304" s="65"/>
      <c r="H304" s="4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>
      <c r="A305" s="271"/>
      <c r="B305" s="271"/>
      <c r="C305" s="65"/>
      <c r="D305" s="65"/>
      <c r="E305" s="65"/>
      <c r="F305" s="65"/>
      <c r="G305" s="65"/>
      <c r="H305" s="4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>
      <c r="A306" s="271"/>
      <c r="B306" s="271"/>
      <c r="C306" s="65"/>
      <c r="D306" s="65"/>
      <c r="E306" s="65"/>
      <c r="F306" s="65"/>
      <c r="G306" s="65"/>
      <c r="H306" s="4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>
      <c r="A307" s="271"/>
      <c r="B307" s="271"/>
      <c r="C307" s="65"/>
      <c r="D307" s="65"/>
      <c r="E307" s="65"/>
      <c r="F307" s="65"/>
      <c r="G307" s="65"/>
      <c r="H307" s="4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>
      <c r="A308" s="271"/>
      <c r="B308" s="271"/>
      <c r="C308" s="65"/>
      <c r="D308" s="65"/>
      <c r="E308" s="65"/>
      <c r="F308" s="65"/>
      <c r="G308" s="65"/>
      <c r="H308" s="4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>
      <c r="A309" s="271"/>
      <c r="B309" s="271"/>
      <c r="C309" s="65"/>
      <c r="D309" s="65"/>
      <c r="E309" s="65"/>
      <c r="F309" s="65"/>
      <c r="G309" s="65"/>
      <c r="H309" s="4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>
      <c r="A310" s="271"/>
      <c r="B310" s="271"/>
      <c r="C310" s="65"/>
      <c r="D310" s="65"/>
      <c r="E310" s="65"/>
      <c r="F310" s="65"/>
      <c r="G310" s="65"/>
      <c r="H310" s="4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>
      <c r="A311" s="271"/>
      <c r="B311" s="271"/>
      <c r="C311" s="65"/>
      <c r="D311" s="65"/>
      <c r="E311" s="65"/>
      <c r="F311" s="65"/>
      <c r="G311" s="65"/>
      <c r="H311" s="4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>
      <c r="A312" s="271"/>
      <c r="B312" s="271"/>
      <c r="C312" s="65"/>
      <c r="D312" s="65"/>
      <c r="E312" s="65"/>
      <c r="F312" s="65"/>
      <c r="G312" s="65"/>
      <c r="H312" s="4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>
      <c r="A313" s="271"/>
      <c r="B313" s="271"/>
      <c r="C313" s="65"/>
      <c r="D313" s="65"/>
      <c r="E313" s="65"/>
      <c r="F313" s="65"/>
      <c r="G313" s="65"/>
      <c r="H313" s="4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>
      <c r="A314" s="271"/>
      <c r="B314" s="271"/>
      <c r="C314" s="65"/>
      <c r="D314" s="65"/>
      <c r="E314" s="65"/>
      <c r="F314" s="65"/>
      <c r="G314" s="65"/>
      <c r="H314" s="4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>
      <c r="A315" s="271"/>
      <c r="B315" s="271"/>
      <c r="C315" s="65"/>
      <c r="D315" s="65"/>
      <c r="E315" s="65"/>
      <c r="F315" s="65"/>
      <c r="G315" s="65"/>
      <c r="H315" s="4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>
      <c r="A316" s="271"/>
      <c r="B316" s="271"/>
      <c r="C316" s="65"/>
      <c r="D316" s="65"/>
      <c r="E316" s="65"/>
      <c r="F316" s="65"/>
      <c r="G316" s="65"/>
      <c r="H316" s="4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>
      <c r="A317" s="271"/>
      <c r="B317" s="271"/>
      <c r="C317" s="65"/>
      <c r="D317" s="65"/>
      <c r="E317" s="65"/>
      <c r="F317" s="65"/>
      <c r="G317" s="65"/>
      <c r="H317" s="4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>
      <c r="A318" s="271"/>
      <c r="B318" s="271"/>
      <c r="C318" s="65"/>
      <c r="D318" s="65"/>
      <c r="E318" s="65"/>
      <c r="F318" s="65"/>
      <c r="G318" s="65"/>
      <c r="H318" s="4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>
      <c r="A319" s="271"/>
      <c r="B319" s="271"/>
      <c r="C319" s="65"/>
      <c r="D319" s="65"/>
      <c r="E319" s="65"/>
      <c r="F319" s="65"/>
      <c r="G319" s="65"/>
      <c r="H319" s="4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>
      <c r="A320" s="271"/>
      <c r="B320" s="271"/>
      <c r="C320" s="65"/>
      <c r="D320" s="65"/>
      <c r="E320" s="65"/>
      <c r="F320" s="65"/>
      <c r="G320" s="65"/>
      <c r="H320" s="4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>
      <c r="A321" s="271"/>
      <c r="B321" s="271"/>
      <c r="C321" s="65"/>
      <c r="D321" s="65"/>
      <c r="E321" s="65"/>
      <c r="F321" s="65"/>
      <c r="G321" s="65"/>
      <c r="H321" s="4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>
      <c r="A322" s="271"/>
      <c r="B322" s="271"/>
      <c r="C322" s="65"/>
      <c r="D322" s="65"/>
      <c r="E322" s="65"/>
      <c r="F322" s="65"/>
      <c r="G322" s="65"/>
      <c r="H322" s="4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>
      <c r="A323" s="271"/>
      <c r="B323" s="271"/>
      <c r="C323" s="65"/>
      <c r="D323" s="65"/>
      <c r="E323" s="65"/>
      <c r="F323" s="65"/>
      <c r="G323" s="65"/>
      <c r="H323" s="4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>
      <c r="A324" s="271"/>
      <c r="B324" s="271"/>
      <c r="C324" s="65"/>
      <c r="D324" s="65"/>
      <c r="E324" s="65"/>
      <c r="F324" s="65"/>
      <c r="G324" s="65"/>
      <c r="H324" s="4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>
      <c r="A325" s="271"/>
      <c r="B325" s="271"/>
      <c r="C325" s="65"/>
      <c r="D325" s="65"/>
      <c r="E325" s="65"/>
      <c r="F325" s="65"/>
      <c r="G325" s="65"/>
      <c r="H325" s="4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>
      <c r="A326" s="271"/>
      <c r="B326" s="271"/>
      <c r="C326" s="65"/>
      <c r="D326" s="65"/>
      <c r="E326" s="65"/>
      <c r="F326" s="65"/>
      <c r="G326" s="65"/>
      <c r="H326" s="4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>
      <c r="A327" s="271"/>
      <c r="B327" s="271"/>
      <c r="C327" s="65"/>
      <c r="D327" s="65"/>
      <c r="E327" s="65"/>
      <c r="F327" s="65"/>
      <c r="G327" s="65"/>
      <c r="H327" s="4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>
      <c r="A328" s="271"/>
      <c r="B328" s="271"/>
      <c r="C328" s="65"/>
      <c r="D328" s="65"/>
      <c r="E328" s="65"/>
      <c r="F328" s="65"/>
      <c r="G328" s="65"/>
      <c r="H328" s="4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>
      <c r="A329" s="271"/>
      <c r="B329" s="271"/>
      <c r="C329" s="65"/>
      <c r="D329" s="65"/>
      <c r="E329" s="65"/>
      <c r="F329" s="65"/>
      <c r="G329" s="65"/>
      <c r="H329" s="4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>
      <c r="A330" s="271"/>
      <c r="B330" s="271"/>
      <c r="C330" s="65"/>
      <c r="D330" s="65"/>
      <c r="E330" s="65"/>
      <c r="F330" s="65"/>
      <c r="G330" s="65"/>
      <c r="H330" s="4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>
      <c r="A331" s="271"/>
      <c r="B331" s="271"/>
      <c r="C331" s="65"/>
      <c r="D331" s="65"/>
      <c r="E331" s="65"/>
      <c r="F331" s="65"/>
      <c r="G331" s="65"/>
      <c r="H331" s="4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>
      <c r="A332" s="271"/>
      <c r="B332" s="271"/>
      <c r="C332" s="65"/>
      <c r="D332" s="65"/>
      <c r="E332" s="65"/>
      <c r="F332" s="65"/>
      <c r="G332" s="65"/>
      <c r="H332" s="4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>
      <c r="A333" s="271"/>
      <c r="B333" s="271"/>
      <c r="C333" s="65"/>
      <c r="D333" s="65"/>
      <c r="E333" s="65"/>
      <c r="F333" s="65"/>
      <c r="G333" s="65"/>
      <c r="H333" s="4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>
      <c r="A334" s="271"/>
      <c r="B334" s="271"/>
      <c r="C334" s="65"/>
      <c r="D334" s="65"/>
      <c r="E334" s="65"/>
      <c r="F334" s="65"/>
      <c r="G334" s="65"/>
      <c r="H334" s="4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>
      <c r="A335" s="271"/>
      <c r="B335" s="271"/>
      <c r="C335" s="65"/>
      <c r="D335" s="65"/>
      <c r="E335" s="65"/>
      <c r="F335" s="65"/>
      <c r="G335" s="65"/>
      <c r="H335" s="4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>
      <c r="A336" s="271"/>
      <c r="B336" s="271"/>
      <c r="C336" s="65"/>
      <c r="D336" s="65"/>
      <c r="E336" s="65"/>
      <c r="F336" s="65"/>
      <c r="G336" s="65"/>
      <c r="H336" s="4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>
      <c r="A337" s="271"/>
      <c r="B337" s="271"/>
      <c r="C337" s="65"/>
      <c r="D337" s="65"/>
      <c r="E337" s="65"/>
      <c r="F337" s="65"/>
      <c r="G337" s="65"/>
      <c r="H337" s="4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>
      <c r="A338" s="271"/>
      <c r="B338" s="271"/>
      <c r="C338" s="65"/>
      <c r="D338" s="65"/>
      <c r="E338" s="65"/>
      <c r="F338" s="65"/>
      <c r="G338" s="65"/>
      <c r="H338" s="4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>
      <c r="A339" s="271"/>
      <c r="B339" s="271"/>
      <c r="C339" s="65"/>
      <c r="D339" s="65"/>
      <c r="E339" s="65"/>
      <c r="F339" s="65"/>
      <c r="G339" s="65"/>
      <c r="H339" s="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>
      <c r="A340" s="271"/>
      <c r="B340" s="271"/>
      <c r="C340" s="65"/>
      <c r="D340" s="65"/>
      <c r="E340" s="65"/>
      <c r="F340" s="65"/>
      <c r="G340" s="65"/>
      <c r="H340" s="4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>
      <c r="A341" s="271"/>
      <c r="B341" s="271"/>
      <c r="C341" s="65"/>
      <c r="D341" s="65"/>
      <c r="E341" s="65"/>
      <c r="F341" s="65"/>
      <c r="G341" s="65"/>
      <c r="H341" s="4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>
      <c r="A342" s="271"/>
      <c r="B342" s="271"/>
      <c r="C342" s="65"/>
      <c r="D342" s="65"/>
      <c r="E342" s="65"/>
      <c r="F342" s="65"/>
      <c r="G342" s="65"/>
      <c r="H342" s="4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>
      <c r="A343" s="271"/>
      <c r="B343" s="271"/>
      <c r="C343" s="65"/>
      <c r="D343" s="65"/>
      <c r="E343" s="65"/>
      <c r="F343" s="65"/>
      <c r="G343" s="65"/>
      <c r="H343" s="4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>
      <c r="A344" s="271"/>
      <c r="B344" s="271"/>
      <c r="C344" s="65"/>
      <c r="D344" s="65"/>
      <c r="E344" s="65"/>
      <c r="F344" s="65"/>
      <c r="G344" s="65"/>
      <c r="H344" s="4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>
      <c r="A345" s="271"/>
      <c r="B345" s="271"/>
      <c r="C345" s="65"/>
      <c r="D345" s="65"/>
      <c r="E345" s="65"/>
      <c r="F345" s="65"/>
      <c r="G345" s="65"/>
      <c r="H345" s="4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>
      <c r="A346" s="271"/>
      <c r="B346" s="271"/>
      <c r="C346" s="65"/>
      <c r="D346" s="65"/>
      <c r="E346" s="65"/>
      <c r="F346" s="65"/>
      <c r="G346" s="65"/>
      <c r="H346" s="4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>
      <c r="A347" s="271"/>
      <c r="B347" s="271"/>
      <c r="C347" s="65"/>
      <c r="D347" s="65"/>
      <c r="E347" s="65"/>
      <c r="F347" s="65"/>
      <c r="G347" s="65"/>
      <c r="H347" s="4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>
      <c r="A348" s="271"/>
      <c r="B348" s="271"/>
      <c r="C348" s="65"/>
      <c r="D348" s="65"/>
      <c r="E348" s="65"/>
      <c r="F348" s="65"/>
      <c r="G348" s="65"/>
      <c r="H348" s="4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>
      <c r="A349" s="271"/>
      <c r="B349" s="271"/>
      <c r="C349" s="65"/>
      <c r="D349" s="65"/>
      <c r="E349" s="65"/>
      <c r="F349" s="65"/>
      <c r="G349" s="65"/>
      <c r="H349" s="4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>
      <c r="A350" s="271"/>
      <c r="B350" s="271"/>
      <c r="C350" s="65"/>
      <c r="D350" s="65"/>
      <c r="E350" s="65"/>
      <c r="F350" s="65"/>
      <c r="G350" s="65"/>
      <c r="H350" s="4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>
      <c r="A351" s="271"/>
      <c r="B351" s="271"/>
      <c r="C351" s="65"/>
      <c r="D351" s="65"/>
      <c r="E351" s="65"/>
      <c r="F351" s="65"/>
      <c r="G351" s="65"/>
      <c r="H351" s="4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>
      <c r="A352" s="271"/>
      <c r="B352" s="271"/>
      <c r="C352" s="65"/>
      <c r="D352" s="65"/>
      <c r="E352" s="65"/>
      <c r="F352" s="65"/>
      <c r="G352" s="65"/>
      <c r="H352" s="4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>
      <c r="A353" s="271"/>
      <c r="B353" s="271"/>
      <c r="C353" s="65"/>
      <c r="D353" s="65"/>
      <c r="E353" s="65"/>
      <c r="F353" s="65"/>
      <c r="G353" s="65"/>
      <c r="H353" s="4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>
      <c r="A354" s="271"/>
      <c r="B354" s="271"/>
      <c r="C354" s="65"/>
      <c r="D354" s="65"/>
      <c r="E354" s="65"/>
      <c r="F354" s="65"/>
      <c r="G354" s="65"/>
      <c r="H354" s="4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>
      <c r="A355" s="271"/>
      <c r="B355" s="271"/>
      <c r="C355" s="65"/>
      <c r="D355" s="65"/>
      <c r="E355" s="65"/>
      <c r="F355" s="65"/>
      <c r="G355" s="65"/>
      <c r="H355" s="4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>
      <c r="A356" s="271"/>
      <c r="B356" s="271"/>
      <c r="C356" s="65"/>
      <c r="D356" s="65"/>
      <c r="E356" s="65"/>
      <c r="F356" s="65"/>
      <c r="G356" s="65"/>
      <c r="H356" s="4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>
      <c r="A357" s="271"/>
      <c r="B357" s="271"/>
      <c r="C357" s="65"/>
      <c r="D357" s="65"/>
      <c r="E357" s="65"/>
      <c r="F357" s="65"/>
      <c r="G357" s="65"/>
      <c r="H357" s="4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>
      <c r="A358" s="271"/>
      <c r="B358" s="271"/>
      <c r="C358" s="65"/>
      <c r="D358" s="65"/>
      <c r="E358" s="65"/>
      <c r="F358" s="65"/>
      <c r="G358" s="65"/>
      <c r="H358" s="4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>
      <c r="A359" s="271"/>
      <c r="B359" s="271"/>
      <c r="C359" s="65"/>
      <c r="D359" s="65"/>
      <c r="E359" s="65"/>
      <c r="F359" s="65"/>
      <c r="G359" s="65"/>
      <c r="H359" s="4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>
      <c r="A360" s="271"/>
      <c r="B360" s="271"/>
      <c r="C360" s="65"/>
      <c r="D360" s="65"/>
      <c r="E360" s="65"/>
      <c r="F360" s="65"/>
      <c r="G360" s="65"/>
      <c r="H360" s="4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>
      <c r="A361" s="271"/>
      <c r="B361" s="271"/>
      <c r="C361" s="65"/>
      <c r="D361" s="65"/>
      <c r="E361" s="65"/>
      <c r="F361" s="65"/>
      <c r="G361" s="65"/>
      <c r="H361" s="4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>
      <c r="A362" s="271"/>
      <c r="B362" s="271"/>
      <c r="C362" s="65"/>
      <c r="D362" s="65"/>
      <c r="E362" s="65"/>
      <c r="F362" s="65"/>
      <c r="G362" s="65"/>
      <c r="H362" s="4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>
      <c r="A363" s="271"/>
      <c r="B363" s="271"/>
      <c r="C363" s="65"/>
      <c r="D363" s="65"/>
      <c r="E363" s="65"/>
      <c r="F363" s="65"/>
      <c r="G363" s="65"/>
      <c r="H363" s="4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>
      <c r="A364" s="271"/>
      <c r="B364" s="271"/>
      <c r="C364" s="65"/>
      <c r="D364" s="65"/>
      <c r="E364" s="65"/>
      <c r="F364" s="65"/>
      <c r="G364" s="65"/>
      <c r="H364" s="4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>
      <c r="A365" s="271"/>
      <c r="B365" s="271"/>
      <c r="C365" s="65"/>
      <c r="D365" s="65"/>
      <c r="E365" s="65"/>
      <c r="F365" s="65"/>
      <c r="G365" s="65"/>
      <c r="H365" s="4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>
      <c r="A366" s="271"/>
      <c r="B366" s="271"/>
      <c r="C366" s="65"/>
      <c r="D366" s="65"/>
      <c r="E366" s="65"/>
      <c r="F366" s="65"/>
      <c r="G366" s="65"/>
      <c r="H366" s="4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>
      <c r="A367" s="271"/>
      <c r="B367" s="271"/>
      <c r="C367" s="65"/>
      <c r="D367" s="65"/>
      <c r="E367" s="65"/>
      <c r="F367" s="65"/>
      <c r="G367" s="65"/>
      <c r="H367" s="4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>
      <c r="A368" s="271"/>
      <c r="B368" s="271"/>
      <c r="C368" s="65"/>
      <c r="D368" s="65"/>
      <c r="E368" s="65"/>
      <c r="F368" s="65"/>
      <c r="G368" s="65"/>
      <c r="H368" s="4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>
      <c r="A369" s="271"/>
      <c r="B369" s="271"/>
      <c r="C369" s="65"/>
      <c r="D369" s="65"/>
      <c r="E369" s="65"/>
      <c r="F369" s="65"/>
      <c r="G369" s="65"/>
      <c r="H369" s="4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>
      <c r="A370" s="271"/>
      <c r="B370" s="271"/>
      <c r="C370" s="65"/>
      <c r="D370" s="65"/>
      <c r="E370" s="65"/>
      <c r="F370" s="65"/>
      <c r="G370" s="65"/>
      <c r="H370" s="4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>
      <c r="A371" s="271"/>
      <c r="B371" s="271"/>
      <c r="C371" s="65"/>
      <c r="D371" s="65"/>
      <c r="E371" s="65"/>
      <c r="F371" s="65"/>
      <c r="G371" s="65"/>
      <c r="H371" s="4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>
      <c r="A372" s="271"/>
      <c r="B372" s="271"/>
      <c r="C372" s="65"/>
      <c r="D372" s="65"/>
      <c r="E372" s="65"/>
      <c r="F372" s="65"/>
      <c r="G372" s="65"/>
      <c r="H372" s="4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>
      <c r="A373" s="271"/>
      <c r="B373" s="271"/>
      <c r="C373" s="65"/>
      <c r="D373" s="65"/>
      <c r="E373" s="65"/>
      <c r="F373" s="65"/>
      <c r="G373" s="65"/>
      <c r="H373" s="4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>
      <c r="A374" s="271"/>
      <c r="B374" s="271"/>
      <c r="C374" s="65"/>
      <c r="D374" s="65"/>
      <c r="E374" s="65"/>
      <c r="F374" s="65"/>
      <c r="G374" s="65"/>
      <c r="H374" s="4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>
      <c r="A375" s="271"/>
      <c r="B375" s="271"/>
      <c r="C375" s="65"/>
      <c r="D375" s="65"/>
      <c r="E375" s="65"/>
      <c r="F375" s="65"/>
      <c r="G375" s="65"/>
      <c r="H375" s="4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>
      <c r="A376" s="271"/>
      <c r="B376" s="271"/>
      <c r="C376" s="65"/>
      <c r="D376" s="65"/>
      <c r="E376" s="65"/>
      <c r="F376" s="65"/>
      <c r="G376" s="65"/>
      <c r="H376" s="4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>
      <c r="A377" s="271"/>
      <c r="B377" s="271"/>
      <c r="C377" s="65"/>
      <c r="D377" s="65"/>
      <c r="E377" s="65"/>
      <c r="F377" s="65"/>
      <c r="G377" s="65"/>
      <c r="H377" s="4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>
      <c r="A378" s="271"/>
      <c r="B378" s="271"/>
      <c r="C378" s="65"/>
      <c r="D378" s="65"/>
      <c r="E378" s="65"/>
      <c r="F378" s="65"/>
      <c r="G378" s="65"/>
      <c r="H378" s="4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>
      <c r="A379" s="271"/>
      <c r="B379" s="271"/>
      <c r="C379" s="65"/>
      <c r="D379" s="65"/>
      <c r="E379" s="65"/>
      <c r="F379" s="65"/>
      <c r="G379" s="65"/>
      <c r="H379" s="4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>
      <c r="A380" s="271"/>
      <c r="B380" s="271"/>
      <c r="C380" s="65"/>
      <c r="D380" s="65"/>
      <c r="E380" s="65"/>
      <c r="F380" s="65"/>
      <c r="G380" s="65"/>
      <c r="H380" s="4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>
      <c r="A381" s="271"/>
      <c r="B381" s="271"/>
      <c r="C381" s="65"/>
      <c r="D381" s="65"/>
      <c r="E381" s="65"/>
      <c r="F381" s="65"/>
      <c r="G381" s="65"/>
      <c r="H381" s="4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>
      <c r="A382" s="271"/>
      <c r="B382" s="271"/>
      <c r="C382" s="65"/>
      <c r="D382" s="65"/>
      <c r="E382" s="65"/>
      <c r="F382" s="65"/>
      <c r="G382" s="65"/>
      <c r="H382" s="4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>
      <c r="A383" s="271"/>
      <c r="B383" s="271"/>
      <c r="C383" s="65"/>
      <c r="D383" s="65"/>
      <c r="E383" s="65"/>
      <c r="F383" s="65"/>
      <c r="G383" s="65"/>
      <c r="H383" s="4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>
      <c r="A384" s="271"/>
      <c r="B384" s="271"/>
      <c r="C384" s="65"/>
      <c r="D384" s="65"/>
      <c r="E384" s="65"/>
      <c r="F384" s="65"/>
      <c r="G384" s="65"/>
      <c r="H384" s="4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>
      <c r="A385" s="271"/>
      <c r="B385" s="271"/>
      <c r="C385" s="65"/>
      <c r="D385" s="65"/>
      <c r="E385" s="65"/>
      <c r="F385" s="65"/>
      <c r="G385" s="65"/>
      <c r="H385" s="4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>
      <c r="A386" s="271"/>
      <c r="B386" s="271"/>
      <c r="C386" s="65"/>
      <c r="D386" s="65"/>
      <c r="E386" s="65"/>
      <c r="F386" s="65"/>
      <c r="G386" s="65"/>
      <c r="H386" s="4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>
      <c r="A387" s="271"/>
      <c r="B387" s="271"/>
      <c r="C387" s="65"/>
      <c r="D387" s="65"/>
      <c r="E387" s="65"/>
      <c r="F387" s="65"/>
      <c r="G387" s="65"/>
      <c r="H387" s="4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>
      <c r="A388" s="271"/>
      <c r="B388" s="271"/>
      <c r="C388" s="65"/>
      <c r="D388" s="65"/>
      <c r="E388" s="65"/>
      <c r="F388" s="65"/>
      <c r="G388" s="65"/>
      <c r="H388" s="4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>
      <c r="A389" s="271"/>
      <c r="B389" s="271"/>
      <c r="C389" s="65"/>
      <c r="D389" s="65"/>
      <c r="E389" s="65"/>
      <c r="F389" s="65"/>
      <c r="G389" s="65"/>
      <c r="H389" s="4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>
      <c r="A390" s="271"/>
      <c r="B390" s="271"/>
      <c r="C390" s="65"/>
      <c r="D390" s="65"/>
      <c r="E390" s="65"/>
      <c r="F390" s="65"/>
      <c r="G390" s="65"/>
      <c r="H390" s="4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>
      <c r="A391" s="271"/>
      <c r="B391" s="271"/>
      <c r="C391" s="65"/>
      <c r="D391" s="65"/>
      <c r="E391" s="65"/>
      <c r="F391" s="65"/>
      <c r="G391" s="65"/>
      <c r="H391" s="4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>
      <c r="A392" s="271"/>
      <c r="B392" s="271"/>
      <c r="C392" s="65"/>
      <c r="D392" s="65"/>
      <c r="E392" s="65"/>
      <c r="F392" s="65"/>
      <c r="G392" s="65"/>
      <c r="H392" s="4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>
      <c r="A393" s="271"/>
      <c r="B393" s="271"/>
      <c r="C393" s="65"/>
      <c r="D393" s="65"/>
      <c r="E393" s="65"/>
      <c r="F393" s="65"/>
      <c r="G393" s="65"/>
      <c r="H393" s="4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>
      <c r="A394" s="271"/>
      <c r="B394" s="271"/>
      <c r="C394" s="65"/>
      <c r="D394" s="65"/>
      <c r="E394" s="65"/>
      <c r="F394" s="65"/>
      <c r="G394" s="65"/>
      <c r="H394" s="4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>
      <c r="A395" s="271"/>
      <c r="B395" s="271"/>
      <c r="C395" s="65"/>
      <c r="D395" s="65"/>
      <c r="E395" s="65"/>
      <c r="F395" s="65"/>
      <c r="G395" s="65"/>
      <c r="H395" s="4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>
      <c r="A396" s="271"/>
      <c r="B396" s="271"/>
      <c r="C396" s="65"/>
      <c r="D396" s="65"/>
      <c r="E396" s="65"/>
      <c r="F396" s="65"/>
      <c r="G396" s="65"/>
      <c r="H396" s="4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>
      <c r="A397" s="271"/>
      <c r="B397" s="271"/>
      <c r="C397" s="65"/>
      <c r="D397" s="65"/>
      <c r="E397" s="65"/>
      <c r="F397" s="65"/>
      <c r="G397" s="65"/>
      <c r="H397" s="4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>
      <c r="A398" s="271"/>
      <c r="B398" s="271"/>
      <c r="C398" s="65"/>
      <c r="D398" s="65"/>
      <c r="E398" s="65"/>
      <c r="F398" s="65"/>
      <c r="G398" s="65"/>
      <c r="H398" s="4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>
      <c r="A399" s="271"/>
      <c r="B399" s="271"/>
      <c r="C399" s="65"/>
      <c r="D399" s="65"/>
      <c r="E399" s="65"/>
      <c r="F399" s="65"/>
      <c r="G399" s="65"/>
      <c r="H399" s="4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>
      <c r="A400" s="271"/>
      <c r="B400" s="271"/>
      <c r="C400" s="65"/>
      <c r="D400" s="65"/>
      <c r="E400" s="65"/>
      <c r="F400" s="65"/>
      <c r="G400" s="65"/>
      <c r="H400" s="4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>
      <c r="A401" s="271"/>
      <c r="B401" s="271"/>
      <c r="C401" s="65"/>
      <c r="D401" s="65"/>
      <c r="E401" s="65"/>
      <c r="F401" s="65"/>
      <c r="G401" s="65"/>
      <c r="H401" s="4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>
      <c r="A402" s="271"/>
      <c r="B402" s="271"/>
      <c r="C402" s="65"/>
      <c r="D402" s="65"/>
      <c r="E402" s="65"/>
      <c r="F402" s="65"/>
      <c r="G402" s="65"/>
      <c r="H402" s="4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>
      <c r="A403" s="271"/>
      <c r="B403" s="271"/>
      <c r="C403" s="65"/>
      <c r="D403" s="65"/>
      <c r="E403" s="65"/>
      <c r="F403" s="65"/>
      <c r="G403" s="65"/>
      <c r="H403" s="4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>
      <c r="A404" s="271"/>
      <c r="B404" s="271"/>
      <c r="C404" s="65"/>
      <c r="D404" s="65"/>
      <c r="E404" s="65"/>
      <c r="F404" s="65"/>
      <c r="G404" s="65"/>
      <c r="H404" s="4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>
      <c r="A405" s="271"/>
      <c r="B405" s="271"/>
      <c r="C405" s="65"/>
      <c r="D405" s="65"/>
      <c r="E405" s="65"/>
      <c r="F405" s="65"/>
      <c r="G405" s="65"/>
      <c r="H405" s="4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>
      <c r="A406" s="271"/>
      <c r="B406" s="271"/>
      <c r="C406" s="65"/>
      <c r="D406" s="65"/>
      <c r="E406" s="65"/>
      <c r="F406" s="65"/>
      <c r="G406" s="65"/>
      <c r="H406" s="4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>
      <c r="A407" s="271"/>
      <c r="B407" s="271"/>
      <c r="C407" s="65"/>
      <c r="D407" s="65"/>
      <c r="E407" s="65"/>
      <c r="F407" s="65"/>
      <c r="G407" s="65"/>
      <c r="H407" s="4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>
      <c r="A408" s="271"/>
      <c r="B408" s="271"/>
      <c r="C408" s="65"/>
      <c r="D408" s="65"/>
      <c r="E408" s="65"/>
      <c r="F408" s="65"/>
      <c r="G408" s="65"/>
      <c r="H408" s="4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>
      <c r="A409" s="271"/>
      <c r="B409" s="271"/>
      <c r="C409" s="65"/>
      <c r="D409" s="65"/>
      <c r="E409" s="65"/>
      <c r="F409" s="65"/>
      <c r="G409" s="65"/>
      <c r="H409" s="4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>
      <c r="A410" s="271"/>
      <c r="B410" s="271"/>
      <c r="C410" s="65"/>
      <c r="D410" s="65"/>
      <c r="E410" s="65"/>
      <c r="F410" s="65"/>
      <c r="G410" s="65"/>
      <c r="H410" s="4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>
      <c r="A411" s="271"/>
      <c r="B411" s="271"/>
      <c r="C411" s="65"/>
      <c r="D411" s="65"/>
      <c r="E411" s="65"/>
      <c r="F411" s="65"/>
      <c r="G411" s="65"/>
      <c r="H411" s="4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>
      <c r="A412" s="271"/>
      <c r="B412" s="271"/>
      <c r="C412" s="65"/>
      <c r="D412" s="65"/>
      <c r="E412" s="65"/>
      <c r="F412" s="65"/>
      <c r="G412" s="65"/>
      <c r="H412" s="4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>
      <c r="A413" s="271"/>
      <c r="B413" s="271"/>
      <c r="C413" s="65"/>
      <c r="D413" s="65"/>
      <c r="E413" s="65"/>
      <c r="F413" s="65"/>
      <c r="G413" s="65"/>
      <c r="H413" s="4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>
      <c r="A414" s="271"/>
      <c r="B414" s="271"/>
      <c r="C414" s="65"/>
      <c r="D414" s="65"/>
      <c r="E414" s="65"/>
      <c r="F414" s="65"/>
      <c r="G414" s="65"/>
      <c r="H414" s="4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>
      <c r="A415" s="271"/>
      <c r="B415" s="271"/>
      <c r="C415" s="65"/>
      <c r="D415" s="65"/>
      <c r="E415" s="65"/>
      <c r="F415" s="65"/>
      <c r="G415" s="65"/>
      <c r="H415" s="4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>
      <c r="A416" s="271"/>
      <c r="B416" s="271"/>
      <c r="C416" s="65"/>
      <c r="D416" s="65"/>
      <c r="E416" s="65"/>
      <c r="F416" s="65"/>
      <c r="G416" s="65"/>
      <c r="H416" s="4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>
      <c r="A417" s="271"/>
      <c r="B417" s="271"/>
      <c r="C417" s="65"/>
      <c r="D417" s="65"/>
      <c r="E417" s="65"/>
      <c r="F417" s="65"/>
      <c r="G417" s="65"/>
      <c r="H417" s="4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>
      <c r="A418" s="271"/>
      <c r="B418" s="271"/>
      <c r="C418" s="65"/>
      <c r="D418" s="65"/>
      <c r="E418" s="65"/>
      <c r="F418" s="65"/>
      <c r="G418" s="65"/>
      <c r="H418" s="4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>
      <c r="A419" s="271"/>
      <c r="B419" s="271"/>
      <c r="C419" s="65"/>
      <c r="D419" s="65"/>
      <c r="E419" s="65"/>
      <c r="F419" s="65"/>
      <c r="G419" s="65"/>
      <c r="H419" s="4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>
      <c r="A420" s="271"/>
      <c r="B420" s="271"/>
      <c r="C420" s="65"/>
      <c r="D420" s="65"/>
      <c r="E420" s="65"/>
      <c r="F420" s="65"/>
      <c r="G420" s="65"/>
      <c r="H420" s="4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>
      <c r="A421" s="271"/>
      <c r="B421" s="271"/>
      <c r="C421" s="65"/>
      <c r="D421" s="65"/>
      <c r="E421" s="65"/>
      <c r="F421" s="65"/>
      <c r="G421" s="65"/>
      <c r="H421" s="4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>
      <c r="A422" s="271"/>
      <c r="B422" s="271"/>
      <c r="C422" s="65"/>
      <c r="D422" s="65"/>
      <c r="E422" s="65"/>
      <c r="F422" s="65"/>
      <c r="G422" s="65"/>
      <c r="H422" s="4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>
      <c r="A423" s="271"/>
      <c r="B423" s="271"/>
      <c r="C423" s="65"/>
      <c r="D423" s="65"/>
      <c r="E423" s="65"/>
      <c r="F423" s="65"/>
      <c r="G423" s="65"/>
      <c r="H423" s="4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>
      <c r="A424" s="271"/>
      <c r="B424" s="271"/>
      <c r="C424" s="65"/>
      <c r="D424" s="65"/>
      <c r="E424" s="65"/>
      <c r="F424" s="65"/>
      <c r="G424" s="65"/>
      <c r="H424" s="4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>
      <c r="A425" s="271"/>
      <c r="B425" s="271"/>
      <c r="C425" s="65"/>
      <c r="D425" s="65"/>
      <c r="E425" s="65"/>
      <c r="F425" s="65"/>
      <c r="G425" s="65"/>
      <c r="H425" s="4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>
      <c r="A426" s="271"/>
      <c r="B426" s="271"/>
      <c r="C426" s="65"/>
      <c r="D426" s="65"/>
      <c r="E426" s="65"/>
      <c r="F426" s="65"/>
      <c r="G426" s="65"/>
      <c r="H426" s="4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>
      <c r="A427" s="271"/>
      <c r="B427" s="271"/>
      <c r="C427" s="65"/>
      <c r="D427" s="65"/>
      <c r="E427" s="65"/>
      <c r="F427" s="65"/>
      <c r="G427" s="65"/>
      <c r="H427" s="4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>
      <c r="A428" s="271"/>
      <c r="B428" s="271"/>
      <c r="C428" s="65"/>
      <c r="D428" s="65"/>
      <c r="E428" s="65"/>
      <c r="F428" s="65"/>
      <c r="G428" s="65"/>
      <c r="H428" s="4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>
      <c r="A429" s="271"/>
      <c r="B429" s="271"/>
      <c r="C429" s="65"/>
      <c r="D429" s="65"/>
      <c r="E429" s="65"/>
      <c r="F429" s="65"/>
      <c r="G429" s="65"/>
      <c r="H429" s="4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>
      <c r="A430" s="271"/>
      <c r="B430" s="271"/>
      <c r="C430" s="65"/>
      <c r="D430" s="65"/>
      <c r="E430" s="65"/>
      <c r="F430" s="65"/>
      <c r="G430" s="65"/>
      <c r="H430" s="4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>
      <c r="A431" s="271"/>
      <c r="B431" s="271"/>
      <c r="C431" s="65"/>
      <c r="D431" s="65"/>
      <c r="E431" s="65"/>
      <c r="F431" s="65"/>
      <c r="G431" s="65"/>
      <c r="H431" s="4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>
      <c r="A432" s="271"/>
      <c r="B432" s="271"/>
      <c r="C432" s="65"/>
      <c r="D432" s="65"/>
      <c r="E432" s="65"/>
      <c r="F432" s="65"/>
      <c r="G432" s="65"/>
      <c r="H432" s="4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>
      <c r="A433" s="271"/>
      <c r="B433" s="271"/>
      <c r="C433" s="65"/>
      <c r="D433" s="65"/>
      <c r="E433" s="65"/>
      <c r="F433" s="65"/>
      <c r="G433" s="65"/>
      <c r="H433" s="4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>
      <c r="A434" s="271"/>
      <c r="B434" s="271"/>
      <c r="C434" s="65"/>
      <c r="D434" s="65"/>
      <c r="E434" s="65"/>
      <c r="F434" s="65"/>
      <c r="G434" s="65"/>
      <c r="H434" s="4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>
      <c r="A435" s="271"/>
      <c r="B435" s="271"/>
      <c r="C435" s="65"/>
      <c r="D435" s="65"/>
      <c r="E435" s="65"/>
      <c r="F435" s="65"/>
      <c r="G435" s="65"/>
      <c r="H435" s="4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>
      <c r="A436" s="271"/>
      <c r="B436" s="271"/>
      <c r="C436" s="65"/>
      <c r="D436" s="65"/>
      <c r="E436" s="65"/>
      <c r="F436" s="65"/>
      <c r="G436" s="65"/>
      <c r="H436" s="4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>
      <c r="A437" s="271"/>
      <c r="B437" s="271"/>
      <c r="C437" s="65"/>
      <c r="D437" s="65"/>
      <c r="E437" s="65"/>
      <c r="F437" s="65"/>
      <c r="G437" s="65"/>
      <c r="H437" s="4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>
      <c r="A438" s="271"/>
      <c r="B438" s="271"/>
      <c r="C438" s="65"/>
      <c r="D438" s="65"/>
      <c r="E438" s="65"/>
      <c r="F438" s="65"/>
      <c r="G438" s="65"/>
      <c r="H438" s="4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>
      <c r="A439" s="271"/>
      <c r="B439" s="271"/>
      <c r="C439" s="65"/>
      <c r="D439" s="65"/>
      <c r="E439" s="65"/>
      <c r="F439" s="65"/>
      <c r="G439" s="65"/>
      <c r="H439" s="4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>
      <c r="A440" s="271"/>
      <c r="B440" s="271"/>
      <c r="C440" s="65"/>
      <c r="D440" s="65"/>
      <c r="E440" s="65"/>
      <c r="F440" s="65"/>
      <c r="G440" s="65"/>
      <c r="H440" s="4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>
      <c r="A441" s="271"/>
      <c r="B441" s="271"/>
      <c r="C441" s="65"/>
      <c r="D441" s="65"/>
      <c r="E441" s="65"/>
      <c r="F441" s="65"/>
      <c r="G441" s="65"/>
      <c r="H441" s="4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>
      <c r="A442" s="271"/>
      <c r="B442" s="271"/>
      <c r="C442" s="65"/>
      <c r="D442" s="65"/>
      <c r="E442" s="65"/>
      <c r="F442" s="65"/>
      <c r="G442" s="65"/>
      <c r="H442" s="4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>
      <c r="A443" s="271"/>
      <c r="B443" s="271"/>
      <c r="C443" s="65"/>
      <c r="D443" s="65"/>
      <c r="E443" s="65"/>
      <c r="F443" s="65"/>
      <c r="G443" s="65"/>
      <c r="H443" s="4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>
      <c r="A444" s="271"/>
      <c r="B444" s="271"/>
      <c r="C444" s="65"/>
      <c r="D444" s="65"/>
      <c r="E444" s="65"/>
      <c r="F444" s="65"/>
      <c r="G444" s="65"/>
      <c r="H444" s="4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>
      <c r="A445" s="271"/>
      <c r="B445" s="271"/>
      <c r="C445" s="65"/>
      <c r="D445" s="65"/>
      <c r="E445" s="65"/>
      <c r="F445" s="65"/>
      <c r="G445" s="65"/>
      <c r="H445" s="4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>
      <c r="A446" s="271"/>
      <c r="B446" s="271"/>
      <c r="C446" s="65"/>
      <c r="D446" s="65"/>
      <c r="E446" s="65"/>
      <c r="F446" s="65"/>
      <c r="G446" s="65"/>
      <c r="H446" s="4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>
      <c r="A447" s="271"/>
      <c r="B447" s="271"/>
      <c r="C447" s="65"/>
      <c r="D447" s="65"/>
      <c r="E447" s="65"/>
      <c r="F447" s="65"/>
      <c r="G447" s="65"/>
      <c r="H447" s="4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>
      <c r="A448" s="271"/>
      <c r="B448" s="271"/>
      <c r="C448" s="65"/>
      <c r="D448" s="65"/>
      <c r="E448" s="65"/>
      <c r="F448" s="65"/>
      <c r="G448" s="65"/>
      <c r="H448" s="4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>
      <c r="A449" s="271"/>
      <c r="B449" s="271"/>
      <c r="C449" s="65"/>
      <c r="D449" s="65"/>
      <c r="E449" s="65"/>
      <c r="F449" s="65"/>
      <c r="G449" s="65"/>
      <c r="H449" s="4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>
      <c r="A450" s="271"/>
      <c r="B450" s="271"/>
      <c r="C450" s="65"/>
      <c r="D450" s="65"/>
      <c r="E450" s="65"/>
      <c r="F450" s="65"/>
      <c r="G450" s="65"/>
      <c r="H450" s="4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>
      <c r="A451" s="271"/>
      <c r="B451" s="271"/>
      <c r="C451" s="65"/>
      <c r="D451" s="65"/>
      <c r="E451" s="65"/>
      <c r="F451" s="65"/>
      <c r="G451" s="65"/>
      <c r="H451" s="4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>
      <c r="A452" s="271"/>
      <c r="B452" s="271"/>
      <c r="C452" s="65"/>
      <c r="D452" s="65"/>
      <c r="E452" s="65"/>
      <c r="F452" s="65"/>
      <c r="G452" s="65"/>
      <c r="H452" s="4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>
      <c r="A453" s="271"/>
      <c r="B453" s="271"/>
      <c r="C453" s="65"/>
      <c r="D453" s="65"/>
      <c r="E453" s="65"/>
      <c r="F453" s="65"/>
      <c r="G453" s="65"/>
      <c r="H453" s="4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>
      <c r="A454" s="271"/>
      <c r="B454" s="271"/>
      <c r="C454" s="65"/>
      <c r="D454" s="65"/>
      <c r="E454" s="65"/>
      <c r="F454" s="65"/>
      <c r="G454" s="65"/>
      <c r="H454" s="4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>
      <c r="A455" s="271"/>
      <c r="B455" s="271"/>
      <c r="C455" s="65"/>
      <c r="D455" s="65"/>
      <c r="E455" s="65"/>
      <c r="F455" s="65"/>
      <c r="G455" s="65"/>
      <c r="H455" s="4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>
      <c r="A456" s="271"/>
      <c r="B456" s="271"/>
      <c r="C456" s="65"/>
      <c r="D456" s="65"/>
      <c r="E456" s="65"/>
      <c r="F456" s="65"/>
      <c r="G456" s="65"/>
      <c r="H456" s="4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>
      <c r="A457" s="271"/>
      <c r="B457" s="271"/>
      <c r="C457" s="65"/>
      <c r="D457" s="65"/>
      <c r="E457" s="65"/>
      <c r="F457" s="65"/>
      <c r="G457" s="65"/>
      <c r="H457" s="4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>
      <c r="A458" s="271"/>
      <c r="B458" s="271"/>
      <c r="C458" s="65"/>
      <c r="D458" s="65"/>
      <c r="E458" s="65"/>
      <c r="F458" s="65"/>
      <c r="G458" s="65"/>
      <c r="H458" s="4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>
      <c r="A459" s="271"/>
      <c r="B459" s="271"/>
      <c r="C459" s="65"/>
      <c r="D459" s="65"/>
      <c r="E459" s="65"/>
      <c r="F459" s="65"/>
      <c r="G459" s="65"/>
      <c r="H459" s="4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>
      <c r="A460" s="271"/>
      <c r="B460" s="271"/>
      <c r="C460" s="65"/>
      <c r="D460" s="65"/>
      <c r="E460" s="65"/>
      <c r="F460" s="65"/>
      <c r="G460" s="65"/>
      <c r="H460" s="4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>
      <c r="A461" s="271"/>
      <c r="B461" s="271"/>
      <c r="C461" s="65"/>
      <c r="D461" s="65"/>
      <c r="E461" s="65"/>
      <c r="F461" s="65"/>
      <c r="G461" s="65"/>
      <c r="H461" s="4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>
      <c r="A462" s="271"/>
      <c r="B462" s="271"/>
      <c r="C462" s="65"/>
      <c r="D462" s="65"/>
      <c r="E462" s="65"/>
      <c r="F462" s="65"/>
      <c r="G462" s="65"/>
      <c r="H462" s="4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>
      <c r="A463" s="271"/>
      <c r="B463" s="271"/>
      <c r="C463" s="65"/>
      <c r="D463" s="65"/>
      <c r="E463" s="65"/>
      <c r="F463" s="65"/>
      <c r="G463" s="65"/>
      <c r="H463" s="4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>
      <c r="A464" s="271"/>
      <c r="B464" s="271"/>
      <c r="C464" s="65"/>
      <c r="D464" s="65"/>
      <c r="E464" s="65"/>
      <c r="F464" s="65"/>
      <c r="G464" s="65"/>
      <c r="H464" s="4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>
      <c r="A465" s="271"/>
      <c r="B465" s="271"/>
      <c r="C465" s="65"/>
      <c r="D465" s="65"/>
      <c r="E465" s="65"/>
      <c r="F465" s="65"/>
      <c r="G465" s="65"/>
      <c r="H465" s="4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>
      <c r="A466" s="271"/>
      <c r="B466" s="271"/>
      <c r="C466" s="65"/>
      <c r="D466" s="65"/>
      <c r="E466" s="65"/>
      <c r="F466" s="65"/>
      <c r="G466" s="65"/>
      <c r="H466" s="4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>
      <c r="A467" s="271"/>
      <c r="B467" s="271"/>
      <c r="C467" s="65"/>
      <c r="D467" s="65"/>
      <c r="E467" s="65"/>
      <c r="F467" s="65"/>
      <c r="G467" s="65"/>
      <c r="H467" s="4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>
      <c r="A468" s="271"/>
      <c r="B468" s="271"/>
      <c r="C468" s="65"/>
      <c r="D468" s="65"/>
      <c r="E468" s="65"/>
      <c r="F468" s="65"/>
      <c r="G468" s="65"/>
      <c r="H468" s="4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>
      <c r="A469" s="271"/>
      <c r="B469" s="271"/>
      <c r="C469" s="65"/>
      <c r="D469" s="65"/>
      <c r="E469" s="65"/>
      <c r="F469" s="65"/>
      <c r="G469" s="65"/>
      <c r="H469" s="4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>
      <c r="A470" s="271"/>
      <c r="B470" s="271"/>
      <c r="C470" s="65"/>
      <c r="D470" s="65"/>
      <c r="E470" s="65"/>
      <c r="F470" s="65"/>
      <c r="G470" s="65"/>
      <c r="H470" s="4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>
      <c r="A471" s="271"/>
      <c r="B471" s="271"/>
      <c r="C471" s="65"/>
      <c r="D471" s="65"/>
      <c r="E471" s="65"/>
      <c r="F471" s="65"/>
      <c r="G471" s="65"/>
      <c r="H471" s="4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>
      <c r="A472" s="271"/>
      <c r="B472" s="271"/>
      <c r="C472" s="65"/>
      <c r="D472" s="65"/>
      <c r="E472" s="65"/>
      <c r="F472" s="65"/>
      <c r="G472" s="65"/>
      <c r="H472" s="4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>
      <c r="A473" s="271"/>
      <c r="B473" s="271"/>
      <c r="C473" s="65"/>
      <c r="D473" s="65"/>
      <c r="E473" s="65"/>
      <c r="F473" s="65"/>
      <c r="G473" s="65"/>
      <c r="H473" s="4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>
      <c r="A474" s="271"/>
      <c r="B474" s="271"/>
      <c r="C474" s="65"/>
      <c r="D474" s="65"/>
      <c r="E474" s="65"/>
      <c r="F474" s="65"/>
      <c r="G474" s="65"/>
      <c r="H474" s="4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>
      <c r="A475" s="271"/>
      <c r="B475" s="271"/>
      <c r="C475" s="65"/>
      <c r="D475" s="65"/>
      <c r="E475" s="65"/>
      <c r="F475" s="65"/>
      <c r="G475" s="65"/>
      <c r="H475" s="4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>
      <c r="A476" s="271"/>
      <c r="B476" s="271"/>
      <c r="C476" s="65"/>
      <c r="D476" s="65"/>
      <c r="E476" s="65"/>
      <c r="F476" s="65"/>
      <c r="G476" s="65"/>
      <c r="H476" s="4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>
      <c r="A477" s="271"/>
      <c r="B477" s="271"/>
      <c r="C477" s="65"/>
      <c r="D477" s="65"/>
      <c r="E477" s="65"/>
      <c r="F477" s="65"/>
      <c r="G477" s="65"/>
      <c r="H477" s="4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>
      <c r="A478" s="271"/>
      <c r="B478" s="271"/>
      <c r="C478" s="65"/>
      <c r="D478" s="65"/>
      <c r="E478" s="65"/>
      <c r="F478" s="65"/>
      <c r="G478" s="65"/>
      <c r="H478" s="4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>
      <c r="A479" s="271"/>
      <c r="B479" s="271"/>
      <c r="C479" s="65"/>
      <c r="D479" s="65"/>
      <c r="E479" s="65"/>
      <c r="F479" s="65"/>
      <c r="G479" s="65"/>
      <c r="H479" s="4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>
      <c r="A480" s="271"/>
      <c r="B480" s="271"/>
      <c r="C480" s="65"/>
      <c r="D480" s="65"/>
      <c r="E480" s="65"/>
      <c r="F480" s="65"/>
      <c r="G480" s="65"/>
      <c r="H480" s="4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>
      <c r="A481" s="271"/>
      <c r="B481" s="271"/>
      <c r="C481" s="65"/>
      <c r="D481" s="65"/>
      <c r="E481" s="65"/>
      <c r="F481" s="65"/>
      <c r="G481" s="65"/>
      <c r="H481" s="4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>
      <c r="A482" s="271"/>
      <c r="B482" s="271"/>
      <c r="C482" s="65"/>
      <c r="D482" s="65"/>
      <c r="E482" s="65"/>
      <c r="F482" s="65"/>
      <c r="G482" s="65"/>
      <c r="H482" s="4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>
      <c r="A483" s="271"/>
      <c r="B483" s="271"/>
      <c r="C483" s="65"/>
      <c r="D483" s="65"/>
      <c r="E483" s="65"/>
      <c r="F483" s="65"/>
      <c r="G483" s="65"/>
      <c r="H483" s="4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>
      <c r="A484" s="271"/>
      <c r="B484" s="271"/>
      <c r="C484" s="65"/>
      <c r="D484" s="65"/>
      <c r="E484" s="65"/>
      <c r="F484" s="65"/>
      <c r="G484" s="65"/>
      <c r="H484" s="4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>
      <c r="A485" s="271"/>
      <c r="B485" s="271"/>
      <c r="C485" s="65"/>
      <c r="D485" s="65"/>
      <c r="E485" s="65"/>
      <c r="F485" s="65"/>
      <c r="G485" s="65"/>
      <c r="H485" s="4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>
      <c r="A486" s="271"/>
      <c r="B486" s="271"/>
      <c r="C486" s="65"/>
      <c r="D486" s="65"/>
      <c r="E486" s="65"/>
      <c r="F486" s="65"/>
      <c r="G486" s="65"/>
      <c r="H486" s="4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>
      <c r="A487" s="271"/>
      <c r="B487" s="271"/>
      <c r="C487" s="65"/>
      <c r="D487" s="65"/>
      <c r="E487" s="65"/>
      <c r="F487" s="65"/>
      <c r="G487" s="65"/>
      <c r="H487" s="4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>
      <c r="A488" s="271"/>
      <c r="B488" s="271"/>
      <c r="C488" s="65"/>
      <c r="D488" s="65"/>
      <c r="E488" s="65"/>
      <c r="F488" s="65"/>
      <c r="G488" s="65"/>
      <c r="H488" s="4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>
      <c r="A489" s="271"/>
      <c r="B489" s="271"/>
      <c r="C489" s="65"/>
      <c r="D489" s="65"/>
      <c r="E489" s="65"/>
      <c r="F489" s="65"/>
      <c r="G489" s="65"/>
      <c r="H489" s="4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>
      <c r="A490" s="271"/>
      <c r="B490" s="271"/>
      <c r="C490" s="65"/>
      <c r="D490" s="65"/>
      <c r="E490" s="65"/>
      <c r="F490" s="65"/>
      <c r="G490" s="65"/>
      <c r="H490" s="4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>
      <c r="A491" s="271"/>
      <c r="B491" s="271"/>
      <c r="C491" s="65"/>
      <c r="D491" s="65"/>
      <c r="E491" s="65"/>
      <c r="F491" s="65"/>
      <c r="G491" s="65"/>
      <c r="H491" s="4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>
      <c r="A492" s="271"/>
      <c r="B492" s="271"/>
      <c r="C492" s="65"/>
      <c r="D492" s="65"/>
      <c r="E492" s="65"/>
      <c r="F492" s="65"/>
      <c r="G492" s="65"/>
      <c r="H492" s="4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>
      <c r="A493" s="271"/>
      <c r="B493" s="271"/>
      <c r="C493" s="65"/>
      <c r="D493" s="65"/>
      <c r="E493" s="65"/>
      <c r="F493" s="65"/>
      <c r="G493" s="65"/>
      <c r="H493" s="4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>
      <c r="A494" s="271"/>
      <c r="B494" s="271"/>
      <c r="C494" s="65"/>
      <c r="D494" s="65"/>
      <c r="E494" s="65"/>
      <c r="F494" s="65"/>
      <c r="G494" s="65"/>
      <c r="H494" s="4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>
      <c r="A495" s="271"/>
      <c r="B495" s="271"/>
      <c r="C495" s="65"/>
      <c r="D495" s="65"/>
      <c r="E495" s="65"/>
      <c r="F495" s="65"/>
      <c r="G495" s="65"/>
      <c r="H495" s="4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>
      <c r="A496" s="271"/>
      <c r="B496" s="271"/>
      <c r="C496" s="65"/>
      <c r="D496" s="65"/>
      <c r="E496" s="65"/>
      <c r="F496" s="65"/>
      <c r="G496" s="65"/>
      <c r="H496" s="4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>
      <c r="A497" s="271"/>
      <c r="B497" s="271"/>
      <c r="C497" s="65"/>
      <c r="D497" s="65"/>
      <c r="E497" s="65"/>
      <c r="F497" s="65"/>
      <c r="G497" s="65"/>
      <c r="H497" s="4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>
      <c r="A498" s="271"/>
      <c r="B498" s="271"/>
      <c r="C498" s="65"/>
      <c r="D498" s="65"/>
      <c r="E498" s="65"/>
      <c r="F498" s="65"/>
      <c r="G498" s="65"/>
      <c r="H498" s="4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>
      <c r="A499" s="271"/>
      <c r="B499" s="271"/>
      <c r="C499" s="65"/>
      <c r="D499" s="65"/>
      <c r="E499" s="65"/>
      <c r="F499" s="65"/>
      <c r="G499" s="65"/>
      <c r="H499" s="4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>
      <c r="A500" s="271"/>
      <c r="B500" s="271"/>
      <c r="C500" s="65"/>
      <c r="D500" s="65"/>
      <c r="E500" s="65"/>
      <c r="F500" s="65"/>
      <c r="G500" s="65"/>
      <c r="H500" s="4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>
      <c r="A501" s="271"/>
      <c r="B501" s="271"/>
      <c r="C501" s="65"/>
      <c r="D501" s="65"/>
      <c r="E501" s="65"/>
      <c r="F501" s="65"/>
      <c r="G501" s="65"/>
      <c r="H501" s="4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>
      <c r="A502" s="271"/>
      <c r="B502" s="271"/>
      <c r="C502" s="65"/>
      <c r="D502" s="65"/>
      <c r="E502" s="65"/>
      <c r="F502" s="65"/>
      <c r="G502" s="65"/>
      <c r="H502" s="4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>
      <c r="A503" s="271"/>
      <c r="B503" s="271"/>
      <c r="C503" s="65"/>
      <c r="D503" s="65"/>
      <c r="E503" s="65"/>
      <c r="F503" s="65"/>
      <c r="G503" s="65"/>
      <c r="H503" s="4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>
      <c r="A504" s="271"/>
      <c r="B504" s="271"/>
      <c r="C504" s="65"/>
      <c r="D504" s="65"/>
      <c r="E504" s="65"/>
      <c r="F504" s="65"/>
      <c r="G504" s="65"/>
      <c r="H504" s="4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>
      <c r="A505" s="271"/>
      <c r="B505" s="271"/>
      <c r="C505" s="65"/>
      <c r="D505" s="65"/>
      <c r="E505" s="65"/>
      <c r="F505" s="65"/>
      <c r="G505" s="65"/>
      <c r="H505" s="4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>
      <c r="A506" s="271"/>
      <c r="B506" s="271"/>
      <c r="C506" s="65"/>
      <c r="D506" s="65"/>
      <c r="E506" s="65"/>
      <c r="F506" s="65"/>
      <c r="G506" s="65"/>
      <c r="H506" s="4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>
      <c r="A507" s="271"/>
      <c r="B507" s="271"/>
      <c r="C507" s="65"/>
      <c r="D507" s="65"/>
      <c r="E507" s="65"/>
      <c r="F507" s="65"/>
      <c r="G507" s="65"/>
      <c r="H507" s="4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>
      <c r="A508" s="271"/>
      <c r="B508" s="271"/>
      <c r="C508" s="65"/>
      <c r="D508" s="65"/>
      <c r="E508" s="65"/>
      <c r="F508" s="65"/>
      <c r="G508" s="65"/>
      <c r="H508" s="4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>
      <c r="A509" s="271"/>
      <c r="B509" s="271"/>
      <c r="C509" s="65"/>
      <c r="D509" s="65"/>
      <c r="E509" s="65"/>
      <c r="F509" s="65"/>
      <c r="G509" s="65"/>
      <c r="H509" s="4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>
      <c r="A510" s="271"/>
      <c r="B510" s="271"/>
      <c r="C510" s="65"/>
      <c r="D510" s="65"/>
      <c r="E510" s="65"/>
      <c r="F510" s="65"/>
      <c r="G510" s="65"/>
      <c r="H510" s="4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>
      <c r="A511" s="271"/>
      <c r="B511" s="271"/>
      <c r="C511" s="65"/>
      <c r="D511" s="65"/>
      <c r="E511" s="65"/>
      <c r="F511" s="65"/>
      <c r="G511" s="65"/>
      <c r="H511" s="4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>
      <c r="A512" s="271"/>
      <c r="B512" s="271"/>
      <c r="C512" s="65"/>
      <c r="D512" s="65"/>
      <c r="E512" s="65"/>
      <c r="F512" s="65"/>
      <c r="G512" s="65"/>
      <c r="H512" s="4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>
      <c r="A513" s="271"/>
      <c r="B513" s="271"/>
      <c r="C513" s="65"/>
      <c r="D513" s="65"/>
      <c r="E513" s="65"/>
      <c r="F513" s="65"/>
      <c r="G513" s="65"/>
      <c r="H513" s="4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>
      <c r="A514" s="271"/>
      <c r="B514" s="271"/>
      <c r="C514" s="65"/>
      <c r="D514" s="65"/>
      <c r="E514" s="65"/>
      <c r="F514" s="65"/>
      <c r="G514" s="65"/>
      <c r="H514" s="4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>
      <c r="A515" s="271"/>
      <c r="B515" s="271"/>
      <c r="C515" s="65"/>
      <c r="D515" s="65"/>
      <c r="E515" s="65"/>
      <c r="F515" s="65"/>
      <c r="G515" s="65"/>
      <c r="H515" s="4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>
      <c r="A516" s="271"/>
      <c r="B516" s="271"/>
      <c r="C516" s="65"/>
      <c r="D516" s="65"/>
      <c r="E516" s="65"/>
      <c r="F516" s="65"/>
      <c r="G516" s="65"/>
      <c r="H516" s="4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>
      <c r="A517" s="271"/>
      <c r="B517" s="271"/>
      <c r="C517" s="65"/>
      <c r="D517" s="65"/>
      <c r="E517" s="65"/>
      <c r="F517" s="65"/>
      <c r="G517" s="65"/>
      <c r="H517" s="4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>
      <c r="A518" s="271"/>
      <c r="B518" s="271"/>
      <c r="C518" s="65"/>
      <c r="D518" s="65"/>
      <c r="E518" s="65"/>
      <c r="F518" s="65"/>
      <c r="G518" s="65"/>
      <c r="H518" s="4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>
      <c r="A519" s="271"/>
      <c r="B519" s="271"/>
      <c r="C519" s="65"/>
      <c r="D519" s="65"/>
      <c r="E519" s="65"/>
      <c r="F519" s="65"/>
      <c r="G519" s="65"/>
      <c r="H519" s="4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>
      <c r="A520" s="271"/>
      <c r="B520" s="271"/>
      <c r="C520" s="65"/>
      <c r="D520" s="65"/>
      <c r="E520" s="65"/>
      <c r="F520" s="65"/>
      <c r="G520" s="65"/>
      <c r="H520" s="4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>
      <c r="A521" s="271"/>
      <c r="B521" s="271"/>
      <c r="C521" s="65"/>
      <c r="D521" s="65"/>
      <c r="E521" s="65"/>
      <c r="F521" s="65"/>
      <c r="G521" s="65"/>
      <c r="H521" s="4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>
      <c r="A522" s="271"/>
      <c r="B522" s="271"/>
      <c r="C522" s="65"/>
      <c r="D522" s="65"/>
      <c r="E522" s="65"/>
      <c r="F522" s="65"/>
      <c r="G522" s="65"/>
      <c r="H522" s="4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>
      <c r="A523" s="271"/>
      <c r="B523" s="271"/>
      <c r="C523" s="65"/>
      <c r="D523" s="65"/>
      <c r="E523" s="65"/>
      <c r="F523" s="65"/>
      <c r="G523" s="65"/>
      <c r="H523" s="4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>
      <c r="A524" s="271"/>
      <c r="B524" s="271"/>
      <c r="C524" s="65"/>
      <c r="D524" s="65"/>
      <c r="E524" s="65"/>
      <c r="F524" s="65"/>
      <c r="G524" s="65"/>
      <c r="H524" s="4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>
      <c r="A525" s="271"/>
      <c r="B525" s="271"/>
      <c r="C525" s="65"/>
      <c r="D525" s="65"/>
      <c r="E525" s="65"/>
      <c r="F525" s="65"/>
      <c r="G525" s="65"/>
      <c r="H525" s="4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>
      <c r="A526" s="271"/>
      <c r="B526" s="271"/>
      <c r="C526" s="65"/>
      <c r="D526" s="65"/>
      <c r="E526" s="65"/>
      <c r="F526" s="65"/>
      <c r="G526" s="65"/>
      <c r="H526" s="4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>
      <c r="A527" s="271"/>
      <c r="B527" s="271"/>
      <c r="C527" s="65"/>
      <c r="D527" s="65"/>
      <c r="E527" s="65"/>
      <c r="F527" s="65"/>
      <c r="G527" s="65"/>
      <c r="H527" s="4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>
      <c r="A528" s="271"/>
      <c r="B528" s="271"/>
      <c r="C528" s="65"/>
      <c r="D528" s="65"/>
      <c r="E528" s="65"/>
      <c r="F528" s="65"/>
      <c r="G528" s="65"/>
      <c r="H528" s="4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>
      <c r="A529" s="271"/>
      <c r="B529" s="271"/>
      <c r="C529" s="65"/>
      <c r="D529" s="65"/>
      <c r="E529" s="65"/>
      <c r="F529" s="65"/>
      <c r="G529" s="65"/>
      <c r="H529" s="4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>
      <c r="A530" s="271"/>
      <c r="B530" s="271"/>
      <c r="C530" s="65"/>
      <c r="D530" s="65"/>
      <c r="E530" s="65"/>
      <c r="F530" s="65"/>
      <c r="G530" s="65"/>
      <c r="H530" s="4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>
      <c r="A531" s="271"/>
      <c r="B531" s="271"/>
      <c r="C531" s="65"/>
      <c r="D531" s="65"/>
      <c r="E531" s="65"/>
      <c r="F531" s="65"/>
      <c r="G531" s="65"/>
      <c r="H531" s="4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>
      <c r="A532" s="271"/>
      <c r="B532" s="271"/>
      <c r="C532" s="65"/>
      <c r="D532" s="65"/>
      <c r="E532" s="65"/>
      <c r="F532" s="65"/>
      <c r="G532" s="65"/>
      <c r="H532" s="4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>
      <c r="A533" s="271"/>
      <c r="B533" s="271"/>
      <c r="C533" s="65"/>
      <c r="D533" s="65"/>
      <c r="E533" s="65"/>
      <c r="F533" s="65"/>
      <c r="G533" s="65"/>
      <c r="H533" s="4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>
      <c r="A534" s="271"/>
      <c r="B534" s="271"/>
      <c r="C534" s="65"/>
      <c r="D534" s="65"/>
      <c r="E534" s="65"/>
      <c r="F534" s="65"/>
      <c r="G534" s="65"/>
      <c r="H534" s="4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>
      <c r="A535" s="271"/>
      <c r="B535" s="271"/>
      <c r="C535" s="65"/>
      <c r="D535" s="65"/>
      <c r="E535" s="65"/>
      <c r="F535" s="65"/>
      <c r="G535" s="65"/>
      <c r="H535" s="4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>
      <c r="A536" s="271"/>
      <c r="B536" s="271"/>
      <c r="C536" s="65"/>
      <c r="D536" s="65"/>
      <c r="E536" s="65"/>
      <c r="F536" s="65"/>
      <c r="G536" s="65"/>
      <c r="H536" s="4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>
      <c r="A537" s="271"/>
      <c r="B537" s="271"/>
      <c r="C537" s="65"/>
      <c r="D537" s="65"/>
      <c r="E537" s="65"/>
      <c r="F537" s="65"/>
      <c r="G537" s="65"/>
      <c r="H537" s="4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>
      <c r="A538" s="271"/>
      <c r="B538" s="271"/>
      <c r="C538" s="65"/>
      <c r="D538" s="65"/>
      <c r="E538" s="65"/>
      <c r="F538" s="65"/>
      <c r="G538" s="65"/>
      <c r="H538" s="4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>
      <c r="A539" s="271"/>
      <c r="B539" s="271"/>
      <c r="C539" s="65"/>
      <c r="D539" s="65"/>
      <c r="E539" s="65"/>
      <c r="F539" s="65"/>
      <c r="G539" s="65"/>
      <c r="H539" s="4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>
      <c r="A540" s="271"/>
      <c r="B540" s="271"/>
      <c r="C540" s="65"/>
      <c r="D540" s="65"/>
      <c r="E540" s="65"/>
      <c r="F540" s="65"/>
      <c r="G540" s="65"/>
      <c r="H540" s="4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>
      <c r="A541" s="271"/>
      <c r="B541" s="271"/>
      <c r="C541" s="65"/>
      <c r="D541" s="65"/>
      <c r="E541" s="65"/>
      <c r="F541" s="65"/>
      <c r="G541" s="65"/>
      <c r="H541" s="4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>
      <c r="A542" s="271"/>
      <c r="B542" s="271"/>
      <c r="C542" s="65"/>
      <c r="D542" s="65"/>
      <c r="E542" s="65"/>
      <c r="F542" s="65"/>
      <c r="G542" s="65"/>
      <c r="H542" s="4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>
      <c r="A543" s="271"/>
      <c r="B543" s="271"/>
      <c r="C543" s="65"/>
      <c r="D543" s="65"/>
      <c r="E543" s="65"/>
      <c r="F543" s="65"/>
      <c r="G543" s="65"/>
      <c r="H543" s="4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>
      <c r="A544" s="271"/>
      <c r="B544" s="271"/>
      <c r="C544" s="65"/>
      <c r="D544" s="65"/>
      <c r="E544" s="65"/>
      <c r="F544" s="65"/>
      <c r="G544" s="65"/>
      <c r="H544" s="4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>
      <c r="A545" s="271"/>
      <c r="B545" s="271"/>
      <c r="C545" s="65"/>
      <c r="D545" s="65"/>
      <c r="E545" s="65"/>
      <c r="F545" s="65"/>
      <c r="G545" s="65"/>
      <c r="H545" s="4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>
      <c r="A546" s="271"/>
      <c r="B546" s="271"/>
      <c r="C546" s="65"/>
      <c r="D546" s="65"/>
      <c r="E546" s="65"/>
      <c r="F546" s="65"/>
      <c r="G546" s="65"/>
      <c r="H546" s="4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>
      <c r="A547" s="271"/>
      <c r="B547" s="271"/>
      <c r="C547" s="65"/>
      <c r="D547" s="65"/>
      <c r="E547" s="65"/>
      <c r="F547" s="65"/>
      <c r="G547" s="65"/>
      <c r="H547" s="4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>
      <c r="A548" s="271"/>
      <c r="B548" s="271"/>
      <c r="C548" s="65"/>
      <c r="D548" s="65"/>
      <c r="E548" s="65"/>
      <c r="F548" s="65"/>
      <c r="G548" s="65"/>
      <c r="H548" s="4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>
      <c r="A549" s="271"/>
      <c r="B549" s="271"/>
      <c r="C549" s="65"/>
      <c r="D549" s="65"/>
      <c r="E549" s="65"/>
      <c r="F549" s="65"/>
      <c r="G549" s="65"/>
      <c r="H549" s="4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>
      <c r="A550" s="271"/>
      <c r="B550" s="271"/>
      <c r="C550" s="65"/>
      <c r="D550" s="65"/>
      <c r="E550" s="65"/>
      <c r="F550" s="65"/>
      <c r="G550" s="65"/>
      <c r="H550" s="4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>
      <c r="A551" s="271"/>
      <c r="B551" s="271"/>
      <c r="C551" s="65"/>
      <c r="D551" s="65"/>
      <c r="E551" s="65"/>
      <c r="F551" s="65"/>
      <c r="G551" s="65"/>
      <c r="H551" s="4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>
      <c r="A552" s="271"/>
      <c r="B552" s="271"/>
      <c r="C552" s="65"/>
      <c r="D552" s="65"/>
      <c r="E552" s="65"/>
      <c r="F552" s="65"/>
      <c r="G552" s="65"/>
      <c r="H552" s="4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>
      <c r="A553" s="271"/>
      <c r="B553" s="271"/>
      <c r="C553" s="65"/>
      <c r="D553" s="65"/>
      <c r="E553" s="65"/>
      <c r="F553" s="65"/>
      <c r="G553" s="65"/>
      <c r="H553" s="4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>
      <c r="A554" s="271"/>
      <c r="B554" s="271"/>
      <c r="C554" s="65"/>
      <c r="D554" s="65"/>
      <c r="E554" s="65"/>
      <c r="F554" s="65"/>
      <c r="G554" s="65"/>
      <c r="H554" s="4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>
      <c r="A555" s="271"/>
      <c r="B555" s="271"/>
      <c r="C555" s="65"/>
      <c r="D555" s="65"/>
      <c r="E555" s="65"/>
      <c r="F555" s="65"/>
      <c r="G555" s="65"/>
      <c r="H555" s="4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>
      <c r="A556" s="271"/>
      <c r="B556" s="271"/>
      <c r="C556" s="65"/>
      <c r="D556" s="65"/>
      <c r="E556" s="65"/>
      <c r="F556" s="65"/>
      <c r="G556" s="65"/>
      <c r="H556" s="4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>
      <c r="A557" s="271"/>
      <c r="B557" s="271"/>
      <c r="C557" s="65"/>
      <c r="D557" s="65"/>
      <c r="E557" s="65"/>
      <c r="F557" s="65"/>
      <c r="G557" s="65"/>
      <c r="H557" s="4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>
      <c r="A558" s="271"/>
      <c r="B558" s="271"/>
      <c r="C558" s="65"/>
      <c r="D558" s="65"/>
      <c r="E558" s="65"/>
      <c r="F558" s="65"/>
      <c r="G558" s="65"/>
      <c r="H558" s="4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>
      <c r="A559" s="271"/>
      <c r="B559" s="271"/>
      <c r="C559" s="65"/>
      <c r="D559" s="65"/>
      <c r="E559" s="65"/>
      <c r="F559" s="65"/>
      <c r="G559" s="65"/>
      <c r="H559" s="4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>
      <c r="A560" s="271"/>
      <c r="B560" s="271"/>
      <c r="C560" s="65"/>
      <c r="D560" s="65"/>
      <c r="E560" s="65"/>
      <c r="F560" s="65"/>
      <c r="G560" s="65"/>
      <c r="H560" s="4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>
      <c r="A561" s="271"/>
      <c r="B561" s="271"/>
      <c r="C561" s="65"/>
      <c r="D561" s="65"/>
      <c r="E561" s="65"/>
      <c r="F561" s="65"/>
      <c r="G561" s="65"/>
      <c r="H561" s="4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>
      <c r="A562" s="271"/>
      <c r="B562" s="271"/>
      <c r="C562" s="65"/>
      <c r="D562" s="65"/>
      <c r="E562" s="65"/>
      <c r="F562" s="65"/>
      <c r="G562" s="65"/>
      <c r="H562" s="4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>
      <c r="A563" s="271"/>
      <c r="B563" s="271"/>
      <c r="C563" s="65"/>
      <c r="D563" s="65"/>
      <c r="E563" s="65"/>
      <c r="F563" s="65"/>
      <c r="G563" s="65"/>
      <c r="H563" s="4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>
      <c r="A564" s="271"/>
      <c r="B564" s="271"/>
      <c r="C564" s="65"/>
      <c r="D564" s="65"/>
      <c r="E564" s="65"/>
      <c r="F564" s="65"/>
      <c r="G564" s="65"/>
      <c r="H564" s="4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>
      <c r="A565" s="271"/>
      <c r="B565" s="271"/>
      <c r="C565" s="65"/>
      <c r="D565" s="65"/>
      <c r="E565" s="65"/>
      <c r="F565" s="65"/>
      <c r="G565" s="65"/>
      <c r="H565" s="4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>
      <c r="A566" s="271"/>
      <c r="B566" s="271"/>
      <c r="C566" s="65"/>
      <c r="D566" s="65"/>
      <c r="E566" s="65"/>
      <c r="F566" s="65"/>
      <c r="G566" s="65"/>
      <c r="H566" s="4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>
      <c r="A567" s="271"/>
      <c r="B567" s="271"/>
      <c r="C567" s="65"/>
      <c r="D567" s="65"/>
      <c r="E567" s="65"/>
      <c r="F567" s="65"/>
      <c r="G567" s="65"/>
      <c r="H567" s="4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>
      <c r="A568" s="271"/>
      <c r="B568" s="271"/>
      <c r="C568" s="65"/>
      <c r="D568" s="65"/>
      <c r="E568" s="65"/>
      <c r="F568" s="65"/>
      <c r="G568" s="65"/>
      <c r="H568" s="4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>
      <c r="A569" s="271"/>
      <c r="B569" s="271"/>
      <c r="C569" s="65"/>
      <c r="D569" s="65"/>
      <c r="E569" s="65"/>
      <c r="F569" s="65"/>
      <c r="G569" s="65"/>
      <c r="H569" s="4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>
      <c r="A570" s="271"/>
      <c r="B570" s="271"/>
      <c r="C570" s="65"/>
      <c r="D570" s="65"/>
      <c r="E570" s="65"/>
      <c r="F570" s="65"/>
      <c r="G570" s="65"/>
      <c r="H570" s="4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>
      <c r="A571" s="271"/>
      <c r="B571" s="271"/>
      <c r="C571" s="65"/>
      <c r="D571" s="65"/>
      <c r="E571" s="65"/>
      <c r="F571" s="65"/>
      <c r="G571" s="65"/>
      <c r="H571" s="4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>
      <c r="A572" s="271"/>
      <c r="B572" s="271"/>
      <c r="C572" s="65"/>
      <c r="D572" s="65"/>
      <c r="E572" s="65"/>
      <c r="F572" s="65"/>
      <c r="G572" s="65"/>
      <c r="H572" s="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>
      <c r="A573" s="271"/>
      <c r="B573" s="271"/>
      <c r="C573" s="65"/>
      <c r="D573" s="65"/>
      <c r="E573" s="65"/>
      <c r="F573" s="65"/>
      <c r="G573" s="65"/>
      <c r="H573" s="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>
      <c r="A574" s="271"/>
      <c r="B574" s="271"/>
      <c r="C574" s="65"/>
      <c r="D574" s="65"/>
      <c r="E574" s="65"/>
      <c r="F574" s="65"/>
      <c r="G574" s="65"/>
      <c r="H574" s="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>
      <c r="A575" s="271"/>
      <c r="B575" s="271"/>
      <c r="C575" s="65"/>
      <c r="D575" s="65"/>
      <c r="E575" s="65"/>
      <c r="F575" s="65"/>
      <c r="G575" s="65"/>
      <c r="H575" s="4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>
      <c r="A576" s="271"/>
      <c r="B576" s="271"/>
      <c r="C576" s="65"/>
      <c r="D576" s="65"/>
      <c r="E576" s="65"/>
      <c r="F576" s="65"/>
      <c r="G576" s="65"/>
      <c r="H576" s="4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>
      <c r="A577" s="271"/>
      <c r="B577" s="271"/>
      <c r="C577" s="65"/>
      <c r="D577" s="65"/>
      <c r="E577" s="65"/>
      <c r="F577" s="65"/>
      <c r="G577" s="65"/>
      <c r="H577" s="4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>
      <c r="A578" s="271"/>
      <c r="B578" s="271"/>
      <c r="C578" s="65"/>
      <c r="D578" s="65"/>
      <c r="E578" s="65"/>
      <c r="F578" s="65"/>
      <c r="G578" s="65"/>
      <c r="H578" s="4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>
      <c r="A579" s="271"/>
      <c r="B579" s="271"/>
      <c r="C579" s="65"/>
      <c r="D579" s="65"/>
      <c r="E579" s="65"/>
      <c r="F579" s="65"/>
      <c r="G579" s="65"/>
      <c r="H579" s="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>
      <c r="A580" s="271"/>
      <c r="B580" s="271"/>
      <c r="C580" s="65"/>
      <c r="D580" s="65"/>
      <c r="E580" s="65"/>
      <c r="F580" s="65"/>
      <c r="G580" s="65"/>
      <c r="H580" s="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>
      <c r="A581" s="271"/>
      <c r="B581" s="271"/>
      <c r="C581" s="65"/>
      <c r="D581" s="65"/>
      <c r="E581" s="65"/>
      <c r="F581" s="65"/>
      <c r="G581" s="65"/>
      <c r="H581" s="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>
      <c r="A582" s="271"/>
      <c r="B582" s="271"/>
      <c r="C582" s="65"/>
      <c r="D582" s="65"/>
      <c r="E582" s="65"/>
      <c r="F582" s="65"/>
      <c r="G582" s="65"/>
      <c r="H582" s="4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>
      <c r="A583" s="271"/>
      <c r="B583" s="271"/>
      <c r="C583" s="65"/>
      <c r="D583" s="65"/>
      <c r="E583" s="65"/>
      <c r="F583" s="65"/>
      <c r="G583" s="65"/>
      <c r="H583" s="4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>
      <c r="A584" s="271"/>
      <c r="B584" s="271"/>
      <c r="C584" s="65"/>
      <c r="D584" s="65"/>
      <c r="E584" s="65"/>
      <c r="F584" s="65"/>
      <c r="G584" s="65"/>
      <c r="H584" s="4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>
      <c r="A585" s="271"/>
      <c r="B585" s="271"/>
      <c r="C585" s="65"/>
      <c r="D585" s="65"/>
      <c r="E585" s="65"/>
      <c r="F585" s="65"/>
      <c r="G585" s="65"/>
      <c r="H585" s="4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>
      <c r="A586" s="271"/>
      <c r="B586" s="271"/>
      <c r="C586" s="65"/>
      <c r="D586" s="65"/>
      <c r="E586" s="65"/>
      <c r="F586" s="65"/>
      <c r="G586" s="65"/>
      <c r="H586" s="4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>
      <c r="A587" s="271"/>
      <c r="B587" s="271"/>
      <c r="C587" s="65"/>
      <c r="D587" s="65"/>
      <c r="E587" s="65"/>
      <c r="F587" s="65"/>
      <c r="G587" s="65"/>
      <c r="H587" s="4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>
      <c r="A588" s="271"/>
      <c r="B588" s="271"/>
      <c r="C588" s="65"/>
      <c r="D588" s="65"/>
      <c r="E588" s="65"/>
      <c r="F588" s="65"/>
      <c r="G588" s="65"/>
      <c r="H588" s="4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>
      <c r="A589" s="271"/>
      <c r="B589" s="271"/>
      <c r="C589" s="65"/>
      <c r="D589" s="65"/>
      <c r="E589" s="65"/>
      <c r="F589" s="65"/>
      <c r="G589" s="65"/>
      <c r="H589" s="4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>
      <c r="A590" s="271"/>
      <c r="B590" s="271"/>
      <c r="C590" s="65"/>
      <c r="D590" s="65"/>
      <c r="E590" s="65"/>
      <c r="F590" s="65"/>
      <c r="G590" s="65"/>
      <c r="H590" s="4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>
      <c r="A591" s="271"/>
      <c r="B591" s="271"/>
      <c r="C591" s="65"/>
      <c r="D591" s="65"/>
      <c r="E591" s="65"/>
      <c r="F591" s="65"/>
      <c r="G591" s="65"/>
      <c r="H591" s="4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>
      <c r="A592" s="271"/>
      <c r="B592" s="271"/>
      <c r="C592" s="65"/>
      <c r="D592" s="65"/>
      <c r="E592" s="65"/>
      <c r="F592" s="65"/>
      <c r="G592" s="65"/>
      <c r="H592" s="4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>
      <c r="A593" s="271"/>
      <c r="B593" s="271"/>
      <c r="C593" s="65"/>
      <c r="D593" s="65"/>
      <c r="E593" s="65"/>
      <c r="F593" s="65"/>
      <c r="G593" s="65"/>
      <c r="H593" s="4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>
      <c r="A594" s="271"/>
      <c r="B594" s="271"/>
      <c r="C594" s="65"/>
      <c r="D594" s="65"/>
      <c r="E594" s="65"/>
      <c r="F594" s="65"/>
      <c r="G594" s="65"/>
      <c r="H594" s="4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>
      <c r="A595" s="271"/>
      <c r="B595" s="271"/>
      <c r="C595" s="65"/>
      <c r="D595" s="65"/>
      <c r="E595" s="65"/>
      <c r="F595" s="65"/>
      <c r="G595" s="65"/>
      <c r="H595" s="4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>
      <c r="A596" s="271"/>
      <c r="B596" s="271"/>
      <c r="C596" s="65"/>
      <c r="D596" s="65"/>
      <c r="E596" s="65"/>
      <c r="F596" s="65"/>
      <c r="G596" s="65"/>
      <c r="H596" s="4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>
      <c r="A597" s="271"/>
      <c r="B597" s="271"/>
      <c r="C597" s="65"/>
      <c r="D597" s="65"/>
      <c r="E597" s="65"/>
      <c r="F597" s="65"/>
      <c r="G597" s="65"/>
      <c r="H597" s="4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>
      <c r="A598" s="271"/>
      <c r="B598" s="271"/>
      <c r="C598" s="65"/>
      <c r="D598" s="65"/>
      <c r="E598" s="65"/>
      <c r="F598" s="65"/>
      <c r="G598" s="65"/>
      <c r="H598" s="4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>
      <c r="A599" s="271"/>
      <c r="B599" s="271"/>
      <c r="C599" s="65"/>
      <c r="D599" s="65"/>
      <c r="E599" s="65"/>
      <c r="F599" s="65"/>
      <c r="G599" s="65"/>
      <c r="H599" s="4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>
      <c r="A600" s="271"/>
      <c r="B600" s="271"/>
      <c r="C600" s="65"/>
      <c r="D600" s="65"/>
      <c r="E600" s="65"/>
      <c r="F600" s="65"/>
      <c r="G600" s="65"/>
      <c r="H600" s="4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>
      <c r="A601" s="271"/>
      <c r="B601" s="271"/>
      <c r="C601" s="65"/>
      <c r="D601" s="65"/>
      <c r="E601" s="65"/>
      <c r="F601" s="65"/>
      <c r="G601" s="65"/>
      <c r="H601" s="4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>
      <c r="A602" s="271"/>
      <c r="B602" s="271"/>
      <c r="C602" s="65"/>
      <c r="D602" s="65"/>
      <c r="E602" s="65"/>
      <c r="F602" s="65"/>
      <c r="G602" s="65"/>
      <c r="H602" s="4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>
      <c r="A603" s="271"/>
      <c r="B603" s="271"/>
      <c r="C603" s="65"/>
      <c r="D603" s="65"/>
      <c r="E603" s="65"/>
      <c r="F603" s="65"/>
      <c r="G603" s="65"/>
      <c r="H603" s="4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>
      <c r="A604" s="271"/>
      <c r="B604" s="271"/>
      <c r="C604" s="65"/>
      <c r="D604" s="65"/>
      <c r="E604" s="65"/>
      <c r="F604" s="65"/>
      <c r="G604" s="65"/>
      <c r="H604" s="4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>
      <c r="A605" s="271"/>
      <c r="B605" s="271"/>
      <c r="C605" s="65"/>
      <c r="D605" s="65"/>
      <c r="E605" s="65"/>
      <c r="F605" s="65"/>
      <c r="G605" s="65"/>
      <c r="H605" s="4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>
      <c r="A606" s="271"/>
      <c r="B606" s="271"/>
      <c r="C606" s="65"/>
      <c r="D606" s="65"/>
      <c r="E606" s="65"/>
      <c r="F606" s="65"/>
      <c r="G606" s="65"/>
      <c r="H606" s="4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>
      <c r="A607" s="271"/>
      <c r="B607" s="271"/>
      <c r="C607" s="65"/>
      <c r="D607" s="65"/>
      <c r="E607" s="65"/>
      <c r="F607" s="65"/>
      <c r="G607" s="65"/>
      <c r="H607" s="4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>
      <c r="A608" s="271"/>
      <c r="B608" s="271"/>
      <c r="C608" s="65"/>
      <c r="D608" s="65"/>
      <c r="E608" s="65"/>
      <c r="F608" s="65"/>
      <c r="G608" s="65"/>
      <c r="H608" s="4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>
      <c r="A609" s="271"/>
      <c r="B609" s="271"/>
      <c r="C609" s="65"/>
      <c r="D609" s="65"/>
      <c r="E609" s="65"/>
      <c r="F609" s="65"/>
      <c r="G609" s="65"/>
      <c r="H609" s="4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>
      <c r="A610" s="271"/>
      <c r="B610" s="271"/>
      <c r="C610" s="65"/>
      <c r="D610" s="65"/>
      <c r="E610" s="65"/>
      <c r="F610" s="65"/>
      <c r="G610" s="65"/>
      <c r="H610" s="4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>
      <c r="A611" s="271"/>
      <c r="B611" s="271"/>
      <c r="C611" s="65"/>
      <c r="D611" s="65"/>
      <c r="E611" s="65"/>
      <c r="F611" s="65"/>
      <c r="G611" s="65"/>
      <c r="H611" s="4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>
      <c r="A612" s="271"/>
      <c r="B612" s="271"/>
      <c r="C612" s="65"/>
      <c r="D612" s="65"/>
      <c r="E612" s="65"/>
      <c r="F612" s="65"/>
      <c r="G612" s="65"/>
      <c r="H612" s="4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>
      <c r="A613" s="271"/>
      <c r="B613" s="271"/>
      <c r="C613" s="65"/>
      <c r="D613" s="65"/>
      <c r="E613" s="65"/>
      <c r="F613" s="65"/>
      <c r="G613" s="65"/>
      <c r="H613" s="4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>
      <c r="A614" s="271"/>
      <c r="B614" s="271"/>
      <c r="C614" s="65"/>
      <c r="D614" s="65"/>
      <c r="E614" s="65"/>
      <c r="F614" s="65"/>
      <c r="G614" s="65"/>
      <c r="H614" s="4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>
      <c r="A615" s="271"/>
      <c r="B615" s="271"/>
      <c r="C615" s="65"/>
      <c r="D615" s="65"/>
      <c r="E615" s="65"/>
      <c r="F615" s="65"/>
      <c r="G615" s="65"/>
      <c r="H615" s="4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>
      <c r="A616" s="271"/>
      <c r="B616" s="271"/>
      <c r="C616" s="65"/>
      <c r="D616" s="65"/>
      <c r="E616" s="65"/>
      <c r="F616" s="65"/>
      <c r="G616" s="65"/>
      <c r="H616" s="4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>
      <c r="A617" s="271"/>
      <c r="B617" s="271"/>
      <c r="C617" s="65"/>
      <c r="D617" s="65"/>
      <c r="E617" s="65"/>
      <c r="F617" s="65"/>
      <c r="G617" s="65"/>
      <c r="H617" s="4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>
      <c r="A618" s="271"/>
      <c r="B618" s="271"/>
      <c r="C618" s="65"/>
      <c r="D618" s="65"/>
      <c r="E618" s="65"/>
      <c r="F618" s="65"/>
      <c r="G618" s="65"/>
      <c r="H618" s="4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>
      <c r="A619" s="271"/>
      <c r="B619" s="271"/>
      <c r="C619" s="65"/>
      <c r="D619" s="65"/>
      <c r="E619" s="65"/>
      <c r="F619" s="65"/>
      <c r="G619" s="65"/>
      <c r="H619" s="4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>
      <c r="A620" s="271"/>
      <c r="B620" s="271"/>
      <c r="C620" s="65"/>
      <c r="D620" s="65"/>
      <c r="E620" s="65"/>
      <c r="F620" s="65"/>
      <c r="G620" s="65"/>
      <c r="H620" s="4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>
      <c r="A621" s="271"/>
      <c r="B621" s="271"/>
      <c r="C621" s="65"/>
      <c r="D621" s="65"/>
      <c r="E621" s="65"/>
      <c r="F621" s="65"/>
      <c r="G621" s="65"/>
      <c r="H621" s="4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>
      <c r="A622" s="271"/>
      <c r="B622" s="271"/>
      <c r="C622" s="65"/>
      <c r="D622" s="65"/>
      <c r="E622" s="65"/>
      <c r="F622" s="65"/>
      <c r="G622" s="65"/>
      <c r="H622" s="4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>
      <c r="A623" s="271"/>
      <c r="B623" s="271"/>
      <c r="C623" s="65"/>
      <c r="D623" s="65"/>
      <c r="E623" s="65"/>
      <c r="F623" s="65"/>
      <c r="G623" s="65"/>
      <c r="H623" s="4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>
      <c r="A624" s="271"/>
      <c r="B624" s="271"/>
      <c r="C624" s="65"/>
      <c r="D624" s="65"/>
      <c r="E624" s="65"/>
      <c r="F624" s="65"/>
      <c r="G624" s="65"/>
      <c r="H624" s="4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>
      <c r="A625" s="271"/>
      <c r="B625" s="271"/>
      <c r="C625" s="65"/>
      <c r="D625" s="65"/>
      <c r="E625" s="65"/>
      <c r="F625" s="65"/>
      <c r="G625" s="65"/>
      <c r="H625" s="4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>
      <c r="A626" s="271"/>
      <c r="B626" s="271"/>
      <c r="C626" s="65"/>
      <c r="D626" s="65"/>
      <c r="E626" s="65"/>
      <c r="F626" s="65"/>
      <c r="G626" s="65"/>
      <c r="H626" s="4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>
      <c r="A627" s="271"/>
      <c r="B627" s="271"/>
      <c r="C627" s="65"/>
      <c r="D627" s="65"/>
      <c r="E627" s="65"/>
      <c r="F627" s="65"/>
      <c r="G627" s="65"/>
      <c r="H627" s="4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>
      <c r="A628" s="271"/>
      <c r="B628" s="271"/>
      <c r="C628" s="65"/>
      <c r="D628" s="65"/>
      <c r="E628" s="65"/>
      <c r="F628" s="65"/>
      <c r="G628" s="65"/>
      <c r="H628" s="4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>
      <c r="A629" s="271"/>
      <c r="B629" s="271"/>
      <c r="C629" s="65"/>
      <c r="D629" s="65"/>
      <c r="E629" s="65"/>
      <c r="F629" s="65"/>
      <c r="G629" s="65"/>
      <c r="H629" s="4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>
      <c r="A630" s="271"/>
      <c r="B630" s="271"/>
      <c r="C630" s="65"/>
      <c r="D630" s="65"/>
      <c r="E630" s="65"/>
      <c r="F630" s="65"/>
      <c r="G630" s="65"/>
      <c r="H630" s="4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>
      <c r="A631" s="271"/>
      <c r="B631" s="271"/>
      <c r="C631" s="65"/>
      <c r="D631" s="65"/>
      <c r="E631" s="65"/>
      <c r="F631" s="65"/>
      <c r="G631" s="65"/>
      <c r="H631" s="4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>
      <c r="A632" s="271"/>
      <c r="B632" s="271"/>
      <c r="C632" s="65"/>
      <c r="D632" s="65"/>
      <c r="E632" s="65"/>
      <c r="F632" s="65"/>
      <c r="G632" s="65"/>
      <c r="H632" s="4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>
      <c r="A633" s="271"/>
      <c r="B633" s="271"/>
      <c r="C633" s="65"/>
      <c r="D633" s="65"/>
      <c r="E633" s="65"/>
      <c r="F633" s="65"/>
      <c r="G633" s="65"/>
      <c r="H633" s="4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>
      <c r="A634" s="271"/>
      <c r="B634" s="271"/>
      <c r="C634" s="65"/>
      <c r="D634" s="65"/>
      <c r="E634" s="65"/>
      <c r="F634" s="65"/>
      <c r="G634" s="65"/>
      <c r="H634" s="4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>
      <c r="A635" s="271"/>
      <c r="B635" s="271"/>
      <c r="C635" s="65"/>
      <c r="D635" s="65"/>
      <c r="E635" s="65"/>
      <c r="F635" s="65"/>
      <c r="G635" s="65"/>
      <c r="H635" s="4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>
      <c r="A636" s="271"/>
      <c r="B636" s="271"/>
      <c r="C636" s="65"/>
      <c r="D636" s="65"/>
      <c r="E636" s="65"/>
      <c r="F636" s="65"/>
      <c r="G636" s="65"/>
      <c r="H636" s="4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>
      <c r="A637" s="271"/>
      <c r="B637" s="271"/>
      <c r="C637" s="65"/>
      <c r="D637" s="65"/>
      <c r="E637" s="65"/>
      <c r="F637" s="65"/>
      <c r="G637" s="65"/>
      <c r="H637" s="4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>
      <c r="A638" s="271"/>
      <c r="B638" s="271"/>
      <c r="C638" s="65"/>
      <c r="D638" s="65"/>
      <c r="E638" s="65"/>
      <c r="F638" s="65"/>
      <c r="G638" s="65"/>
      <c r="H638" s="4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>
      <c r="A639" s="271"/>
      <c r="B639" s="271"/>
      <c r="C639" s="65"/>
      <c r="D639" s="65"/>
      <c r="E639" s="65"/>
      <c r="F639" s="65"/>
      <c r="G639" s="65"/>
      <c r="H639" s="4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>
      <c r="A640" s="271"/>
      <c r="B640" s="271"/>
      <c r="C640" s="65"/>
      <c r="D640" s="65"/>
      <c r="E640" s="65"/>
      <c r="F640" s="65"/>
      <c r="G640" s="65"/>
      <c r="H640" s="4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>
      <c r="A641" s="271"/>
      <c r="B641" s="271"/>
      <c r="C641" s="65"/>
      <c r="D641" s="65"/>
      <c r="E641" s="65"/>
      <c r="F641" s="65"/>
      <c r="G641" s="65"/>
      <c r="H641" s="4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>
      <c r="A642" s="271"/>
      <c r="B642" s="271"/>
      <c r="C642" s="65"/>
      <c r="D642" s="65"/>
      <c r="E642" s="65"/>
      <c r="F642" s="65"/>
      <c r="G642" s="65"/>
      <c r="H642" s="4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>
      <c r="A643" s="271"/>
      <c r="B643" s="271"/>
      <c r="C643" s="65"/>
      <c r="D643" s="65"/>
      <c r="E643" s="65"/>
      <c r="F643" s="65"/>
      <c r="G643" s="65"/>
      <c r="H643" s="4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>
      <c r="A644" s="271"/>
      <c r="B644" s="271"/>
      <c r="C644" s="65"/>
      <c r="D644" s="65"/>
      <c r="E644" s="65"/>
      <c r="F644" s="65"/>
      <c r="G644" s="65"/>
      <c r="H644" s="4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>
      <c r="A645" s="271"/>
      <c r="B645" s="271"/>
      <c r="C645" s="65"/>
      <c r="D645" s="65"/>
      <c r="E645" s="65"/>
      <c r="F645" s="65"/>
      <c r="G645" s="65"/>
      <c r="H645" s="4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>
      <c r="A646" s="271"/>
      <c r="B646" s="271"/>
      <c r="C646" s="65"/>
      <c r="D646" s="65"/>
      <c r="E646" s="65"/>
      <c r="F646" s="65"/>
      <c r="G646" s="65"/>
      <c r="H646" s="4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>
      <c r="A647" s="271"/>
      <c r="B647" s="271"/>
      <c r="C647" s="65"/>
      <c r="D647" s="65"/>
      <c r="E647" s="65"/>
      <c r="F647" s="65"/>
      <c r="G647" s="65"/>
      <c r="H647" s="4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>
      <c r="A648" s="271"/>
      <c r="B648" s="271"/>
      <c r="C648" s="65"/>
      <c r="D648" s="65"/>
      <c r="E648" s="65"/>
      <c r="F648" s="65"/>
      <c r="G648" s="65"/>
      <c r="H648" s="4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>
      <c r="A649" s="271"/>
      <c r="B649" s="271"/>
      <c r="C649" s="65"/>
      <c r="D649" s="65"/>
      <c r="E649" s="65"/>
      <c r="F649" s="65"/>
      <c r="G649" s="65"/>
      <c r="H649" s="4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>
      <c r="A650" s="271"/>
      <c r="B650" s="271"/>
      <c r="C650" s="65"/>
      <c r="D650" s="65"/>
      <c r="E650" s="65"/>
      <c r="F650" s="65"/>
      <c r="G650" s="65"/>
      <c r="H650" s="4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>
      <c r="A651" s="271"/>
      <c r="B651" s="271"/>
      <c r="C651" s="65"/>
      <c r="D651" s="65"/>
      <c r="E651" s="65"/>
      <c r="F651" s="65"/>
      <c r="G651" s="65"/>
      <c r="H651" s="4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>
      <c r="A652" s="271"/>
      <c r="B652" s="271"/>
      <c r="C652" s="65"/>
      <c r="D652" s="65"/>
      <c r="E652" s="65"/>
      <c r="F652" s="65"/>
      <c r="G652" s="65"/>
      <c r="H652" s="4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>
      <c r="A653" s="271"/>
      <c r="B653" s="271"/>
      <c r="C653" s="65"/>
      <c r="D653" s="65"/>
      <c r="E653" s="65"/>
      <c r="F653" s="65"/>
      <c r="G653" s="65"/>
      <c r="H653" s="4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>
      <c r="A654" s="271"/>
      <c r="B654" s="271"/>
      <c r="C654" s="65"/>
      <c r="D654" s="65"/>
      <c r="E654" s="65"/>
      <c r="F654" s="65"/>
      <c r="G654" s="65"/>
      <c r="H654" s="4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>
      <c r="A655" s="271"/>
      <c r="B655" s="271"/>
      <c r="C655" s="65"/>
      <c r="D655" s="65"/>
      <c r="E655" s="65"/>
      <c r="F655" s="65"/>
      <c r="G655" s="65"/>
      <c r="H655" s="4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>
      <c r="A656" s="271"/>
      <c r="B656" s="271"/>
      <c r="C656" s="65"/>
      <c r="D656" s="65"/>
      <c r="E656" s="65"/>
      <c r="F656" s="65"/>
      <c r="G656" s="65"/>
      <c r="H656" s="4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>
      <c r="A657" s="271"/>
      <c r="B657" s="271"/>
      <c r="C657" s="65"/>
      <c r="D657" s="65"/>
      <c r="E657" s="65"/>
      <c r="F657" s="65"/>
      <c r="G657" s="65"/>
      <c r="H657" s="4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>
      <c r="A658" s="271"/>
      <c r="B658" s="271"/>
      <c r="C658" s="65"/>
      <c r="D658" s="65"/>
      <c r="E658" s="65"/>
      <c r="F658" s="65"/>
      <c r="G658" s="65"/>
      <c r="H658" s="4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>
      <c r="A659" s="271"/>
      <c r="B659" s="271"/>
      <c r="C659" s="65"/>
      <c r="D659" s="65"/>
      <c r="E659" s="65"/>
      <c r="F659" s="65"/>
      <c r="G659" s="65"/>
      <c r="H659" s="4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>
      <c r="A660" s="271"/>
      <c r="B660" s="271"/>
      <c r="C660" s="65"/>
      <c r="D660" s="65"/>
      <c r="E660" s="65"/>
      <c r="F660" s="65"/>
      <c r="G660" s="65"/>
      <c r="H660" s="4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>
      <c r="A661" s="271"/>
      <c r="B661" s="271"/>
      <c r="C661" s="65"/>
      <c r="D661" s="65"/>
      <c r="E661" s="65"/>
      <c r="F661" s="65"/>
      <c r="G661" s="65"/>
      <c r="H661" s="4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>
      <c r="A662" s="271"/>
      <c r="B662" s="271"/>
      <c r="C662" s="65"/>
      <c r="D662" s="65"/>
      <c r="E662" s="65"/>
      <c r="F662" s="65"/>
      <c r="G662" s="65"/>
      <c r="H662" s="4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>
      <c r="A663" s="271"/>
      <c r="B663" s="271"/>
      <c r="C663" s="65"/>
      <c r="D663" s="65"/>
      <c r="E663" s="65"/>
      <c r="F663" s="65"/>
      <c r="G663" s="65"/>
      <c r="H663" s="4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>
      <c r="A664" s="271"/>
      <c r="B664" s="271"/>
      <c r="C664" s="65"/>
      <c r="D664" s="65"/>
      <c r="E664" s="65"/>
      <c r="F664" s="65"/>
      <c r="G664" s="65"/>
      <c r="H664" s="4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>
      <c r="A665" s="271"/>
      <c r="B665" s="271"/>
      <c r="C665" s="65"/>
      <c r="D665" s="65"/>
      <c r="E665" s="65"/>
      <c r="F665" s="65"/>
      <c r="G665" s="65"/>
      <c r="H665" s="4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>
      <c r="A666" s="271"/>
      <c r="B666" s="271"/>
      <c r="C666" s="65"/>
      <c r="D666" s="65"/>
      <c r="E666" s="65"/>
      <c r="F666" s="65"/>
      <c r="G666" s="65"/>
      <c r="H666" s="4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>
      <c r="A667" s="271"/>
      <c r="B667" s="271"/>
      <c r="C667" s="65"/>
      <c r="D667" s="65"/>
      <c r="E667" s="65"/>
      <c r="F667" s="65"/>
      <c r="G667" s="65"/>
      <c r="H667" s="4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>
      <c r="A668" s="271"/>
      <c r="B668" s="271"/>
      <c r="C668" s="65"/>
      <c r="D668" s="65"/>
      <c r="E668" s="65"/>
      <c r="F668" s="65"/>
      <c r="G668" s="65"/>
      <c r="H668" s="4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>
      <c r="A669" s="271"/>
      <c r="B669" s="271"/>
      <c r="C669" s="65"/>
      <c r="D669" s="65"/>
      <c r="E669" s="65"/>
      <c r="F669" s="65"/>
      <c r="G669" s="65"/>
      <c r="H669" s="4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>
      <c r="A670" s="271"/>
      <c r="B670" s="271"/>
      <c r="C670" s="65"/>
      <c r="D670" s="65"/>
      <c r="E670" s="65"/>
      <c r="F670" s="65"/>
      <c r="G670" s="65"/>
      <c r="H670" s="4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>
      <c r="A671" s="271"/>
      <c r="B671" s="271"/>
      <c r="C671" s="65"/>
      <c r="D671" s="65"/>
      <c r="E671" s="65"/>
      <c r="F671" s="65"/>
      <c r="G671" s="65"/>
      <c r="H671" s="4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>
      <c r="A672" s="271"/>
      <c r="B672" s="271"/>
      <c r="C672" s="65"/>
      <c r="D672" s="65"/>
      <c r="E672" s="65"/>
      <c r="F672" s="65"/>
      <c r="G672" s="65"/>
      <c r="H672" s="4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>
      <c r="A673" s="271"/>
      <c r="B673" s="271"/>
      <c r="C673" s="65"/>
      <c r="D673" s="65"/>
      <c r="E673" s="65"/>
      <c r="F673" s="65"/>
      <c r="G673" s="65"/>
      <c r="H673" s="4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>
      <c r="A674" s="271"/>
      <c r="B674" s="271"/>
      <c r="C674" s="65"/>
      <c r="D674" s="65"/>
      <c r="E674" s="65"/>
      <c r="F674" s="65"/>
      <c r="G674" s="65"/>
      <c r="H674" s="4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>
      <c r="A675" s="271"/>
      <c r="B675" s="271"/>
      <c r="C675" s="65"/>
      <c r="D675" s="65"/>
      <c r="E675" s="65"/>
      <c r="F675" s="65"/>
      <c r="G675" s="65"/>
      <c r="H675" s="4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>
      <c r="A676" s="271"/>
      <c r="B676" s="271"/>
      <c r="C676" s="65"/>
      <c r="D676" s="65"/>
      <c r="E676" s="65"/>
      <c r="F676" s="65"/>
      <c r="G676" s="65"/>
      <c r="H676" s="4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>
      <c r="A677" s="271"/>
      <c r="B677" s="271"/>
      <c r="C677" s="65"/>
      <c r="D677" s="65"/>
      <c r="E677" s="65"/>
      <c r="F677" s="65"/>
      <c r="G677" s="65"/>
      <c r="H677" s="4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>
      <c r="A678" s="271"/>
      <c r="B678" s="271"/>
      <c r="C678" s="65"/>
      <c r="D678" s="65"/>
      <c r="E678" s="65"/>
      <c r="F678" s="65"/>
      <c r="G678" s="65"/>
      <c r="H678" s="4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>
      <c r="A679" s="271"/>
      <c r="B679" s="271"/>
      <c r="C679" s="65"/>
      <c r="D679" s="65"/>
      <c r="E679" s="65"/>
      <c r="F679" s="65"/>
      <c r="G679" s="65"/>
      <c r="H679" s="4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>
      <c r="A680" s="271"/>
      <c r="B680" s="271"/>
      <c r="C680" s="65"/>
      <c r="D680" s="65"/>
      <c r="E680" s="65"/>
      <c r="F680" s="65"/>
      <c r="G680" s="65"/>
      <c r="H680" s="4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>
      <c r="A681" s="271"/>
      <c r="B681" s="271"/>
      <c r="C681" s="65"/>
      <c r="D681" s="65"/>
      <c r="E681" s="65"/>
      <c r="F681" s="65"/>
      <c r="G681" s="65"/>
      <c r="H681" s="4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>
      <c r="A682" s="271"/>
      <c r="B682" s="271"/>
      <c r="C682" s="65"/>
      <c r="D682" s="65"/>
      <c r="E682" s="65"/>
      <c r="F682" s="65"/>
      <c r="G682" s="65"/>
      <c r="H682" s="4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>
      <c r="A683" s="271"/>
      <c r="B683" s="271"/>
      <c r="C683" s="65"/>
      <c r="D683" s="65"/>
      <c r="E683" s="65"/>
      <c r="F683" s="65"/>
      <c r="G683" s="65"/>
      <c r="H683" s="4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>
      <c r="A684" s="271"/>
      <c r="B684" s="271"/>
      <c r="C684" s="65"/>
      <c r="D684" s="65"/>
      <c r="E684" s="65"/>
      <c r="F684" s="65"/>
      <c r="G684" s="65"/>
      <c r="H684" s="4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>
      <c r="A685" s="271"/>
      <c r="B685" s="271"/>
      <c r="C685" s="65"/>
      <c r="D685" s="65"/>
      <c r="E685" s="65"/>
      <c r="F685" s="65"/>
      <c r="G685" s="65"/>
      <c r="H685" s="4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>
      <c r="A686" s="271"/>
      <c r="B686" s="271"/>
      <c r="C686" s="65"/>
      <c r="D686" s="65"/>
      <c r="E686" s="65"/>
      <c r="F686" s="65"/>
      <c r="G686" s="65"/>
      <c r="H686" s="4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>
      <c r="A687" s="271"/>
      <c r="B687" s="271"/>
      <c r="C687" s="65"/>
      <c r="D687" s="65"/>
      <c r="E687" s="65"/>
      <c r="F687" s="65"/>
      <c r="G687" s="65"/>
      <c r="H687" s="4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>
      <c r="A688" s="271"/>
      <c r="B688" s="271"/>
      <c r="C688" s="65"/>
      <c r="D688" s="65"/>
      <c r="E688" s="65"/>
      <c r="F688" s="65"/>
      <c r="G688" s="65"/>
      <c r="H688" s="4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>
      <c r="A689" s="271"/>
      <c r="B689" s="271"/>
      <c r="C689" s="65"/>
      <c r="D689" s="65"/>
      <c r="E689" s="65"/>
      <c r="F689" s="65"/>
      <c r="G689" s="65"/>
      <c r="H689" s="4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>
      <c r="A690" s="271"/>
      <c r="B690" s="271"/>
      <c r="C690" s="65"/>
      <c r="D690" s="65"/>
      <c r="E690" s="65"/>
      <c r="F690" s="65"/>
      <c r="G690" s="65"/>
      <c r="H690" s="4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>
      <c r="A691" s="271"/>
      <c r="B691" s="271"/>
      <c r="C691" s="65"/>
      <c r="D691" s="65"/>
      <c r="E691" s="65"/>
      <c r="F691" s="65"/>
      <c r="G691" s="65"/>
      <c r="H691" s="4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>
      <c r="A692" s="271"/>
      <c r="B692" s="271"/>
      <c r="C692" s="65"/>
      <c r="D692" s="65"/>
      <c r="E692" s="65"/>
      <c r="F692" s="65"/>
      <c r="G692" s="65"/>
      <c r="H692" s="4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>
      <c r="A693" s="271"/>
      <c r="B693" s="271"/>
      <c r="C693" s="65"/>
      <c r="D693" s="65"/>
      <c r="E693" s="65"/>
      <c r="F693" s="65"/>
      <c r="G693" s="65"/>
      <c r="H693" s="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>
      <c r="A694" s="271"/>
      <c r="B694" s="271"/>
      <c r="C694" s="65"/>
      <c r="D694" s="65"/>
      <c r="E694" s="65"/>
      <c r="F694" s="65"/>
      <c r="G694" s="65"/>
      <c r="H694" s="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>
      <c r="A695" s="271"/>
      <c r="B695" s="271"/>
      <c r="C695" s="65"/>
      <c r="D695" s="65"/>
      <c r="E695" s="65"/>
      <c r="F695" s="65"/>
      <c r="G695" s="65"/>
      <c r="H695" s="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>
      <c r="A696" s="271"/>
      <c r="B696" s="271"/>
      <c r="C696" s="65"/>
      <c r="D696" s="65"/>
      <c r="E696" s="65"/>
      <c r="F696" s="65"/>
      <c r="G696" s="65"/>
      <c r="H696" s="4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>
      <c r="A697" s="271"/>
      <c r="B697" s="271"/>
      <c r="C697" s="65"/>
      <c r="D697" s="65"/>
      <c r="E697" s="65"/>
      <c r="F697" s="65"/>
      <c r="G697" s="65"/>
      <c r="H697" s="4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>
      <c r="A698" s="271"/>
      <c r="B698" s="271"/>
      <c r="C698" s="65"/>
      <c r="D698" s="65"/>
      <c r="E698" s="65"/>
      <c r="F698" s="65"/>
      <c r="G698" s="65"/>
      <c r="H698" s="4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>
      <c r="A699" s="271"/>
      <c r="B699" s="271"/>
      <c r="C699" s="65"/>
      <c r="D699" s="65"/>
      <c r="E699" s="65"/>
      <c r="F699" s="65"/>
      <c r="G699" s="65"/>
      <c r="H699" s="4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>
      <c r="A700" s="271"/>
      <c r="B700" s="271"/>
      <c r="C700" s="65"/>
      <c r="D700" s="65"/>
      <c r="E700" s="65"/>
      <c r="F700" s="65"/>
      <c r="G700" s="65"/>
      <c r="H700" s="4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>
      <c r="A701" s="271"/>
      <c r="B701" s="271"/>
      <c r="C701" s="65"/>
      <c r="D701" s="65"/>
      <c r="E701" s="65"/>
      <c r="F701" s="65"/>
      <c r="G701" s="65"/>
      <c r="H701" s="4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>
      <c r="A702" s="271"/>
      <c r="B702" s="271"/>
      <c r="C702" s="65"/>
      <c r="D702" s="65"/>
      <c r="E702" s="65"/>
      <c r="F702" s="65"/>
      <c r="G702" s="65"/>
      <c r="H702" s="4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>
      <c r="A703" s="271"/>
      <c r="B703" s="271"/>
      <c r="C703" s="65"/>
      <c r="D703" s="65"/>
      <c r="E703" s="65"/>
      <c r="F703" s="65"/>
      <c r="G703" s="65"/>
      <c r="H703" s="4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>
      <c r="A704" s="271"/>
      <c r="B704" s="271"/>
      <c r="C704" s="65"/>
      <c r="D704" s="65"/>
      <c r="E704" s="65"/>
      <c r="F704" s="65"/>
      <c r="G704" s="65"/>
      <c r="H704" s="4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>
      <c r="A705" s="271"/>
      <c r="B705" s="271"/>
      <c r="C705" s="65"/>
      <c r="D705" s="65"/>
      <c r="E705" s="65"/>
      <c r="F705" s="65"/>
      <c r="G705" s="65"/>
      <c r="H705" s="4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>
      <c r="A706" s="271"/>
      <c r="B706" s="271"/>
      <c r="C706" s="65"/>
      <c r="D706" s="65"/>
      <c r="E706" s="65"/>
      <c r="F706" s="65"/>
      <c r="G706" s="65"/>
      <c r="H706" s="4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>
      <c r="A707" s="271"/>
      <c r="B707" s="271"/>
      <c r="C707" s="65"/>
      <c r="D707" s="65"/>
      <c r="E707" s="65"/>
      <c r="F707" s="65"/>
      <c r="G707" s="65"/>
      <c r="H707" s="4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>
      <c r="A708" s="271"/>
      <c r="B708" s="271"/>
      <c r="C708" s="65"/>
      <c r="D708" s="65"/>
      <c r="E708" s="65"/>
      <c r="F708" s="65"/>
      <c r="G708" s="65"/>
      <c r="H708" s="4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>
      <c r="A709" s="271"/>
      <c r="B709" s="271"/>
      <c r="C709" s="65"/>
      <c r="D709" s="65"/>
      <c r="E709" s="65"/>
      <c r="F709" s="65"/>
      <c r="G709" s="65"/>
      <c r="H709" s="4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>
      <c r="A710" s="271"/>
      <c r="B710" s="271"/>
      <c r="C710" s="65"/>
      <c r="D710" s="65"/>
      <c r="E710" s="65"/>
      <c r="F710" s="65"/>
      <c r="G710" s="65"/>
      <c r="H710" s="4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>
      <c r="A711" s="271"/>
      <c r="B711" s="271"/>
      <c r="C711" s="65"/>
      <c r="D711" s="65"/>
      <c r="E711" s="65"/>
      <c r="F711" s="65"/>
      <c r="G711" s="65"/>
      <c r="H711" s="4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>
      <c r="A712" s="271"/>
      <c r="B712" s="271"/>
      <c r="C712" s="65"/>
      <c r="D712" s="65"/>
      <c r="E712" s="65"/>
      <c r="F712" s="65"/>
      <c r="G712" s="65"/>
      <c r="H712" s="4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>
      <c r="A713" s="271"/>
      <c r="B713" s="271"/>
      <c r="C713" s="65"/>
      <c r="D713" s="65"/>
      <c r="E713" s="65"/>
      <c r="F713" s="65"/>
      <c r="G713" s="65"/>
      <c r="H713" s="4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>
      <c r="A714" s="271"/>
      <c r="B714" s="271"/>
      <c r="C714" s="65"/>
      <c r="D714" s="65"/>
      <c r="E714" s="65"/>
      <c r="F714" s="65"/>
      <c r="G714" s="65"/>
      <c r="H714" s="4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>
      <c r="A715" s="271"/>
      <c r="B715" s="271"/>
      <c r="C715" s="65"/>
      <c r="D715" s="65"/>
      <c r="E715" s="65"/>
      <c r="F715" s="65"/>
      <c r="G715" s="65"/>
      <c r="H715" s="4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>
      <c r="A716" s="271"/>
      <c r="B716" s="271"/>
      <c r="C716" s="65"/>
      <c r="D716" s="65"/>
      <c r="E716" s="65"/>
      <c r="F716" s="65"/>
      <c r="G716" s="65"/>
      <c r="H716" s="4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>
      <c r="A717" s="271"/>
      <c r="B717" s="271"/>
      <c r="C717" s="65"/>
      <c r="D717" s="65"/>
      <c r="E717" s="65"/>
      <c r="F717" s="65"/>
      <c r="G717" s="65"/>
      <c r="H717" s="4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>
      <c r="A718" s="271"/>
      <c r="B718" s="271"/>
      <c r="C718" s="65"/>
      <c r="D718" s="65"/>
      <c r="E718" s="65"/>
      <c r="F718" s="65"/>
      <c r="G718" s="65"/>
      <c r="H718" s="4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>
      <c r="A719" s="271"/>
      <c r="B719" s="271"/>
      <c r="C719" s="65"/>
      <c r="D719" s="65"/>
      <c r="E719" s="65"/>
      <c r="F719" s="65"/>
      <c r="G719" s="65"/>
      <c r="H719" s="4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>
      <c r="A720" s="271"/>
      <c r="B720" s="271"/>
      <c r="C720" s="65"/>
      <c r="D720" s="65"/>
      <c r="E720" s="65"/>
      <c r="F720" s="65"/>
      <c r="G720" s="65"/>
      <c r="H720" s="4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>
      <c r="A721" s="271"/>
      <c r="B721" s="271"/>
      <c r="C721" s="65"/>
      <c r="D721" s="65"/>
      <c r="E721" s="65"/>
      <c r="F721" s="65"/>
      <c r="G721" s="65"/>
      <c r="H721" s="4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>
      <c r="A722" s="271"/>
      <c r="B722" s="271"/>
      <c r="C722" s="65"/>
      <c r="D722" s="65"/>
      <c r="E722" s="65"/>
      <c r="F722" s="65"/>
      <c r="G722" s="65"/>
      <c r="H722" s="4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>
      <c r="A723" s="271"/>
      <c r="B723" s="271"/>
      <c r="C723" s="65"/>
      <c r="D723" s="65"/>
      <c r="E723" s="65"/>
      <c r="F723" s="65"/>
      <c r="G723" s="65"/>
      <c r="H723" s="4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>
      <c r="A724" s="271"/>
      <c r="B724" s="271"/>
      <c r="C724" s="65"/>
      <c r="D724" s="65"/>
      <c r="E724" s="65"/>
      <c r="F724" s="65"/>
      <c r="G724" s="65"/>
      <c r="H724" s="4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>
      <c r="A725" s="271"/>
      <c r="B725" s="271"/>
      <c r="C725" s="65"/>
      <c r="D725" s="65"/>
      <c r="E725" s="65"/>
      <c r="F725" s="65"/>
      <c r="G725" s="65"/>
      <c r="H725" s="4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>
      <c r="A726" s="271"/>
      <c r="B726" s="271"/>
      <c r="C726" s="65"/>
      <c r="D726" s="65"/>
      <c r="E726" s="65"/>
      <c r="F726" s="65"/>
      <c r="G726" s="65"/>
      <c r="H726" s="4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>
      <c r="A727" s="271"/>
      <c r="B727" s="271"/>
      <c r="C727" s="65"/>
      <c r="D727" s="65"/>
      <c r="E727" s="65"/>
      <c r="F727" s="65"/>
      <c r="G727" s="65"/>
      <c r="H727" s="4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>
      <c r="A728" s="271"/>
      <c r="B728" s="271"/>
      <c r="C728" s="65"/>
      <c r="D728" s="65"/>
      <c r="E728" s="65"/>
      <c r="F728" s="65"/>
      <c r="G728" s="65"/>
      <c r="H728" s="4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>
      <c r="A729" s="271"/>
      <c r="B729" s="271"/>
      <c r="C729" s="65"/>
      <c r="D729" s="65"/>
      <c r="E729" s="65"/>
      <c r="F729" s="65"/>
      <c r="G729" s="65"/>
      <c r="H729" s="4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>
      <c r="A730" s="271"/>
      <c r="B730" s="271"/>
      <c r="C730" s="65"/>
      <c r="D730" s="65"/>
      <c r="E730" s="65"/>
      <c r="F730" s="65"/>
      <c r="G730" s="65"/>
      <c r="H730" s="4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>
      <c r="A731" s="271"/>
      <c r="B731" s="271"/>
      <c r="C731" s="65"/>
      <c r="D731" s="65"/>
      <c r="E731" s="65"/>
      <c r="F731" s="65"/>
      <c r="G731" s="65"/>
      <c r="H731" s="4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>
      <c r="A732" s="271"/>
      <c r="B732" s="271"/>
      <c r="C732" s="65"/>
      <c r="D732" s="65"/>
      <c r="E732" s="65"/>
      <c r="F732" s="65"/>
      <c r="G732" s="65"/>
      <c r="H732" s="4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>
      <c r="A733" s="271"/>
      <c r="B733" s="271"/>
      <c r="C733" s="65"/>
      <c r="D733" s="65"/>
      <c r="E733" s="65"/>
      <c r="F733" s="65"/>
      <c r="G733" s="65"/>
      <c r="H733" s="4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>
      <c r="A734" s="271"/>
      <c r="B734" s="271"/>
      <c r="C734" s="65"/>
      <c r="D734" s="65"/>
      <c r="E734" s="65"/>
      <c r="F734" s="65"/>
      <c r="G734" s="65"/>
      <c r="H734" s="4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>
      <c r="A735" s="271"/>
      <c r="B735" s="271"/>
      <c r="C735" s="65"/>
      <c r="D735" s="65"/>
      <c r="E735" s="65"/>
      <c r="F735" s="65"/>
      <c r="G735" s="65"/>
      <c r="H735" s="4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>
      <c r="A736" s="271"/>
      <c r="B736" s="271"/>
      <c r="C736" s="65"/>
      <c r="D736" s="65"/>
      <c r="E736" s="65"/>
      <c r="F736" s="65"/>
      <c r="G736" s="65"/>
      <c r="H736" s="4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>
      <c r="A737" s="271"/>
      <c r="B737" s="271"/>
      <c r="C737" s="65"/>
      <c r="D737" s="65"/>
      <c r="E737" s="65"/>
      <c r="F737" s="65"/>
      <c r="G737" s="65"/>
      <c r="H737" s="4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>
      <c r="A738" s="271"/>
      <c r="B738" s="271"/>
      <c r="C738" s="65"/>
      <c r="D738" s="65"/>
      <c r="E738" s="65"/>
      <c r="F738" s="65"/>
      <c r="G738" s="65"/>
      <c r="H738" s="4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>
      <c r="A739" s="271"/>
      <c r="B739" s="271"/>
      <c r="C739" s="65"/>
      <c r="D739" s="65"/>
      <c r="E739" s="65"/>
      <c r="F739" s="65"/>
      <c r="G739" s="65"/>
      <c r="H739" s="4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>
      <c r="A740" s="271"/>
      <c r="B740" s="271"/>
      <c r="C740" s="65"/>
      <c r="D740" s="65"/>
      <c r="E740" s="65"/>
      <c r="F740" s="65"/>
      <c r="G740" s="65"/>
      <c r="H740" s="4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>
      <c r="A741" s="271"/>
      <c r="B741" s="271"/>
      <c r="C741" s="65"/>
      <c r="D741" s="65"/>
      <c r="E741" s="65"/>
      <c r="F741" s="65"/>
      <c r="G741" s="65"/>
      <c r="H741" s="4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>
      <c r="A742" s="271"/>
      <c r="B742" s="271"/>
      <c r="C742" s="65"/>
      <c r="D742" s="65"/>
      <c r="E742" s="65"/>
      <c r="F742" s="65"/>
      <c r="G742" s="65"/>
      <c r="H742" s="4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>
      <c r="A743" s="271"/>
      <c r="B743" s="271"/>
      <c r="C743" s="65"/>
      <c r="D743" s="65"/>
      <c r="E743" s="65"/>
      <c r="F743" s="65"/>
      <c r="G743" s="65"/>
      <c r="H743" s="4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>
      <c r="A744" s="271"/>
      <c r="B744" s="271"/>
      <c r="C744" s="65"/>
      <c r="D744" s="65"/>
      <c r="E744" s="65"/>
      <c r="F744" s="65"/>
      <c r="G744" s="65"/>
      <c r="H744" s="4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>
      <c r="A745" s="271"/>
      <c r="B745" s="271"/>
      <c r="C745" s="65"/>
      <c r="D745" s="65"/>
      <c r="E745" s="65"/>
      <c r="F745" s="65"/>
      <c r="G745" s="65"/>
      <c r="H745" s="4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>
      <c r="A746" s="271"/>
      <c r="B746" s="271"/>
      <c r="C746" s="65"/>
      <c r="D746" s="65"/>
      <c r="E746" s="65"/>
      <c r="F746" s="65"/>
      <c r="G746" s="65"/>
      <c r="H746" s="4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>
      <c r="A747" s="271"/>
      <c r="B747" s="271"/>
      <c r="C747" s="65"/>
      <c r="D747" s="65"/>
      <c r="E747" s="65"/>
      <c r="F747" s="65"/>
      <c r="G747" s="65"/>
      <c r="H747" s="4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>
      <c r="A748" s="271"/>
      <c r="B748" s="271"/>
      <c r="C748" s="65"/>
      <c r="D748" s="65"/>
      <c r="E748" s="65"/>
      <c r="F748" s="65"/>
      <c r="G748" s="65"/>
      <c r="H748" s="4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>
      <c r="A749" s="271"/>
      <c r="B749" s="271"/>
      <c r="C749" s="65"/>
      <c r="D749" s="65"/>
      <c r="E749" s="65"/>
      <c r="F749" s="65"/>
      <c r="G749" s="65"/>
      <c r="H749" s="4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>
      <c r="A750" s="271"/>
      <c r="B750" s="271"/>
      <c r="C750" s="65"/>
      <c r="D750" s="65"/>
      <c r="E750" s="65"/>
      <c r="F750" s="65"/>
      <c r="G750" s="65"/>
      <c r="H750" s="4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>
      <c r="A751" s="271"/>
      <c r="B751" s="271"/>
      <c r="C751" s="65"/>
      <c r="D751" s="65"/>
      <c r="E751" s="65"/>
      <c r="F751" s="65"/>
      <c r="G751" s="65"/>
      <c r="H751" s="4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>
      <c r="A752" s="271"/>
      <c r="B752" s="271"/>
      <c r="C752" s="65"/>
      <c r="D752" s="65"/>
      <c r="E752" s="65"/>
      <c r="F752" s="65"/>
      <c r="G752" s="65"/>
      <c r="H752" s="4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>
      <c r="A753" s="271"/>
      <c r="B753" s="271"/>
      <c r="C753" s="65"/>
      <c r="D753" s="65"/>
      <c r="E753" s="65"/>
      <c r="F753" s="65"/>
      <c r="G753" s="65"/>
      <c r="H753" s="4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>
      <c r="A754" s="271"/>
      <c r="B754" s="271"/>
      <c r="C754" s="65"/>
      <c r="D754" s="65"/>
      <c r="E754" s="65"/>
      <c r="F754" s="65"/>
      <c r="G754" s="65"/>
      <c r="H754" s="4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>
      <c r="A755" s="271"/>
      <c r="B755" s="271"/>
      <c r="C755" s="65"/>
      <c r="D755" s="65"/>
      <c r="E755" s="65"/>
      <c r="F755" s="65"/>
      <c r="G755" s="65"/>
      <c r="H755" s="4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>
      <c r="A756" s="271"/>
      <c r="B756" s="271"/>
      <c r="C756" s="65"/>
      <c r="D756" s="65"/>
      <c r="E756" s="65"/>
      <c r="F756" s="65"/>
      <c r="G756" s="65"/>
      <c r="H756" s="4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>
      <c r="A757" s="271"/>
      <c r="B757" s="271"/>
      <c r="C757" s="65"/>
      <c r="D757" s="65"/>
      <c r="E757" s="65"/>
      <c r="F757" s="65"/>
      <c r="G757" s="65"/>
      <c r="H757" s="4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>
      <c r="A758" s="271"/>
      <c r="B758" s="271"/>
      <c r="C758" s="65"/>
      <c r="D758" s="65"/>
      <c r="E758" s="65"/>
      <c r="F758" s="65"/>
      <c r="G758" s="65"/>
      <c r="H758" s="4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>
      <c r="A759" s="271"/>
      <c r="B759" s="271"/>
      <c r="C759" s="65"/>
      <c r="D759" s="65"/>
      <c r="E759" s="65"/>
      <c r="F759" s="65"/>
      <c r="G759" s="65"/>
      <c r="H759" s="4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>
      <c r="A760" s="271"/>
      <c r="B760" s="271"/>
      <c r="C760" s="65"/>
      <c r="D760" s="65"/>
      <c r="E760" s="65"/>
      <c r="F760" s="65"/>
      <c r="G760" s="65"/>
      <c r="H760" s="4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>
      <c r="A761" s="271"/>
      <c r="B761" s="271"/>
      <c r="C761" s="65"/>
      <c r="D761" s="65"/>
      <c r="E761" s="65"/>
      <c r="F761" s="65"/>
      <c r="G761" s="65"/>
      <c r="H761" s="4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>
      <c r="A762" s="271"/>
      <c r="B762" s="271"/>
      <c r="C762" s="65"/>
      <c r="D762" s="65"/>
      <c r="E762" s="65"/>
      <c r="F762" s="65"/>
      <c r="G762" s="65"/>
      <c r="H762" s="4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>
      <c r="A763" s="271"/>
      <c r="B763" s="271"/>
      <c r="C763" s="65"/>
      <c r="D763" s="65"/>
      <c r="E763" s="65"/>
      <c r="F763" s="65"/>
      <c r="G763" s="65"/>
      <c r="H763" s="4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>
      <c r="A764" s="271"/>
      <c r="B764" s="271"/>
      <c r="C764" s="65"/>
      <c r="D764" s="65"/>
      <c r="E764" s="65"/>
      <c r="F764" s="65"/>
      <c r="G764" s="65"/>
      <c r="H764" s="4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>
      <c r="A765" s="271"/>
      <c r="B765" s="271"/>
      <c r="C765" s="65"/>
      <c r="D765" s="65"/>
      <c r="E765" s="65"/>
      <c r="F765" s="65"/>
      <c r="G765" s="65"/>
      <c r="H765" s="4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>
      <c r="A766" s="271"/>
      <c r="B766" s="271"/>
      <c r="C766" s="65"/>
      <c r="D766" s="65"/>
      <c r="E766" s="65"/>
      <c r="F766" s="65"/>
      <c r="G766" s="65"/>
      <c r="H766" s="4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>
      <c r="A767" s="271"/>
      <c r="B767" s="271"/>
      <c r="C767" s="65"/>
      <c r="D767" s="65"/>
      <c r="E767" s="65"/>
      <c r="F767" s="65"/>
      <c r="G767" s="65"/>
      <c r="H767" s="4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>
      <c r="A768" s="271"/>
      <c r="B768" s="271"/>
      <c r="C768" s="65"/>
      <c r="D768" s="65"/>
      <c r="E768" s="65"/>
      <c r="F768" s="65"/>
      <c r="G768" s="65"/>
      <c r="H768" s="4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>
      <c r="A769" s="271"/>
      <c r="B769" s="271"/>
      <c r="C769" s="65"/>
      <c r="D769" s="65"/>
      <c r="E769" s="65"/>
      <c r="F769" s="65"/>
      <c r="G769" s="65"/>
      <c r="H769" s="4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>
      <c r="A770" s="271"/>
      <c r="B770" s="271"/>
      <c r="C770" s="65"/>
      <c r="D770" s="65"/>
      <c r="E770" s="65"/>
      <c r="F770" s="65"/>
      <c r="G770" s="65"/>
      <c r="H770" s="4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>
      <c r="A771" s="271"/>
      <c r="B771" s="271"/>
      <c r="C771" s="65"/>
      <c r="D771" s="65"/>
      <c r="E771" s="65"/>
      <c r="F771" s="65"/>
      <c r="G771" s="65"/>
      <c r="H771" s="4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>
      <c r="A772" s="271"/>
      <c r="B772" s="271"/>
      <c r="C772" s="65"/>
      <c r="D772" s="65"/>
      <c r="E772" s="65"/>
      <c r="F772" s="65"/>
      <c r="G772" s="65"/>
      <c r="H772" s="4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>
      <c r="A773" s="271"/>
      <c r="B773" s="271"/>
      <c r="C773" s="65"/>
      <c r="D773" s="65"/>
      <c r="E773" s="65"/>
      <c r="F773" s="65"/>
      <c r="G773" s="65"/>
      <c r="H773" s="4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>
      <c r="A774" s="271"/>
      <c r="B774" s="271"/>
      <c r="C774" s="65"/>
      <c r="D774" s="65"/>
      <c r="E774" s="65"/>
      <c r="F774" s="65"/>
      <c r="G774" s="65"/>
      <c r="H774" s="4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>
      <c r="A775" s="271"/>
      <c r="B775" s="271"/>
      <c r="C775" s="65"/>
      <c r="D775" s="65"/>
      <c r="E775" s="65"/>
      <c r="F775" s="65"/>
      <c r="G775" s="65"/>
      <c r="H775" s="4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>
      <c r="A776" s="271"/>
      <c r="B776" s="271"/>
      <c r="C776" s="65"/>
      <c r="D776" s="65"/>
      <c r="E776" s="65"/>
      <c r="F776" s="65"/>
      <c r="G776" s="65"/>
      <c r="H776" s="4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>
      <c r="A777" s="271"/>
      <c r="B777" s="271"/>
      <c r="C777" s="65"/>
      <c r="D777" s="65"/>
      <c r="E777" s="65"/>
      <c r="F777" s="65"/>
      <c r="G777" s="65"/>
      <c r="H777" s="4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>
      <c r="A778" s="271"/>
      <c r="B778" s="271"/>
      <c r="C778" s="65"/>
      <c r="D778" s="65"/>
      <c r="E778" s="65"/>
      <c r="F778" s="65"/>
      <c r="G778" s="65"/>
      <c r="H778" s="4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>
      <c r="A779" s="271"/>
      <c r="B779" s="271"/>
      <c r="C779" s="65"/>
      <c r="D779" s="65"/>
      <c r="E779" s="65"/>
      <c r="F779" s="65"/>
      <c r="G779" s="65"/>
      <c r="H779" s="4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>
      <c r="A780" s="271"/>
      <c r="B780" s="271"/>
      <c r="C780" s="65"/>
      <c r="D780" s="65"/>
      <c r="E780" s="65"/>
      <c r="F780" s="65"/>
      <c r="G780" s="65"/>
      <c r="H780" s="4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>
      <c r="A781" s="271"/>
      <c r="B781" s="271"/>
      <c r="C781" s="65"/>
      <c r="D781" s="65"/>
      <c r="E781" s="65"/>
      <c r="F781" s="65"/>
      <c r="G781" s="65"/>
      <c r="H781" s="4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>
      <c r="A782" s="271"/>
      <c r="B782" s="271"/>
      <c r="C782" s="65"/>
      <c r="D782" s="65"/>
      <c r="E782" s="65"/>
      <c r="F782" s="65"/>
      <c r="G782" s="65"/>
      <c r="H782" s="4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>
      <c r="A783" s="271"/>
      <c r="B783" s="271"/>
      <c r="C783" s="65"/>
      <c r="D783" s="65"/>
      <c r="E783" s="65"/>
      <c r="F783" s="65"/>
      <c r="G783" s="65"/>
      <c r="H783" s="4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>
      <c r="A784" s="271"/>
      <c r="B784" s="271"/>
      <c r="C784" s="65"/>
      <c r="D784" s="65"/>
      <c r="E784" s="65"/>
      <c r="F784" s="65"/>
      <c r="G784" s="65"/>
      <c r="H784" s="4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>
      <c r="A785" s="271"/>
      <c r="B785" s="271"/>
      <c r="C785" s="65"/>
      <c r="D785" s="65"/>
      <c r="E785" s="65"/>
      <c r="F785" s="65"/>
      <c r="G785" s="65"/>
      <c r="H785" s="4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>
      <c r="A786" s="271"/>
      <c r="B786" s="271"/>
      <c r="C786" s="65"/>
      <c r="D786" s="65"/>
      <c r="E786" s="65"/>
      <c r="F786" s="65"/>
      <c r="G786" s="65"/>
      <c r="H786" s="4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>
      <c r="A787" s="271"/>
      <c r="B787" s="271"/>
      <c r="C787" s="65"/>
      <c r="D787" s="65"/>
      <c r="E787" s="65"/>
      <c r="F787" s="65"/>
      <c r="G787" s="65"/>
      <c r="H787" s="4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>
      <c r="A788" s="271"/>
      <c r="B788" s="271"/>
      <c r="C788" s="65"/>
      <c r="D788" s="65"/>
      <c r="E788" s="65"/>
      <c r="F788" s="65"/>
      <c r="G788" s="65"/>
      <c r="H788" s="4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>
      <c r="A789" s="271"/>
      <c r="B789" s="271"/>
      <c r="C789" s="65"/>
      <c r="D789" s="65"/>
      <c r="E789" s="65"/>
      <c r="F789" s="65"/>
      <c r="G789" s="65"/>
      <c r="H789" s="4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>
      <c r="A790" s="271"/>
      <c r="B790" s="271"/>
      <c r="C790" s="65"/>
      <c r="D790" s="65"/>
      <c r="E790" s="65"/>
      <c r="F790" s="65"/>
      <c r="G790" s="65"/>
      <c r="H790" s="4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>
      <c r="A791" s="271"/>
      <c r="B791" s="271"/>
      <c r="C791" s="65"/>
      <c r="D791" s="65"/>
      <c r="E791" s="65"/>
      <c r="F791" s="65"/>
      <c r="G791" s="65"/>
      <c r="H791" s="4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>
      <c r="A792" s="271"/>
      <c r="B792" s="271"/>
      <c r="C792" s="65"/>
      <c r="D792" s="65"/>
      <c r="E792" s="65"/>
      <c r="F792" s="65"/>
      <c r="G792" s="65"/>
      <c r="H792" s="4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>
      <c r="A793" s="271"/>
      <c r="B793" s="271"/>
      <c r="C793" s="65"/>
      <c r="D793" s="65"/>
      <c r="E793" s="65"/>
      <c r="F793" s="65"/>
      <c r="G793" s="65"/>
      <c r="H793" s="4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>
      <c r="A794" s="271"/>
      <c r="B794" s="271"/>
      <c r="C794" s="65"/>
      <c r="D794" s="65"/>
      <c r="E794" s="65"/>
      <c r="F794" s="65"/>
      <c r="G794" s="65"/>
      <c r="H794" s="4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>
      <c r="A795" s="271"/>
      <c r="B795" s="271"/>
      <c r="C795" s="65"/>
      <c r="D795" s="65"/>
      <c r="E795" s="65"/>
      <c r="F795" s="65"/>
      <c r="G795" s="65"/>
      <c r="H795" s="4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>
      <c r="A796" s="271"/>
      <c r="B796" s="271"/>
      <c r="C796" s="65"/>
      <c r="D796" s="65"/>
      <c r="E796" s="65"/>
      <c r="F796" s="65"/>
      <c r="G796" s="65"/>
      <c r="H796" s="4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>
      <c r="A797" s="271"/>
      <c r="B797" s="271"/>
      <c r="C797" s="65"/>
      <c r="D797" s="65"/>
      <c r="E797" s="65"/>
      <c r="F797" s="65"/>
      <c r="G797" s="65"/>
      <c r="H797" s="4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>
      <c r="A798" s="271"/>
      <c r="B798" s="271"/>
      <c r="C798" s="65"/>
      <c r="D798" s="65"/>
      <c r="E798" s="65"/>
      <c r="F798" s="65"/>
      <c r="G798" s="65"/>
      <c r="H798" s="4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>
      <c r="A799" s="271"/>
      <c r="B799" s="271"/>
      <c r="C799" s="65"/>
      <c r="D799" s="65"/>
      <c r="E799" s="65"/>
      <c r="F799" s="65"/>
      <c r="G799" s="65"/>
      <c r="H799" s="4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>
      <c r="A800" s="271"/>
      <c r="B800" s="271"/>
      <c r="C800" s="65"/>
      <c r="D800" s="65"/>
      <c r="E800" s="65"/>
      <c r="F800" s="65"/>
      <c r="G800" s="65"/>
      <c r="H800" s="4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>
      <c r="A801" s="271"/>
      <c r="B801" s="271"/>
      <c r="C801" s="65"/>
      <c r="D801" s="65"/>
      <c r="E801" s="65"/>
      <c r="F801" s="65"/>
      <c r="G801" s="65"/>
      <c r="H801" s="4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>
      <c r="A802" s="271"/>
      <c r="B802" s="271"/>
      <c r="C802" s="65"/>
      <c r="D802" s="65"/>
      <c r="E802" s="65"/>
      <c r="F802" s="65"/>
      <c r="G802" s="65"/>
      <c r="H802" s="4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>
      <c r="A803" s="271"/>
      <c r="B803" s="271"/>
      <c r="C803" s="65"/>
      <c r="D803" s="65"/>
      <c r="E803" s="65"/>
      <c r="F803" s="65"/>
      <c r="G803" s="65"/>
      <c r="H803" s="4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>
      <c r="A804" s="271"/>
      <c r="B804" s="271"/>
      <c r="C804" s="65"/>
      <c r="D804" s="65"/>
      <c r="E804" s="65"/>
      <c r="F804" s="65"/>
      <c r="G804" s="65"/>
      <c r="H804" s="4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>
      <c r="A805" s="271"/>
      <c r="B805" s="271"/>
      <c r="C805" s="65"/>
      <c r="D805" s="65"/>
      <c r="E805" s="65"/>
      <c r="F805" s="65"/>
      <c r="G805" s="65"/>
      <c r="H805" s="4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>
      <c r="A806" s="271"/>
      <c r="B806" s="271"/>
      <c r="C806" s="65"/>
      <c r="D806" s="65"/>
      <c r="E806" s="65"/>
      <c r="F806" s="65"/>
      <c r="G806" s="65"/>
      <c r="H806" s="4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>
      <c r="A807" s="271"/>
      <c r="B807" s="271"/>
      <c r="C807" s="65"/>
      <c r="D807" s="65"/>
      <c r="E807" s="65"/>
      <c r="F807" s="65"/>
      <c r="G807" s="65"/>
      <c r="H807" s="4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>
      <c r="A808" s="271"/>
      <c r="B808" s="271"/>
      <c r="C808" s="65"/>
      <c r="D808" s="65"/>
      <c r="E808" s="65"/>
      <c r="F808" s="65"/>
      <c r="G808" s="65"/>
      <c r="H808" s="4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>
      <c r="A809" s="271"/>
      <c r="B809" s="271"/>
      <c r="C809" s="65"/>
      <c r="D809" s="65"/>
      <c r="E809" s="65"/>
      <c r="F809" s="65"/>
      <c r="G809" s="65"/>
      <c r="H809" s="4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>
      <c r="A810" s="271"/>
      <c r="B810" s="271"/>
      <c r="C810" s="65"/>
      <c r="D810" s="65"/>
      <c r="E810" s="65"/>
      <c r="F810" s="65"/>
      <c r="G810" s="65"/>
      <c r="H810" s="4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>
      <c r="A811" s="271"/>
      <c r="B811" s="271"/>
      <c r="C811" s="65"/>
      <c r="D811" s="65"/>
      <c r="E811" s="65"/>
      <c r="F811" s="65"/>
      <c r="G811" s="65"/>
      <c r="H811" s="4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>
      <c r="A812" s="271"/>
      <c r="B812" s="271"/>
      <c r="C812" s="65"/>
      <c r="D812" s="65"/>
      <c r="E812" s="65"/>
      <c r="F812" s="65"/>
      <c r="G812" s="65"/>
      <c r="H812" s="4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>
      <c r="A813" s="271"/>
      <c r="B813" s="271"/>
      <c r="C813" s="65"/>
      <c r="D813" s="65"/>
      <c r="E813" s="65"/>
      <c r="F813" s="65"/>
      <c r="G813" s="65"/>
      <c r="H813" s="4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>
      <c r="A814" s="271"/>
      <c r="B814" s="271"/>
      <c r="C814" s="65"/>
      <c r="D814" s="65"/>
      <c r="E814" s="65"/>
      <c r="F814" s="65"/>
      <c r="G814" s="65"/>
      <c r="H814" s="4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>
      <c r="A815" s="271"/>
      <c r="B815" s="271"/>
      <c r="C815" s="65"/>
      <c r="D815" s="65"/>
      <c r="E815" s="65"/>
      <c r="F815" s="65"/>
      <c r="G815" s="65"/>
      <c r="H815" s="4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>
      <c r="A816" s="271"/>
      <c r="B816" s="271"/>
      <c r="C816" s="65"/>
      <c r="D816" s="65"/>
      <c r="E816" s="65"/>
      <c r="F816" s="65"/>
      <c r="G816" s="65"/>
      <c r="H816" s="4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>
      <c r="A817" s="271"/>
      <c r="B817" s="271"/>
      <c r="C817" s="65"/>
      <c r="D817" s="65"/>
      <c r="E817" s="65"/>
      <c r="F817" s="65"/>
      <c r="G817" s="65"/>
      <c r="H817" s="4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>
      <c r="A818" s="271"/>
      <c r="B818" s="271"/>
      <c r="C818" s="65"/>
      <c r="D818" s="65"/>
      <c r="E818" s="65"/>
      <c r="F818" s="65"/>
      <c r="G818" s="65"/>
      <c r="H818" s="4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>
      <c r="A819" s="271"/>
      <c r="B819" s="271"/>
      <c r="C819" s="65"/>
      <c r="D819" s="65"/>
      <c r="E819" s="65"/>
      <c r="F819" s="65"/>
      <c r="G819" s="65"/>
      <c r="H819" s="4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>
      <c r="A820" s="271"/>
      <c r="B820" s="271"/>
      <c r="C820" s="65"/>
      <c r="D820" s="65"/>
      <c r="E820" s="65"/>
      <c r="F820" s="65"/>
      <c r="G820" s="65"/>
      <c r="H820" s="4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>
      <c r="A821" s="271"/>
      <c r="B821" s="271"/>
      <c r="C821" s="65"/>
      <c r="D821" s="65"/>
      <c r="E821" s="65"/>
      <c r="F821" s="65"/>
      <c r="G821" s="65"/>
      <c r="H821" s="4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>
      <c r="A822" s="271"/>
      <c r="B822" s="271"/>
      <c r="C822" s="65"/>
      <c r="D822" s="65"/>
      <c r="E822" s="65"/>
      <c r="F822" s="65"/>
      <c r="G822" s="65"/>
      <c r="H822" s="4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>
      <c r="A823" s="271"/>
      <c r="B823" s="271"/>
      <c r="C823" s="65"/>
      <c r="D823" s="65"/>
      <c r="E823" s="65"/>
      <c r="F823" s="65"/>
      <c r="G823" s="65"/>
      <c r="H823" s="4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>
      <c r="A824" s="271"/>
      <c r="B824" s="271"/>
      <c r="C824" s="65"/>
      <c r="D824" s="65"/>
      <c r="E824" s="65"/>
      <c r="F824" s="65"/>
      <c r="G824" s="65"/>
      <c r="H824" s="4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>
      <c r="A825" s="271"/>
      <c r="B825" s="271"/>
      <c r="C825" s="65"/>
      <c r="D825" s="65"/>
      <c r="E825" s="65"/>
      <c r="F825" s="65"/>
      <c r="G825" s="65"/>
      <c r="H825" s="4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>
      <c r="A826" s="271"/>
      <c r="B826" s="271"/>
      <c r="C826" s="65"/>
      <c r="D826" s="65"/>
      <c r="E826" s="65"/>
      <c r="F826" s="65"/>
      <c r="G826" s="65"/>
      <c r="H826" s="4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>
      <c r="A827" s="271"/>
      <c r="B827" s="271"/>
      <c r="C827" s="65"/>
      <c r="D827" s="65"/>
      <c r="E827" s="65"/>
      <c r="F827" s="65"/>
      <c r="G827" s="65"/>
      <c r="H827" s="4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>
      <c r="A828" s="271"/>
      <c r="B828" s="271"/>
      <c r="C828" s="65"/>
      <c r="D828" s="65"/>
      <c r="E828" s="65"/>
      <c r="F828" s="65"/>
      <c r="G828" s="65"/>
      <c r="H828" s="4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>
      <c r="A829" s="271"/>
      <c r="B829" s="271"/>
      <c r="C829" s="65"/>
      <c r="D829" s="65"/>
      <c r="E829" s="65"/>
      <c r="F829" s="65"/>
      <c r="G829" s="65"/>
      <c r="H829" s="4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>
      <c r="A830" s="271"/>
      <c r="B830" s="271"/>
      <c r="C830" s="65"/>
      <c r="D830" s="65"/>
      <c r="E830" s="65"/>
      <c r="F830" s="65"/>
      <c r="G830" s="65"/>
      <c r="H830" s="4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>
      <c r="A831" s="271"/>
      <c r="B831" s="271"/>
      <c r="C831" s="65"/>
      <c r="D831" s="65"/>
      <c r="E831" s="65"/>
      <c r="F831" s="65"/>
      <c r="G831" s="65"/>
      <c r="H831" s="4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>
      <c r="A832" s="271"/>
      <c r="B832" s="271"/>
      <c r="C832" s="65"/>
      <c r="D832" s="65"/>
      <c r="E832" s="65"/>
      <c r="F832" s="65"/>
      <c r="G832" s="65"/>
      <c r="H832" s="4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>
      <c r="A833" s="271"/>
      <c r="B833" s="271"/>
      <c r="C833" s="65"/>
      <c r="D833" s="65"/>
      <c r="E833" s="65"/>
      <c r="F833" s="65"/>
      <c r="G833" s="65"/>
      <c r="H833" s="4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>
      <c r="A834" s="271"/>
      <c r="B834" s="271"/>
      <c r="C834" s="65"/>
      <c r="D834" s="65"/>
      <c r="E834" s="65"/>
      <c r="F834" s="65"/>
      <c r="G834" s="65"/>
      <c r="H834" s="4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>
      <c r="A835" s="271"/>
      <c r="B835" s="271"/>
      <c r="C835" s="65"/>
      <c r="D835" s="65"/>
      <c r="E835" s="65"/>
      <c r="F835" s="65"/>
      <c r="G835" s="65"/>
      <c r="H835" s="4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>
      <c r="A836" s="271"/>
      <c r="B836" s="271"/>
      <c r="C836" s="65"/>
      <c r="D836" s="65"/>
      <c r="E836" s="65"/>
      <c r="F836" s="65"/>
      <c r="G836" s="65"/>
      <c r="H836" s="4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>
      <c r="A837" s="271"/>
      <c r="B837" s="271"/>
      <c r="C837" s="65"/>
      <c r="D837" s="65"/>
      <c r="E837" s="65"/>
      <c r="F837" s="65"/>
      <c r="G837" s="65"/>
      <c r="H837" s="4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>
      <c r="A838" s="271"/>
      <c r="B838" s="271"/>
      <c r="C838" s="65"/>
      <c r="D838" s="65"/>
      <c r="E838" s="65"/>
      <c r="F838" s="65"/>
      <c r="G838" s="65"/>
      <c r="H838" s="4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>
      <c r="A839" s="271"/>
      <c r="B839" s="271"/>
      <c r="C839" s="65"/>
      <c r="D839" s="65"/>
      <c r="E839" s="65"/>
      <c r="F839" s="65"/>
      <c r="G839" s="65"/>
      <c r="H839" s="4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>
      <c r="A840" s="271"/>
      <c r="B840" s="271"/>
      <c r="C840" s="65"/>
      <c r="D840" s="65"/>
      <c r="E840" s="65"/>
      <c r="F840" s="65"/>
      <c r="G840" s="65"/>
      <c r="H840" s="4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>
      <c r="A841" s="271"/>
      <c r="B841" s="271"/>
      <c r="C841" s="65"/>
      <c r="D841" s="65"/>
      <c r="E841" s="65"/>
      <c r="F841" s="65"/>
      <c r="G841" s="65"/>
      <c r="H841" s="4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>
      <c r="A842" s="271"/>
      <c r="B842" s="271"/>
      <c r="C842" s="65"/>
      <c r="D842" s="65"/>
      <c r="E842" s="65"/>
      <c r="F842" s="65"/>
      <c r="G842" s="65"/>
      <c r="H842" s="4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>
      <c r="A843" s="271"/>
      <c r="B843" s="271"/>
      <c r="C843" s="65"/>
      <c r="D843" s="65"/>
      <c r="E843" s="65"/>
      <c r="F843" s="65"/>
      <c r="G843" s="65"/>
      <c r="H843" s="4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>
      <c r="A844" s="271"/>
      <c r="B844" s="271"/>
      <c r="C844" s="65"/>
      <c r="D844" s="65"/>
      <c r="E844" s="65"/>
      <c r="F844" s="65"/>
      <c r="G844" s="65"/>
      <c r="H844" s="4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>
      <c r="A845" s="271"/>
      <c r="B845" s="271"/>
      <c r="C845" s="65"/>
      <c r="D845" s="65"/>
      <c r="E845" s="65"/>
      <c r="F845" s="65"/>
      <c r="G845" s="65"/>
      <c r="H845" s="4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>
      <c r="A846" s="271"/>
      <c r="B846" s="271"/>
      <c r="C846" s="65"/>
      <c r="D846" s="65"/>
      <c r="E846" s="65"/>
      <c r="F846" s="65"/>
      <c r="G846" s="65"/>
      <c r="H846" s="4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>
      <c r="A847" s="271"/>
      <c r="B847" s="271"/>
      <c r="C847" s="65"/>
      <c r="D847" s="65"/>
      <c r="E847" s="65"/>
      <c r="F847" s="65"/>
      <c r="G847" s="65"/>
      <c r="H847" s="4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>
      <c r="A848" s="271"/>
      <c r="B848" s="271"/>
      <c r="C848" s="65"/>
      <c r="D848" s="65"/>
      <c r="E848" s="65"/>
      <c r="F848" s="65"/>
      <c r="G848" s="65"/>
      <c r="H848" s="4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>
      <c r="A849" s="271"/>
      <c r="B849" s="271"/>
      <c r="C849" s="65"/>
      <c r="D849" s="65"/>
      <c r="E849" s="65"/>
      <c r="F849" s="65"/>
      <c r="G849" s="65"/>
      <c r="H849" s="4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>
      <c r="A850" s="271"/>
      <c r="B850" s="271"/>
      <c r="C850" s="65"/>
      <c r="D850" s="65"/>
      <c r="E850" s="65"/>
      <c r="F850" s="65"/>
      <c r="G850" s="65"/>
      <c r="H850" s="4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>
      <c r="A851" s="271"/>
      <c r="B851" s="271"/>
      <c r="C851" s="65"/>
      <c r="D851" s="65"/>
      <c r="E851" s="65"/>
      <c r="F851" s="65"/>
      <c r="G851" s="65"/>
      <c r="H851" s="4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>
      <c r="A852" s="271"/>
      <c r="B852" s="271"/>
      <c r="C852" s="65"/>
      <c r="D852" s="65"/>
      <c r="E852" s="65"/>
      <c r="F852" s="65"/>
      <c r="G852" s="65"/>
      <c r="H852" s="4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>
      <c r="A853" s="271"/>
      <c r="B853" s="271"/>
      <c r="C853" s="65"/>
      <c r="D853" s="65"/>
      <c r="E853" s="65"/>
      <c r="F853" s="65"/>
      <c r="G853" s="65"/>
      <c r="H853" s="4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>
      <c r="A854" s="271"/>
      <c r="B854" s="271"/>
      <c r="C854" s="65"/>
      <c r="D854" s="65"/>
      <c r="E854" s="65"/>
      <c r="F854" s="65"/>
      <c r="G854" s="65"/>
      <c r="H854" s="4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>
      <c r="A855" s="271"/>
      <c r="B855" s="271"/>
      <c r="C855" s="65"/>
      <c r="D855" s="65"/>
      <c r="E855" s="65"/>
      <c r="F855" s="65"/>
      <c r="G855" s="65"/>
      <c r="H855" s="4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>
      <c r="A856" s="271"/>
      <c r="B856" s="271"/>
      <c r="C856" s="65"/>
      <c r="D856" s="65"/>
      <c r="E856" s="65"/>
      <c r="F856" s="65"/>
      <c r="G856" s="65"/>
      <c r="H856" s="4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>
      <c r="A857" s="271"/>
      <c r="B857" s="271"/>
      <c r="C857" s="65"/>
      <c r="D857" s="65"/>
      <c r="E857" s="65"/>
      <c r="F857" s="65"/>
      <c r="G857" s="65"/>
      <c r="H857" s="4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>
      <c r="A858" s="271"/>
      <c r="B858" s="271"/>
      <c r="C858" s="65"/>
      <c r="D858" s="65"/>
      <c r="E858" s="65"/>
      <c r="F858" s="65"/>
      <c r="G858" s="65"/>
      <c r="H858" s="4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>
      <c r="A859" s="271"/>
      <c r="B859" s="271"/>
      <c r="C859" s="65"/>
      <c r="D859" s="65"/>
      <c r="E859" s="65"/>
      <c r="F859" s="65"/>
      <c r="G859" s="65"/>
      <c r="H859" s="4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>
      <c r="A860" s="271"/>
      <c r="B860" s="271"/>
      <c r="C860" s="65"/>
      <c r="D860" s="65"/>
      <c r="E860" s="65"/>
      <c r="F860" s="65"/>
      <c r="G860" s="65"/>
      <c r="H860" s="4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>
      <c r="A861" s="271"/>
      <c r="B861" s="271"/>
      <c r="C861" s="65"/>
      <c r="D861" s="65"/>
      <c r="E861" s="65"/>
      <c r="F861" s="65"/>
      <c r="G861" s="65"/>
      <c r="H861" s="4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>
      <c r="A862" s="271"/>
      <c r="B862" s="271"/>
      <c r="C862" s="65"/>
      <c r="D862" s="65"/>
      <c r="E862" s="65"/>
      <c r="F862" s="65"/>
      <c r="G862" s="65"/>
      <c r="H862" s="4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>
      <c r="A863" s="271"/>
      <c r="B863" s="271"/>
      <c r="C863" s="65"/>
      <c r="D863" s="65"/>
      <c r="E863" s="65"/>
      <c r="F863" s="65"/>
      <c r="G863" s="65"/>
      <c r="H863" s="4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>
      <c r="A864" s="271"/>
      <c r="B864" s="271"/>
      <c r="C864" s="65"/>
      <c r="D864" s="65"/>
      <c r="E864" s="65"/>
      <c r="F864" s="65"/>
      <c r="G864" s="65"/>
      <c r="H864" s="4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>
      <c r="A865" s="271"/>
      <c r="B865" s="271"/>
      <c r="C865" s="65"/>
      <c r="D865" s="65"/>
      <c r="E865" s="65"/>
      <c r="F865" s="65"/>
      <c r="G865" s="65"/>
      <c r="H865" s="4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>
      <c r="A866" s="271"/>
      <c r="B866" s="271"/>
      <c r="C866" s="65"/>
      <c r="D866" s="65"/>
      <c r="E866" s="65"/>
      <c r="F866" s="65"/>
      <c r="G866" s="65"/>
      <c r="H866" s="4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>
      <c r="A867" s="271"/>
      <c r="B867" s="271"/>
      <c r="C867" s="65"/>
      <c r="D867" s="65"/>
      <c r="E867" s="65"/>
      <c r="F867" s="65"/>
      <c r="G867" s="65"/>
      <c r="H867" s="4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>
      <c r="A868" s="271"/>
      <c r="B868" s="271"/>
      <c r="C868" s="65"/>
      <c r="D868" s="65"/>
      <c r="E868" s="65"/>
      <c r="F868" s="65"/>
      <c r="G868" s="65"/>
      <c r="H868" s="4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>
      <c r="A869" s="271"/>
      <c r="B869" s="271"/>
      <c r="C869" s="65"/>
      <c r="D869" s="65"/>
      <c r="E869" s="65"/>
      <c r="F869" s="65"/>
      <c r="G869" s="65"/>
      <c r="H869" s="4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>
      <c r="A870" s="271"/>
      <c r="B870" s="271"/>
      <c r="C870" s="65"/>
      <c r="D870" s="65"/>
      <c r="E870" s="65"/>
      <c r="F870" s="65"/>
      <c r="G870" s="65"/>
      <c r="H870" s="4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>
      <c r="A871" s="271"/>
      <c r="B871" s="271"/>
      <c r="C871" s="65"/>
      <c r="D871" s="65"/>
      <c r="E871" s="65"/>
      <c r="F871" s="65"/>
      <c r="G871" s="65"/>
      <c r="H871" s="4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>
      <c r="A872" s="271"/>
      <c r="B872" s="271"/>
      <c r="C872" s="65"/>
      <c r="D872" s="65"/>
      <c r="E872" s="65"/>
      <c r="F872" s="65"/>
      <c r="G872" s="65"/>
      <c r="H872" s="4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>
      <c r="A873" s="271"/>
      <c r="B873" s="271"/>
      <c r="C873" s="65"/>
      <c r="D873" s="65"/>
      <c r="E873" s="65"/>
      <c r="F873" s="65"/>
      <c r="G873" s="65"/>
      <c r="H873" s="4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>
      <c r="A874" s="271"/>
      <c r="B874" s="271"/>
      <c r="C874" s="65"/>
      <c r="D874" s="65"/>
      <c r="E874" s="65"/>
      <c r="F874" s="65"/>
      <c r="G874" s="65"/>
      <c r="H874" s="4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>
      <c r="A875" s="271"/>
      <c r="B875" s="271"/>
      <c r="C875" s="65"/>
      <c r="D875" s="65"/>
      <c r="E875" s="65"/>
      <c r="F875" s="65"/>
      <c r="G875" s="65"/>
      <c r="H875" s="4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>
      <c r="A876" s="271"/>
      <c r="B876" s="271"/>
      <c r="C876" s="65"/>
      <c r="D876" s="65"/>
      <c r="E876" s="65"/>
      <c r="F876" s="65"/>
      <c r="G876" s="65"/>
      <c r="H876" s="4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>
      <c r="A877" s="271"/>
      <c r="B877" s="271"/>
      <c r="C877" s="65"/>
      <c r="D877" s="65"/>
      <c r="E877" s="65"/>
      <c r="F877" s="65"/>
      <c r="G877" s="65"/>
      <c r="H877" s="4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>
      <c r="A878" s="271"/>
      <c r="B878" s="271"/>
      <c r="C878" s="65"/>
      <c r="D878" s="65"/>
      <c r="E878" s="65"/>
      <c r="F878" s="65"/>
      <c r="G878" s="65"/>
      <c r="H878" s="4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>
      <c r="A879" s="271"/>
      <c r="B879" s="271"/>
      <c r="C879" s="65"/>
      <c r="D879" s="65"/>
      <c r="E879" s="65"/>
      <c r="F879" s="65"/>
      <c r="G879" s="65"/>
      <c r="H879" s="4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>
      <c r="A880" s="271"/>
      <c r="B880" s="271"/>
      <c r="C880" s="65"/>
      <c r="D880" s="65"/>
      <c r="E880" s="65"/>
      <c r="F880" s="65"/>
      <c r="G880" s="65"/>
      <c r="H880" s="4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>
      <c r="A881" s="271"/>
      <c r="B881" s="271"/>
      <c r="C881" s="65"/>
      <c r="D881" s="65"/>
      <c r="E881" s="65"/>
      <c r="F881" s="65"/>
      <c r="G881" s="65"/>
      <c r="H881" s="4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>
      <c r="A882" s="271"/>
      <c r="B882" s="271"/>
      <c r="C882" s="65"/>
      <c r="D882" s="65"/>
      <c r="E882" s="65"/>
      <c r="F882" s="65"/>
      <c r="G882" s="65"/>
      <c r="H882" s="4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>
      <c r="A883" s="271"/>
      <c r="B883" s="271"/>
      <c r="C883" s="65"/>
      <c r="D883" s="65"/>
      <c r="E883" s="65"/>
      <c r="F883" s="65"/>
      <c r="G883" s="65"/>
      <c r="H883" s="4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>
      <c r="A884" s="271"/>
      <c r="B884" s="271"/>
      <c r="C884" s="65"/>
      <c r="D884" s="65"/>
      <c r="E884" s="65"/>
      <c r="F884" s="65"/>
      <c r="G884" s="65"/>
      <c r="H884" s="4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>
      <c r="A885" s="271"/>
      <c r="B885" s="271"/>
      <c r="C885" s="65"/>
      <c r="D885" s="65"/>
      <c r="E885" s="65"/>
      <c r="F885" s="65"/>
      <c r="G885" s="65"/>
      <c r="H885" s="4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>
      <c r="A886" s="271"/>
      <c r="B886" s="271"/>
      <c r="C886" s="65"/>
      <c r="D886" s="65"/>
      <c r="E886" s="65"/>
      <c r="F886" s="65"/>
      <c r="G886" s="65"/>
      <c r="H886" s="4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>
      <c r="A887" s="271"/>
      <c r="B887" s="271"/>
      <c r="C887" s="65"/>
      <c r="D887" s="65"/>
      <c r="E887" s="65"/>
      <c r="F887" s="65"/>
      <c r="G887" s="65"/>
      <c r="H887" s="4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>
      <c r="A888" s="271"/>
      <c r="B888" s="271"/>
      <c r="C888" s="65"/>
      <c r="D888" s="65"/>
      <c r="E888" s="65"/>
      <c r="F888" s="65"/>
      <c r="G888" s="65"/>
      <c r="H888" s="4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>
      <c r="A889" s="271"/>
      <c r="B889" s="271"/>
      <c r="C889" s="65"/>
      <c r="D889" s="65"/>
      <c r="E889" s="65"/>
      <c r="F889" s="65"/>
      <c r="G889" s="65"/>
      <c r="H889" s="4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>
      <c r="A890" s="271"/>
      <c r="B890" s="271"/>
      <c r="C890" s="65"/>
      <c r="D890" s="65"/>
      <c r="E890" s="65"/>
      <c r="F890" s="65"/>
      <c r="G890" s="65"/>
      <c r="H890" s="4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>
      <c r="A891" s="271"/>
      <c r="B891" s="271"/>
      <c r="C891" s="65"/>
      <c r="D891" s="65"/>
      <c r="E891" s="65"/>
      <c r="F891" s="65"/>
      <c r="G891" s="65"/>
      <c r="H891" s="4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>
      <c r="A892" s="271"/>
      <c r="B892" s="271"/>
      <c r="C892" s="65"/>
      <c r="D892" s="65"/>
      <c r="E892" s="65"/>
      <c r="F892" s="65"/>
      <c r="G892" s="65"/>
      <c r="H892" s="4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>
      <c r="A893" s="271"/>
      <c r="B893" s="271"/>
      <c r="C893" s="65"/>
      <c r="D893" s="65"/>
      <c r="E893" s="65"/>
      <c r="F893" s="65"/>
      <c r="G893" s="65"/>
      <c r="H893" s="4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>
      <c r="A894" s="271"/>
      <c r="B894" s="271"/>
      <c r="C894" s="65"/>
      <c r="D894" s="65"/>
      <c r="E894" s="65"/>
      <c r="F894" s="65"/>
      <c r="G894" s="65"/>
      <c r="H894" s="4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>
      <c r="A895" s="271"/>
      <c r="B895" s="271"/>
      <c r="C895" s="65"/>
      <c r="D895" s="65"/>
      <c r="E895" s="65"/>
      <c r="F895" s="65"/>
      <c r="G895" s="65"/>
      <c r="H895" s="4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>
      <c r="A896" s="271"/>
      <c r="B896" s="271"/>
      <c r="C896" s="65"/>
      <c r="D896" s="65"/>
      <c r="E896" s="65"/>
      <c r="F896" s="65"/>
      <c r="G896" s="65"/>
      <c r="H896" s="4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>
      <c r="A897" s="271"/>
      <c r="B897" s="271"/>
      <c r="C897" s="65"/>
      <c r="D897" s="65"/>
      <c r="E897" s="65"/>
      <c r="F897" s="65"/>
      <c r="G897" s="65"/>
      <c r="H897" s="4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>
      <c r="A898" s="271"/>
      <c r="B898" s="271"/>
      <c r="C898" s="65"/>
      <c r="D898" s="65"/>
      <c r="E898" s="65"/>
      <c r="F898" s="65"/>
      <c r="G898" s="65"/>
      <c r="H898" s="4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>
      <c r="A899" s="271"/>
      <c r="B899" s="271"/>
      <c r="C899" s="65"/>
      <c r="D899" s="65"/>
      <c r="E899" s="65"/>
      <c r="F899" s="65"/>
      <c r="G899" s="65"/>
      <c r="H899" s="4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>
      <c r="A900" s="271"/>
      <c r="B900" s="271"/>
      <c r="C900" s="65"/>
      <c r="D900" s="65"/>
      <c r="E900" s="65"/>
      <c r="F900" s="65"/>
      <c r="G900" s="65"/>
      <c r="H900" s="4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>
      <c r="A901" s="271"/>
      <c r="B901" s="271"/>
      <c r="C901" s="65"/>
      <c r="D901" s="65"/>
      <c r="E901" s="65"/>
      <c r="F901" s="65"/>
      <c r="G901" s="65"/>
      <c r="H901" s="4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>
      <c r="A902" s="271"/>
      <c r="B902" s="271"/>
      <c r="C902" s="65"/>
      <c r="D902" s="65"/>
      <c r="E902" s="65"/>
      <c r="F902" s="65"/>
      <c r="G902" s="65"/>
      <c r="H902" s="4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>
      <c r="A903" s="271"/>
      <c r="B903" s="271"/>
      <c r="C903" s="65"/>
      <c r="D903" s="65"/>
      <c r="E903" s="65"/>
      <c r="F903" s="65"/>
      <c r="G903" s="65"/>
      <c r="H903" s="4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>
      <c r="A904" s="271"/>
      <c r="B904" s="271"/>
      <c r="C904" s="65"/>
      <c r="D904" s="65"/>
      <c r="E904" s="65"/>
      <c r="F904" s="65"/>
      <c r="G904" s="65"/>
      <c r="H904" s="4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>
      <c r="A905" s="271"/>
      <c r="B905" s="271"/>
      <c r="C905" s="65"/>
      <c r="D905" s="65"/>
      <c r="E905" s="65"/>
      <c r="F905" s="65"/>
      <c r="G905" s="65"/>
      <c r="H905" s="4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>
      <c r="A906" s="271"/>
      <c r="B906" s="271"/>
      <c r="C906" s="65"/>
      <c r="D906" s="65"/>
      <c r="E906" s="65"/>
      <c r="F906" s="65"/>
      <c r="G906" s="65"/>
      <c r="H906" s="4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>
      <c r="A907" s="271"/>
      <c r="B907" s="271"/>
      <c r="C907" s="65"/>
      <c r="D907" s="65"/>
      <c r="E907" s="65"/>
      <c r="F907" s="65"/>
      <c r="G907" s="65"/>
      <c r="H907" s="4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>
      <c r="A908" s="271"/>
      <c r="B908" s="271"/>
      <c r="C908" s="65"/>
      <c r="D908" s="65"/>
      <c r="E908" s="65"/>
      <c r="F908" s="65"/>
      <c r="G908" s="65"/>
      <c r="H908" s="4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>
      <c r="A909" s="271"/>
      <c r="B909" s="271"/>
      <c r="C909" s="65"/>
      <c r="D909" s="65"/>
      <c r="E909" s="65"/>
      <c r="F909" s="65"/>
      <c r="G909" s="65"/>
      <c r="H909" s="4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>
      <c r="A910" s="271"/>
      <c r="B910" s="271"/>
      <c r="C910" s="65"/>
      <c r="D910" s="65"/>
      <c r="E910" s="65"/>
      <c r="F910" s="65"/>
      <c r="G910" s="65"/>
      <c r="H910" s="4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>
      <c r="A911" s="271"/>
      <c r="B911" s="271"/>
      <c r="C911" s="65"/>
      <c r="D911" s="65"/>
      <c r="E911" s="65"/>
      <c r="F911" s="65"/>
      <c r="G911" s="65"/>
      <c r="H911" s="4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>
      <c r="A912" s="271"/>
      <c r="B912" s="271"/>
      <c r="C912" s="65"/>
      <c r="D912" s="65"/>
      <c r="E912" s="65"/>
      <c r="F912" s="65"/>
      <c r="G912" s="65"/>
      <c r="H912" s="4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>
      <c r="A913" s="271"/>
      <c r="B913" s="271"/>
      <c r="C913" s="65"/>
      <c r="D913" s="65"/>
      <c r="E913" s="65"/>
      <c r="F913" s="65"/>
      <c r="G913" s="65"/>
      <c r="H913" s="4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>
      <c r="A914" s="271"/>
      <c r="B914" s="271"/>
      <c r="C914" s="65"/>
      <c r="D914" s="65"/>
      <c r="E914" s="65"/>
      <c r="F914" s="65"/>
      <c r="G914" s="65"/>
      <c r="H914" s="4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>
      <c r="A915" s="271"/>
      <c r="B915" s="271"/>
      <c r="C915" s="65"/>
      <c r="D915" s="65"/>
      <c r="E915" s="65"/>
      <c r="F915" s="65"/>
      <c r="G915" s="65"/>
      <c r="H915" s="4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>
      <c r="A916" s="271"/>
      <c r="B916" s="271"/>
      <c r="C916" s="65"/>
      <c r="D916" s="65"/>
      <c r="E916" s="65"/>
      <c r="F916" s="65"/>
      <c r="G916" s="65"/>
      <c r="H916" s="4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>
      <c r="A917" s="271"/>
      <c r="B917" s="271"/>
      <c r="C917" s="65"/>
      <c r="D917" s="65"/>
      <c r="E917" s="65"/>
      <c r="F917" s="65"/>
      <c r="G917" s="65"/>
      <c r="H917" s="4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>
      <c r="A918" s="271"/>
      <c r="B918" s="271"/>
      <c r="C918" s="65"/>
      <c r="D918" s="65"/>
      <c r="E918" s="65"/>
      <c r="F918" s="65"/>
      <c r="G918" s="65"/>
      <c r="H918" s="4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>
      <c r="A919" s="271"/>
      <c r="B919" s="271"/>
      <c r="C919" s="65"/>
      <c r="D919" s="65"/>
      <c r="E919" s="65"/>
      <c r="F919" s="65"/>
      <c r="G919" s="65"/>
      <c r="H919" s="4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>
      <c r="A920" s="271"/>
      <c r="B920" s="271"/>
      <c r="C920" s="65"/>
      <c r="D920" s="65"/>
      <c r="E920" s="65"/>
      <c r="F920" s="65"/>
      <c r="G920" s="65"/>
      <c r="H920" s="4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>
      <c r="A921" s="271"/>
      <c r="B921" s="271"/>
      <c r="C921" s="65"/>
      <c r="D921" s="65"/>
      <c r="E921" s="65"/>
      <c r="F921" s="65"/>
      <c r="G921" s="65"/>
      <c r="H921" s="4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>
      <c r="A922" s="271"/>
      <c r="B922" s="271"/>
      <c r="C922" s="65"/>
      <c r="D922" s="65"/>
      <c r="E922" s="65"/>
      <c r="F922" s="65"/>
      <c r="G922" s="65"/>
      <c r="H922" s="4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>
      <c r="A923" s="271"/>
      <c r="B923" s="271"/>
      <c r="C923" s="65"/>
      <c r="D923" s="65"/>
      <c r="E923" s="65"/>
      <c r="F923" s="65"/>
      <c r="G923" s="65"/>
      <c r="H923" s="4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>
      <c r="A924" s="271"/>
      <c r="B924" s="271"/>
      <c r="C924" s="65"/>
      <c r="D924" s="65"/>
      <c r="E924" s="65"/>
      <c r="F924" s="65"/>
      <c r="G924" s="65"/>
      <c r="H924" s="4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>
      <c r="A925" s="271"/>
      <c r="B925" s="271"/>
      <c r="C925" s="65"/>
      <c r="D925" s="65"/>
      <c r="E925" s="65"/>
      <c r="F925" s="65"/>
      <c r="G925" s="65"/>
      <c r="H925" s="4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>
      <c r="A926" s="271"/>
      <c r="B926" s="271"/>
      <c r="C926" s="65"/>
      <c r="D926" s="65"/>
      <c r="E926" s="65"/>
      <c r="F926" s="65"/>
      <c r="G926" s="65"/>
      <c r="H926" s="4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>
      <c r="A927" s="271"/>
      <c r="B927" s="271"/>
      <c r="C927" s="65"/>
      <c r="D927" s="65"/>
      <c r="E927" s="65"/>
      <c r="F927" s="65"/>
      <c r="G927" s="65"/>
      <c r="H927" s="4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>
      <c r="A928" s="271"/>
      <c r="B928" s="271"/>
      <c r="C928" s="65"/>
      <c r="D928" s="65"/>
      <c r="E928" s="65"/>
      <c r="F928" s="65"/>
      <c r="G928" s="65"/>
      <c r="H928" s="4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>
      <c r="A929" s="271"/>
      <c r="B929" s="271"/>
      <c r="C929" s="65"/>
      <c r="D929" s="65"/>
      <c r="E929" s="65"/>
      <c r="F929" s="65"/>
      <c r="G929" s="65"/>
      <c r="H929" s="4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>
      <c r="A930" s="271"/>
      <c r="B930" s="271"/>
      <c r="C930" s="65"/>
      <c r="D930" s="65"/>
      <c r="E930" s="65"/>
      <c r="F930" s="65"/>
      <c r="G930" s="65"/>
      <c r="H930" s="4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>
      <c r="A931" s="271"/>
      <c r="B931" s="271"/>
      <c r="C931" s="65"/>
      <c r="D931" s="65"/>
      <c r="E931" s="65"/>
      <c r="F931" s="65"/>
      <c r="G931" s="65"/>
      <c r="H931" s="4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>
      <c r="A932" s="271"/>
      <c r="B932" s="271"/>
      <c r="C932" s="65"/>
      <c r="D932" s="65"/>
      <c r="E932" s="65"/>
      <c r="F932" s="65"/>
      <c r="G932" s="65"/>
      <c r="H932" s="4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>
      <c r="A933" s="271"/>
      <c r="B933" s="271"/>
      <c r="C933" s="65"/>
      <c r="D933" s="65"/>
      <c r="E933" s="65"/>
      <c r="F933" s="65"/>
      <c r="G933" s="65"/>
      <c r="H933" s="4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>
      <c r="A934" s="271"/>
      <c r="B934" s="271"/>
      <c r="C934" s="65"/>
      <c r="D934" s="65"/>
      <c r="E934" s="65"/>
      <c r="F934" s="65"/>
      <c r="G934" s="65"/>
      <c r="H934" s="4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>
      <c r="A935" s="271"/>
      <c r="B935" s="271"/>
      <c r="C935" s="65"/>
      <c r="D935" s="65"/>
      <c r="E935" s="65"/>
      <c r="F935" s="65"/>
      <c r="G935" s="65"/>
      <c r="H935" s="4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>
      <c r="A936" s="271"/>
      <c r="B936" s="271"/>
      <c r="C936" s="65"/>
      <c r="D936" s="65"/>
      <c r="E936" s="65"/>
      <c r="F936" s="65"/>
      <c r="G936" s="65"/>
      <c r="H936" s="4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>
      <c r="A937" s="271"/>
      <c r="B937" s="271"/>
      <c r="C937" s="65"/>
      <c r="D937" s="65"/>
      <c r="E937" s="65"/>
      <c r="F937" s="65"/>
      <c r="G937" s="65"/>
      <c r="H937" s="4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>
      <c r="A938" s="271"/>
      <c r="B938" s="271"/>
      <c r="C938" s="65"/>
      <c r="D938" s="65"/>
      <c r="E938" s="65"/>
      <c r="F938" s="65"/>
      <c r="G938" s="65"/>
      <c r="H938" s="4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>
      <c r="A939" s="271"/>
      <c r="B939" s="271"/>
      <c r="C939" s="65"/>
      <c r="D939" s="65"/>
      <c r="E939" s="65"/>
      <c r="F939" s="65"/>
      <c r="G939" s="65"/>
      <c r="H939" s="4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>
      <c r="A940" s="271"/>
      <c r="B940" s="271"/>
      <c r="C940" s="65"/>
      <c r="D940" s="65"/>
      <c r="E940" s="65"/>
      <c r="F940" s="65"/>
      <c r="G940" s="65"/>
      <c r="H940" s="4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>
      <c r="A941" s="271"/>
      <c r="B941" s="271"/>
      <c r="C941" s="65"/>
      <c r="D941" s="65"/>
      <c r="E941" s="65"/>
      <c r="F941" s="65"/>
      <c r="G941" s="65"/>
      <c r="H941" s="4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>
      <c r="A942" s="271"/>
      <c r="B942" s="271"/>
      <c r="C942" s="65"/>
      <c r="D942" s="65"/>
      <c r="E942" s="65"/>
      <c r="F942" s="65"/>
      <c r="G942" s="65"/>
      <c r="H942" s="4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>
      <c r="A943" s="271"/>
      <c r="B943" s="271"/>
      <c r="C943" s="65"/>
      <c r="D943" s="65"/>
      <c r="E943" s="65"/>
      <c r="F943" s="65"/>
      <c r="G943" s="65"/>
      <c r="H943" s="4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>
      <c r="A944" s="271"/>
      <c r="B944" s="271"/>
      <c r="C944" s="65"/>
      <c r="D944" s="65"/>
      <c r="E944" s="65"/>
      <c r="F944" s="65"/>
      <c r="G944" s="65"/>
      <c r="H944" s="4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>
      <c r="A945" s="271"/>
      <c r="B945" s="271"/>
      <c r="C945" s="65"/>
      <c r="D945" s="65"/>
      <c r="E945" s="65"/>
      <c r="F945" s="65"/>
      <c r="G945" s="65"/>
      <c r="H945" s="4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>
      <c r="A946" s="271"/>
      <c r="B946" s="271"/>
      <c r="C946" s="65"/>
      <c r="D946" s="65"/>
      <c r="E946" s="65"/>
      <c r="F946" s="65"/>
      <c r="G946" s="65"/>
      <c r="H946" s="4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>
      <c r="A947" s="271"/>
      <c r="B947" s="271"/>
      <c r="C947" s="65"/>
      <c r="D947" s="65"/>
      <c r="E947" s="65"/>
      <c r="F947" s="65"/>
      <c r="G947" s="65"/>
      <c r="H947" s="4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>
      <c r="A948" s="271"/>
      <c r="B948" s="271"/>
      <c r="C948" s="65"/>
      <c r="D948" s="65"/>
      <c r="E948" s="65"/>
      <c r="F948" s="65"/>
      <c r="G948" s="65"/>
      <c r="H948" s="4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>
      <c r="A949" s="271"/>
      <c r="B949" s="271"/>
      <c r="C949" s="65"/>
      <c r="D949" s="65"/>
      <c r="E949" s="65"/>
      <c r="F949" s="65"/>
      <c r="G949" s="65"/>
      <c r="H949" s="4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>
      <c r="A950" s="271"/>
      <c r="B950" s="271"/>
      <c r="C950" s="65"/>
      <c r="D950" s="65"/>
      <c r="E950" s="65"/>
      <c r="F950" s="65"/>
      <c r="G950" s="65"/>
      <c r="H950" s="4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>
      <c r="A951" s="271"/>
      <c r="B951" s="271"/>
      <c r="C951" s="65"/>
      <c r="D951" s="65"/>
      <c r="E951" s="65"/>
      <c r="F951" s="65"/>
      <c r="G951" s="65"/>
      <c r="H951" s="4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>
      <c r="A952" s="271"/>
      <c r="B952" s="271"/>
      <c r="C952" s="65"/>
      <c r="D952" s="65"/>
      <c r="E952" s="65"/>
      <c r="F952" s="65"/>
      <c r="G952" s="65"/>
      <c r="H952" s="4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>
      <c r="A953" s="271"/>
      <c r="B953" s="271"/>
      <c r="C953" s="65"/>
      <c r="D953" s="65"/>
      <c r="E953" s="65"/>
      <c r="F953" s="65"/>
      <c r="G953" s="65"/>
      <c r="H953" s="4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>
      <c r="A954" s="271"/>
      <c r="B954" s="271"/>
      <c r="C954" s="65"/>
      <c r="D954" s="65"/>
      <c r="E954" s="65"/>
      <c r="F954" s="65"/>
      <c r="G954" s="65"/>
      <c r="H954" s="4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>
      <c r="A955" s="271"/>
      <c r="B955" s="271"/>
      <c r="C955" s="65"/>
      <c r="D955" s="65"/>
      <c r="E955" s="65"/>
      <c r="F955" s="65"/>
      <c r="G955" s="65"/>
      <c r="H955" s="4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>
      <c r="A956" s="271"/>
      <c r="B956" s="271"/>
      <c r="C956" s="65"/>
      <c r="D956" s="65"/>
      <c r="E956" s="65"/>
      <c r="F956" s="65"/>
      <c r="G956" s="65"/>
      <c r="H956" s="4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>
      <c r="A957" s="271"/>
      <c r="B957" s="271"/>
      <c r="C957" s="65"/>
      <c r="D957" s="65"/>
      <c r="E957" s="65"/>
      <c r="F957" s="65"/>
      <c r="G957" s="65"/>
      <c r="H957" s="4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>
      <c r="A958" s="271"/>
      <c r="B958" s="271"/>
      <c r="C958" s="65"/>
      <c r="D958" s="65"/>
      <c r="E958" s="65"/>
      <c r="F958" s="65"/>
      <c r="G958" s="65"/>
      <c r="H958" s="4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>
      <c r="A959" s="271"/>
      <c r="B959" s="271"/>
      <c r="C959" s="65"/>
      <c r="D959" s="65"/>
      <c r="E959" s="65"/>
      <c r="F959" s="65"/>
      <c r="G959" s="65"/>
      <c r="H959" s="4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>
      <c r="A960" s="271"/>
      <c r="B960" s="271"/>
      <c r="C960" s="65"/>
      <c r="D960" s="65"/>
      <c r="E960" s="65"/>
      <c r="F960" s="65"/>
      <c r="G960" s="65"/>
      <c r="H960" s="4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>
      <c r="A961" s="271"/>
      <c r="B961" s="271"/>
      <c r="C961" s="65"/>
      <c r="D961" s="65"/>
      <c r="E961" s="65"/>
      <c r="F961" s="65"/>
      <c r="G961" s="65"/>
      <c r="H961" s="4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>
      <c r="A962" s="271"/>
      <c r="B962" s="271"/>
      <c r="C962" s="65"/>
      <c r="D962" s="65"/>
      <c r="E962" s="65"/>
      <c r="F962" s="65"/>
      <c r="G962" s="65"/>
      <c r="H962" s="4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>
      <c r="A963" s="271"/>
      <c r="B963" s="271"/>
      <c r="C963" s="65"/>
      <c r="D963" s="65"/>
      <c r="E963" s="65"/>
      <c r="F963" s="65"/>
      <c r="G963" s="65"/>
      <c r="H963" s="4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>
      <c r="A964" s="271"/>
      <c r="B964" s="271"/>
      <c r="C964" s="65"/>
      <c r="D964" s="65"/>
      <c r="E964" s="65"/>
      <c r="F964" s="65"/>
      <c r="G964" s="65"/>
      <c r="H964" s="4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>
      <c r="A965" s="271"/>
      <c r="B965" s="271"/>
      <c r="C965" s="65"/>
      <c r="D965" s="65"/>
      <c r="E965" s="65"/>
      <c r="F965" s="65"/>
      <c r="G965" s="65"/>
      <c r="H965" s="4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>
      <c r="A966" s="271"/>
      <c r="B966" s="271"/>
      <c r="C966" s="65"/>
      <c r="D966" s="65"/>
      <c r="E966" s="65"/>
      <c r="F966" s="65"/>
      <c r="G966" s="65"/>
      <c r="H966" s="4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>
      <c r="A967" s="271"/>
      <c r="B967" s="271"/>
      <c r="C967" s="65"/>
      <c r="D967" s="65"/>
      <c r="E967" s="65"/>
      <c r="F967" s="65"/>
      <c r="G967" s="65"/>
      <c r="H967" s="4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>
      <c r="A968" s="271"/>
      <c r="B968" s="271"/>
      <c r="C968" s="65"/>
      <c r="D968" s="65"/>
      <c r="E968" s="65"/>
      <c r="F968" s="65"/>
      <c r="G968" s="65"/>
      <c r="H968" s="4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>
      <c r="A969" s="271"/>
      <c r="B969" s="271"/>
      <c r="C969" s="65"/>
      <c r="D969" s="65"/>
      <c r="E969" s="65"/>
      <c r="F969" s="65"/>
      <c r="G969" s="65"/>
      <c r="H969" s="4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>
      <c r="A970" s="271"/>
      <c r="B970" s="271"/>
      <c r="C970" s="65"/>
      <c r="D970" s="65"/>
      <c r="E970" s="65"/>
      <c r="F970" s="65"/>
      <c r="G970" s="65"/>
      <c r="H970" s="4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>
      <c r="A971" s="271"/>
      <c r="B971" s="271"/>
      <c r="C971" s="65"/>
      <c r="D971" s="65"/>
      <c r="E971" s="65"/>
      <c r="F971" s="65"/>
      <c r="G971" s="65"/>
      <c r="H971" s="4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>
      <c r="A972" s="271"/>
      <c r="B972" s="271"/>
      <c r="C972" s="65"/>
      <c r="D972" s="65"/>
      <c r="E972" s="65"/>
      <c r="F972" s="65"/>
      <c r="G972" s="65"/>
      <c r="H972" s="4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>
      <c r="A973" s="271"/>
      <c r="B973" s="271"/>
      <c r="C973" s="65"/>
      <c r="D973" s="65"/>
      <c r="E973" s="65"/>
      <c r="F973" s="65"/>
      <c r="G973" s="65"/>
      <c r="H973" s="4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>
      <c r="A974" s="271"/>
      <c r="B974" s="271"/>
      <c r="C974" s="65"/>
      <c r="D974" s="65"/>
      <c r="E974" s="65"/>
      <c r="F974" s="65"/>
      <c r="G974" s="65"/>
      <c r="H974" s="4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>
      <c r="A975" s="271"/>
      <c r="B975" s="271"/>
      <c r="C975" s="65"/>
      <c r="D975" s="65"/>
      <c r="E975" s="65"/>
      <c r="F975" s="65"/>
      <c r="G975" s="65"/>
      <c r="H975" s="4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>
      <c r="A976" s="271"/>
      <c r="B976" s="271"/>
      <c r="C976" s="65"/>
      <c r="D976" s="65"/>
      <c r="E976" s="65"/>
      <c r="F976" s="65"/>
      <c r="G976" s="65"/>
      <c r="H976" s="4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">
      <c r="A977" s="271"/>
      <c r="B977" s="271"/>
      <c r="C977" s="65"/>
      <c r="D977" s="65"/>
      <c r="E977" s="65"/>
      <c r="F977" s="65"/>
      <c r="G977" s="65"/>
      <c r="H977" s="4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">
      <c r="A978" s="271"/>
      <c r="B978" s="271"/>
      <c r="C978" s="65"/>
      <c r="D978" s="65"/>
      <c r="E978" s="65"/>
      <c r="F978" s="65"/>
      <c r="G978" s="65"/>
      <c r="H978" s="4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">
      <c r="A979" s="271"/>
      <c r="B979" s="271"/>
      <c r="C979" s="65"/>
      <c r="D979" s="65"/>
      <c r="E979" s="65"/>
      <c r="F979" s="65"/>
      <c r="G979" s="65"/>
      <c r="H979" s="4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">
      <c r="A980" s="271"/>
      <c r="B980" s="271"/>
      <c r="C980" s="65"/>
      <c r="D980" s="65"/>
      <c r="E980" s="65"/>
      <c r="F980" s="65"/>
      <c r="G980" s="65"/>
      <c r="H980" s="4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">
      <c r="A981" s="271"/>
      <c r="B981" s="271"/>
      <c r="C981" s="65"/>
      <c r="D981" s="65"/>
      <c r="E981" s="65"/>
      <c r="F981" s="65"/>
      <c r="G981" s="65"/>
      <c r="H981" s="4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">
      <c r="A982" s="271"/>
      <c r="B982" s="271"/>
      <c r="C982" s="65"/>
      <c r="D982" s="65"/>
      <c r="E982" s="65"/>
      <c r="F982" s="65"/>
      <c r="G982" s="65"/>
      <c r="H982" s="4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">
      <c r="A983" s="271"/>
      <c r="B983" s="271"/>
      <c r="C983" s="65"/>
      <c r="D983" s="65"/>
      <c r="E983" s="65"/>
      <c r="F983" s="65"/>
      <c r="G983" s="65"/>
      <c r="H983" s="4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">
      <c r="A984" s="271"/>
      <c r="B984" s="271"/>
      <c r="C984" s="65"/>
      <c r="D984" s="65"/>
      <c r="E984" s="65"/>
      <c r="F984" s="65"/>
      <c r="G984" s="65"/>
      <c r="H984" s="4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">
      <c r="A985" s="271"/>
      <c r="B985" s="271"/>
      <c r="C985" s="65"/>
      <c r="D985" s="65"/>
      <c r="E985" s="65"/>
      <c r="F985" s="65"/>
      <c r="G985" s="65"/>
      <c r="H985" s="4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">
      <c r="A986" s="271"/>
      <c r="B986" s="271"/>
      <c r="C986" s="65"/>
      <c r="D986" s="65"/>
      <c r="E986" s="65"/>
      <c r="F986" s="65"/>
      <c r="G986" s="65"/>
      <c r="H986" s="4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">
      <c r="A987" s="271"/>
      <c r="B987" s="271"/>
      <c r="C987" s="65"/>
      <c r="D987" s="65"/>
      <c r="E987" s="65"/>
      <c r="F987" s="65"/>
      <c r="G987" s="65"/>
      <c r="H987" s="4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">
      <c r="A988" s="271"/>
      <c r="B988" s="271"/>
      <c r="C988" s="65"/>
      <c r="D988" s="65"/>
      <c r="E988" s="65"/>
      <c r="F988" s="65"/>
      <c r="G988" s="65"/>
      <c r="H988" s="4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">
      <c r="A989" s="271"/>
      <c r="B989" s="271"/>
      <c r="C989" s="65"/>
      <c r="D989" s="65"/>
      <c r="E989" s="65"/>
      <c r="F989" s="65"/>
      <c r="G989" s="65"/>
      <c r="H989" s="4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">
      <c r="A990" s="271"/>
      <c r="B990" s="271"/>
      <c r="C990" s="65"/>
      <c r="D990" s="65"/>
      <c r="E990" s="65"/>
      <c r="F990" s="65"/>
      <c r="G990" s="65"/>
      <c r="H990" s="4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">
      <c r="A991" s="271"/>
      <c r="B991" s="271"/>
      <c r="C991" s="65"/>
      <c r="D991" s="65"/>
      <c r="E991" s="65"/>
      <c r="F991" s="65"/>
      <c r="G991" s="65"/>
      <c r="H991" s="4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">
      <c r="A992" s="271"/>
      <c r="B992" s="271"/>
      <c r="C992" s="65"/>
      <c r="D992" s="65"/>
      <c r="E992" s="65"/>
      <c r="F992" s="65"/>
      <c r="G992" s="65"/>
      <c r="H992" s="4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">
      <c r="A993" s="271"/>
      <c r="B993" s="271"/>
      <c r="C993" s="65"/>
      <c r="D993" s="65"/>
      <c r="E993" s="65"/>
      <c r="F993" s="65"/>
      <c r="G993" s="65"/>
      <c r="H993" s="4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">
      <c r="A994" s="271"/>
      <c r="B994" s="271"/>
      <c r="C994" s="65"/>
      <c r="D994" s="65"/>
      <c r="E994" s="65"/>
      <c r="F994" s="65"/>
      <c r="G994" s="65"/>
      <c r="H994" s="4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">
      <c r="A995" s="271"/>
      <c r="B995" s="271"/>
      <c r="C995" s="65"/>
      <c r="D995" s="65"/>
      <c r="E995" s="65"/>
      <c r="F995" s="65"/>
      <c r="G995" s="65"/>
      <c r="H995" s="4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">
      <c r="A996" s="271"/>
      <c r="B996" s="271"/>
      <c r="C996" s="65"/>
      <c r="D996" s="65"/>
      <c r="E996" s="65"/>
      <c r="F996" s="65"/>
      <c r="G996" s="65"/>
      <c r="H996" s="4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">
      <c r="A997" s="271"/>
      <c r="B997" s="271"/>
      <c r="C997" s="65"/>
      <c r="D997" s="65"/>
      <c r="E997" s="65"/>
      <c r="F997" s="65"/>
      <c r="G997" s="65"/>
      <c r="H997" s="4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">
      <c r="A998" s="271"/>
      <c r="B998" s="271"/>
      <c r="C998" s="65"/>
      <c r="D998" s="65"/>
      <c r="E998" s="65"/>
      <c r="F998" s="65"/>
      <c r="G998" s="65"/>
      <c r="H998" s="4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">
      <c r="A999" s="271"/>
      <c r="B999" s="271"/>
      <c r="C999" s="65"/>
      <c r="D999" s="65"/>
      <c r="E999" s="65"/>
      <c r="F999" s="65"/>
      <c r="G999" s="65"/>
      <c r="H999" s="4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8">
      <c r="A1000" s="271"/>
      <c r="B1000" s="271"/>
      <c r="C1000" s="65"/>
      <c r="D1000" s="65"/>
      <c r="E1000" s="65"/>
      <c r="F1000" s="65"/>
      <c r="G1000" s="65"/>
      <c r="H1000" s="4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8">
      <c r="A1001" s="271"/>
      <c r="B1001" s="271"/>
      <c r="C1001" s="65"/>
      <c r="D1001" s="65"/>
      <c r="E1001" s="65"/>
      <c r="F1001" s="65"/>
      <c r="G1001" s="65"/>
      <c r="H1001" s="4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8">
      <c r="A1002" s="271"/>
      <c r="B1002" s="271"/>
      <c r="C1002" s="65"/>
      <c r="D1002" s="65"/>
      <c r="E1002" s="65"/>
      <c r="F1002" s="65"/>
      <c r="G1002" s="65"/>
      <c r="H1002" s="4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8">
      <c r="A1003" s="271"/>
      <c r="B1003" s="271"/>
      <c r="C1003" s="65"/>
      <c r="D1003" s="65"/>
      <c r="E1003" s="65"/>
      <c r="F1003" s="65"/>
      <c r="G1003" s="65"/>
      <c r="H1003" s="4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8">
      <c r="A1004" s="271"/>
      <c r="B1004" s="271"/>
      <c r="C1004" s="65"/>
      <c r="D1004" s="65"/>
      <c r="E1004" s="65"/>
      <c r="F1004" s="65"/>
      <c r="G1004" s="65"/>
      <c r="H1004" s="4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8">
      <c r="A1005" s="271"/>
      <c r="B1005" s="271"/>
      <c r="C1005" s="65"/>
      <c r="D1005" s="65"/>
      <c r="E1005" s="65"/>
      <c r="F1005" s="65"/>
      <c r="G1005" s="65"/>
      <c r="H1005" s="4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8">
      <c r="A1006" s="271"/>
      <c r="B1006" s="271"/>
      <c r="C1006" s="65"/>
      <c r="D1006" s="65"/>
      <c r="E1006" s="65"/>
      <c r="F1006" s="65"/>
      <c r="G1006" s="65"/>
      <c r="H1006" s="4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8">
      <c r="A1007" s="271"/>
      <c r="B1007" s="271"/>
      <c r="C1007" s="65"/>
      <c r="D1007" s="65"/>
      <c r="E1007" s="65"/>
      <c r="F1007" s="65"/>
      <c r="G1007" s="65"/>
      <c r="H1007" s="4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8">
      <c r="A1008" s="271"/>
      <c r="B1008" s="271"/>
      <c r="C1008" s="65"/>
      <c r="D1008" s="65"/>
      <c r="E1008" s="65"/>
      <c r="F1008" s="65"/>
      <c r="G1008" s="65"/>
      <c r="H1008" s="4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8">
      <c r="A1009" s="271"/>
      <c r="B1009" s="271"/>
      <c r="C1009" s="65"/>
      <c r="D1009" s="65"/>
      <c r="E1009" s="65"/>
      <c r="F1009" s="65"/>
      <c r="G1009" s="65"/>
      <c r="H1009" s="4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8">
      <c r="A1010" s="271"/>
      <c r="B1010" s="271"/>
      <c r="C1010" s="65"/>
      <c r="D1010" s="65"/>
      <c r="E1010" s="65"/>
      <c r="F1010" s="65"/>
      <c r="G1010" s="65"/>
      <c r="H1010" s="4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8">
      <c r="A1011" s="271"/>
      <c r="B1011" s="271"/>
      <c r="C1011" s="65"/>
      <c r="D1011" s="65"/>
      <c r="E1011" s="65"/>
      <c r="F1011" s="65"/>
      <c r="G1011" s="65"/>
      <c r="H1011" s="4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</sheetData>
  <mergeCells count="10">
    <mergeCell ref="E43:F43"/>
    <mergeCell ref="E51:F51"/>
    <mergeCell ref="A1:B1011"/>
    <mergeCell ref="C2:G2"/>
    <mergeCell ref="C3:G3"/>
    <mergeCell ref="E7:F7"/>
    <mergeCell ref="E17:F17"/>
    <mergeCell ref="E21:F21"/>
    <mergeCell ref="E33:F33"/>
    <mergeCell ref="C4:G4"/>
  </mergeCells>
  <conditionalFormatting sqref="F38">
    <cfRule type="containsText" dxfId="53" priority="2" operator="containsText" text="You're on Track">
      <formula>NOT(ISERROR(SEARCH(("You're on Track"),(F38))))</formula>
    </cfRule>
    <cfRule type="containsText" dxfId="52" priority="3" operator="containsText" text="You Need to Take Action!">
      <formula>NOT(ISERROR(SEARCH(("You Need to Take Action!"),(F38))))</formula>
    </cfRule>
  </conditionalFormatting>
  <conditionalFormatting sqref="H17:H20">
    <cfRule type="notContainsBlanks" dxfId="51" priority="1">
      <formula>LEN(TRIM(H17))&gt;0</formula>
    </cfRule>
  </conditionalFormatting>
  <hyperlinks>
    <hyperlink ref="C3" r:id="rId1" display="Refer to your Intake Form here and then click here to watch this video before using the Profit Planner" xr:uid="{00000000-0004-0000-0000-000000000000}"/>
    <hyperlink ref="C3:G3" r:id="rId2" display="Refer to your Intake Form here " xr:uid="{3A5514FE-D4DE-40B4-AAFC-72AEE5C409BD}"/>
    <hyperlink ref="C4:G4" r:id="rId3" display="Click here to watch this video on how to use your Intake Form" xr:uid="{D6763D70-68C6-4D96-9D1B-E3940A2FFA06}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4"/>
  <sheetViews>
    <sheetView workbookViewId="0">
      <selection activeCell="F12" sqref="F12:I14"/>
    </sheetView>
  </sheetViews>
  <sheetFormatPr baseColWidth="10" defaultColWidth="12.5" defaultRowHeight="15.75" customHeight="1"/>
  <cols>
    <col min="1" max="1" width="9.5" customWidth="1"/>
    <col min="2" max="2" width="12.33203125" customWidth="1"/>
    <col min="3" max="3" width="55.5" customWidth="1"/>
    <col min="4" max="4" width="25.1640625" customWidth="1"/>
    <col min="5" max="5" width="19.1640625" customWidth="1"/>
    <col min="6" max="6" width="26.1640625" customWidth="1"/>
    <col min="7" max="7" width="12.6640625" customWidth="1"/>
    <col min="8" max="8" width="14.5" customWidth="1"/>
  </cols>
  <sheetData>
    <row r="1" spans="1:27" ht="15.75" customHeight="1">
      <c r="A1" s="280"/>
      <c r="B1" s="280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1.25" customHeight="1">
      <c r="A2" s="280"/>
      <c r="B2" s="280"/>
      <c r="C2" s="272" t="s">
        <v>24</v>
      </c>
      <c r="D2" s="270"/>
      <c r="E2" s="270"/>
      <c r="F2" s="270"/>
      <c r="G2" s="273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5.25" customHeight="1">
      <c r="A3" s="280"/>
      <c r="B3" s="280"/>
      <c r="C3" s="284" t="s">
        <v>25</v>
      </c>
      <c r="D3" s="285"/>
      <c r="E3" s="285"/>
      <c r="F3" s="285"/>
      <c r="G3" s="286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0" customHeight="1">
      <c r="A4" s="280"/>
      <c r="B4" s="280"/>
      <c r="C4" s="5" t="s">
        <v>26</v>
      </c>
      <c r="D4" s="6">
        <f ca="1">TODAY()</f>
        <v>45309</v>
      </c>
      <c r="E4" s="6"/>
      <c r="F4" s="287"/>
      <c r="G4" s="280"/>
      <c r="H4" s="280"/>
      <c r="I4" s="280"/>
      <c r="J4" s="13"/>
      <c r="K4" s="14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75" customHeight="1">
      <c r="A5" s="280"/>
      <c r="B5" s="280"/>
      <c r="C5" s="10"/>
      <c r="D5" s="11"/>
      <c r="E5" s="69"/>
      <c r="F5" s="15"/>
      <c r="G5" s="15"/>
      <c r="H5" s="16"/>
      <c r="I5" s="17"/>
      <c r="J5" s="18"/>
      <c r="K5" s="1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48.75" customHeight="1">
      <c r="A6" s="280"/>
      <c r="B6" s="280"/>
      <c r="C6" s="277" t="s">
        <v>143</v>
      </c>
      <c r="D6" s="270"/>
      <c r="E6" s="70"/>
      <c r="F6" s="288" t="s">
        <v>27</v>
      </c>
      <c r="G6" s="289"/>
      <c r="H6" s="289"/>
      <c r="I6" s="290"/>
      <c r="J6" s="18"/>
      <c r="K6" s="1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"/>
    </row>
    <row r="7" spans="1:27" ht="22.5" customHeight="1">
      <c r="A7" s="280"/>
      <c r="B7" s="280"/>
      <c r="C7" s="20" t="s">
        <v>2</v>
      </c>
      <c r="D7" s="49" t="s">
        <v>28</v>
      </c>
      <c r="E7" s="42"/>
      <c r="F7" s="279"/>
      <c r="G7" s="280"/>
      <c r="H7" s="280"/>
      <c r="I7" s="281"/>
      <c r="J7" s="18"/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A8" s="280"/>
      <c r="B8" s="280"/>
      <c r="C8" s="73" t="s">
        <v>29</v>
      </c>
      <c r="D8" s="74">
        <f>IFERROR(('Your Metrics'!F11 /12), "")</f>
        <v>41.666666666666664</v>
      </c>
      <c r="E8" s="75"/>
      <c r="F8" s="279" t="s">
        <v>30</v>
      </c>
      <c r="G8" s="280"/>
      <c r="H8" s="280"/>
      <c r="I8" s="281"/>
      <c r="J8" s="36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280"/>
      <c r="B9" s="280"/>
      <c r="E9" s="60"/>
      <c r="F9" s="282"/>
      <c r="G9" s="280"/>
      <c r="H9" s="280"/>
      <c r="I9" s="2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3.25" customHeight="1">
      <c r="A10" s="280"/>
      <c r="B10" s="280"/>
      <c r="C10" s="76" t="s">
        <v>31</v>
      </c>
      <c r="D10" s="77">
        <f>IFERROR(('Your Metrics'!F9 / 'Your Metrics'!F11), "")</f>
        <v>2000</v>
      </c>
      <c r="E10" s="60"/>
      <c r="F10" s="282"/>
      <c r="G10" s="280"/>
      <c r="H10" s="280"/>
      <c r="I10" s="28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3.25" customHeight="1">
      <c r="A11" s="280"/>
      <c r="B11" s="280"/>
      <c r="C11" s="53"/>
      <c r="D11" s="78"/>
      <c r="E11" s="79"/>
      <c r="F11" s="282"/>
      <c r="G11" s="280"/>
      <c r="H11" s="280"/>
      <c r="I11" s="28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33.75" customHeight="1">
      <c r="A12" s="280"/>
      <c r="B12" s="280"/>
      <c r="C12" s="53" t="s">
        <v>32</v>
      </c>
      <c r="D12" s="80">
        <f>IFERROR((D8 / 'Your Metrics'!F13), "")</f>
        <v>20.833333333333332</v>
      </c>
      <c r="E12" s="79"/>
      <c r="F12" s="283" t="s">
        <v>33</v>
      </c>
      <c r="G12" s="280"/>
      <c r="H12" s="280"/>
      <c r="I12" s="28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5.75" customHeight="1">
      <c r="A13" s="280"/>
      <c r="B13" s="280"/>
      <c r="C13" s="81"/>
      <c r="D13" s="79"/>
      <c r="E13" s="79"/>
      <c r="F13" s="282"/>
      <c r="G13" s="280"/>
      <c r="H13" s="280"/>
      <c r="I13" s="2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54" customHeight="1">
      <c r="A14" s="280"/>
      <c r="B14" s="280"/>
      <c r="C14" s="82" t="s">
        <v>34</v>
      </c>
      <c r="D14" s="77">
        <f>IFERROR( (D10*D12), "")</f>
        <v>41666.666666666664</v>
      </c>
      <c r="E14" s="79"/>
      <c r="F14" s="282"/>
      <c r="G14" s="280"/>
      <c r="H14" s="280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4.5" customHeight="1">
      <c r="A15" s="280"/>
      <c r="B15" s="280"/>
      <c r="C15" s="83" t="s">
        <v>144</v>
      </c>
      <c r="D15" s="84"/>
      <c r="E15" s="79"/>
      <c r="F15" s="85"/>
      <c r="G15" s="40"/>
      <c r="H15" s="40"/>
      <c r="I15" s="4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>
      <c r="A16" s="280"/>
      <c r="B16" s="280"/>
      <c r="C16" s="46" t="s">
        <v>2</v>
      </c>
      <c r="D16" s="47" t="s">
        <v>28</v>
      </c>
      <c r="E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.75" customHeight="1">
      <c r="A17" s="280"/>
      <c r="B17" s="280"/>
      <c r="C17" s="86" t="s">
        <v>7</v>
      </c>
      <c r="D17" s="87">
        <f>'Your Metrics'!F15</f>
        <v>0.25</v>
      </c>
      <c r="E17" s="88"/>
      <c r="F17" s="266"/>
      <c r="G17" s="89"/>
      <c r="H17" s="90"/>
      <c r="I17" s="9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8" customHeight="1">
      <c r="A18" s="280"/>
      <c r="B18" s="280"/>
      <c r="C18" s="86"/>
      <c r="D18" s="92"/>
      <c r="E18" s="88"/>
      <c r="F18" s="260"/>
      <c r="G18" s="89"/>
      <c r="H18" s="90"/>
      <c r="I18" s="9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30.75" customHeight="1">
      <c r="A19" s="280"/>
      <c r="B19" s="280"/>
      <c r="C19" s="86" t="s">
        <v>35</v>
      </c>
      <c r="D19" s="147">
        <f>'Your Metrics'!F19</f>
        <v>1000000</v>
      </c>
      <c r="E19" s="88"/>
      <c r="F19" s="261"/>
      <c r="G19" s="93"/>
      <c r="H19" s="43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>
      <c r="A20" s="280"/>
      <c r="B20" s="280"/>
      <c r="C20" s="86"/>
      <c r="D20" s="77"/>
      <c r="E20" s="94"/>
      <c r="F20" s="262"/>
      <c r="G20" s="42"/>
      <c r="H20" s="9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280"/>
      <c r="B21" s="280"/>
      <c r="C21" s="86" t="s">
        <v>36</v>
      </c>
      <c r="D21" s="92">
        <f>IFERROR(D19 / (D17 / 100)/100,"")</f>
        <v>4000000</v>
      </c>
      <c r="E21" s="94"/>
      <c r="F21" s="262"/>
      <c r="G21" s="42"/>
      <c r="H21" s="9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280"/>
      <c r="B22" s="280"/>
      <c r="C22" s="86"/>
      <c r="D22" s="77"/>
      <c r="E22" s="94"/>
      <c r="F22" s="262"/>
      <c r="G22" s="42"/>
      <c r="H22" s="9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3.75" customHeight="1">
      <c r="A23" s="280"/>
      <c r="B23" s="280"/>
      <c r="C23" s="86" t="s">
        <v>37</v>
      </c>
      <c r="D23" s="147">
        <f>SUM(D21/ 12)</f>
        <v>333333.33333333331</v>
      </c>
      <c r="E23" s="94"/>
      <c r="F23" s="262"/>
      <c r="G23" s="42"/>
      <c r="H23" s="9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">
      <c r="A24" s="280"/>
      <c r="B24" s="280"/>
      <c r="C24" s="86"/>
      <c r="D24" s="77"/>
      <c r="E24" s="96"/>
      <c r="F24" s="261"/>
      <c r="G24" s="93"/>
      <c r="H24" s="4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customHeight="1">
      <c r="A25" s="280"/>
      <c r="B25" s="280"/>
      <c r="C25" s="86" t="s">
        <v>38</v>
      </c>
      <c r="D25" s="147">
        <f>SUM(D19/ 12)</f>
        <v>83333.333333333328</v>
      </c>
      <c r="E25" s="96"/>
      <c r="F25" s="261"/>
      <c r="G25" s="93"/>
      <c r="H25" s="4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2">
      <c r="A26" s="280"/>
      <c r="B26" s="280"/>
      <c r="C26" s="83" t="s">
        <v>148</v>
      </c>
      <c r="D26" s="84"/>
      <c r="E26" s="79"/>
      <c r="F26" s="263"/>
      <c r="G26" s="97"/>
      <c r="H26" s="4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>
      <c r="A27" s="280"/>
      <c r="B27" s="280"/>
      <c r="C27" s="46" t="s">
        <v>2</v>
      </c>
      <c r="D27" s="47" t="s">
        <v>28</v>
      </c>
      <c r="E27" s="42"/>
      <c r="F27" s="264"/>
      <c r="G27" s="98"/>
      <c r="H27" s="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">
      <c r="A28" s="280"/>
      <c r="B28" s="280"/>
      <c r="C28" s="99" t="s">
        <v>39</v>
      </c>
      <c r="D28" s="100">
        <f>IFERROR(D23/D10, "")</f>
        <v>166.66666666666666</v>
      </c>
      <c r="E28" s="75"/>
      <c r="F28" s="262"/>
      <c r="G28" s="42"/>
      <c r="H28" s="4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">
      <c r="A29" s="280"/>
      <c r="B29" s="280"/>
      <c r="C29" s="53"/>
      <c r="D29" s="54"/>
      <c r="E29" s="99"/>
      <c r="F29" s="265"/>
      <c r="G29" s="54"/>
      <c r="H29" s="4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2">
      <c r="A30" s="280"/>
      <c r="B30" s="280"/>
      <c r="C30" s="53" t="s">
        <v>40</v>
      </c>
      <c r="D30" s="101">
        <f>D12</f>
        <v>20.833333333333332</v>
      </c>
      <c r="E30" s="47"/>
      <c r="F30" s="262"/>
      <c r="G30" s="42"/>
      <c r="H30" s="4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">
      <c r="A31" s="280"/>
      <c r="B31" s="280"/>
      <c r="C31" s="53"/>
      <c r="D31" s="56"/>
      <c r="E31" s="47"/>
      <c r="F31" s="262"/>
      <c r="G31" s="42"/>
      <c r="H31" s="4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>
      <c r="A32" s="280"/>
      <c r="B32" s="280"/>
      <c r="C32" s="53" t="s">
        <v>41</v>
      </c>
      <c r="D32" s="101">
        <f>IFERROR(D28/D30, "")</f>
        <v>8</v>
      </c>
      <c r="E32" s="47"/>
      <c r="F32" s="262"/>
      <c r="G32" s="42"/>
      <c r="H32" s="4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">
      <c r="A33" s="280"/>
      <c r="B33" s="280"/>
      <c r="C33" s="57"/>
      <c r="D33" s="58"/>
      <c r="E33" s="102"/>
      <c r="F33" s="267"/>
      <c r="G33" s="60"/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>
      <c r="A34" s="280"/>
      <c r="B34" s="280"/>
      <c r="C34" s="53" t="s">
        <v>42</v>
      </c>
      <c r="D34" s="103">
        <f>D32- 'Your Metrics'!F13</f>
        <v>6</v>
      </c>
      <c r="E34" s="60"/>
      <c r="F34" s="74"/>
      <c r="G34" s="60"/>
      <c r="H34" s="4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0">
      <c r="A35" s="280"/>
      <c r="B35" s="280"/>
      <c r="C35" s="53"/>
      <c r="D35" s="104"/>
      <c r="E35" s="60"/>
      <c r="F35" s="60"/>
      <c r="G35" s="60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1">
      <c r="A36" s="280"/>
      <c r="B36" s="280"/>
      <c r="C36" s="105" t="s">
        <v>43</v>
      </c>
      <c r="D36" s="106">
        <f>IFERROR(D23/D32, "")</f>
        <v>41666.666666666664</v>
      </c>
      <c r="E36" s="107"/>
      <c r="F36" s="60"/>
      <c r="G36" s="60"/>
      <c r="H36" s="4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5">
      <c r="A37" s="280"/>
      <c r="B37" s="280"/>
      <c r="C37" s="62"/>
      <c r="D37" s="63"/>
      <c r="E37" s="64"/>
      <c r="F37" s="64"/>
      <c r="G37" s="64"/>
      <c r="H37" s="4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">
      <c r="A38" s="280"/>
      <c r="B38" s="280"/>
      <c r="C38" s="65"/>
      <c r="D38" s="65"/>
      <c r="E38" s="65"/>
      <c r="F38" s="65"/>
      <c r="G38" s="65"/>
      <c r="H38" s="4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>
      <c r="A39" s="280"/>
      <c r="B39" s="280"/>
      <c r="C39" s="65"/>
      <c r="D39" s="65"/>
      <c r="E39" s="65"/>
      <c r="F39" s="65"/>
      <c r="G39" s="65"/>
      <c r="H39" s="4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>
      <c r="A40" s="280"/>
      <c r="B40" s="280"/>
      <c r="C40" s="65"/>
      <c r="D40" s="65"/>
      <c r="E40" s="65"/>
      <c r="F40" s="65"/>
      <c r="G40" s="65"/>
      <c r="H40" s="4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>
      <c r="A41" s="280"/>
      <c r="B41" s="280"/>
      <c r="C41" s="65"/>
      <c r="D41" s="65"/>
      <c r="E41" s="65"/>
      <c r="F41" s="65"/>
      <c r="G41" s="65"/>
      <c r="H41" s="4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">
      <c r="A42" s="280"/>
      <c r="B42" s="280"/>
      <c r="C42" s="65"/>
      <c r="D42" s="65"/>
      <c r="E42" s="65"/>
      <c r="F42" s="65"/>
      <c r="G42" s="65"/>
      <c r="H42" s="4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>
      <c r="A43" s="280"/>
      <c r="B43" s="280"/>
      <c r="C43" s="65"/>
      <c r="D43" s="65"/>
      <c r="E43" s="65"/>
      <c r="F43" s="65"/>
      <c r="G43" s="65"/>
      <c r="H43" s="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>
      <c r="A44" s="280"/>
      <c r="B44" s="280"/>
      <c r="C44" s="65"/>
      <c r="D44" s="65"/>
      <c r="E44" s="65"/>
      <c r="F44" s="65"/>
      <c r="G44" s="65"/>
      <c r="H44" s="4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>
      <c r="A45" s="280"/>
      <c r="B45" s="280"/>
      <c r="C45" s="65"/>
      <c r="D45" s="65"/>
      <c r="E45" s="65"/>
      <c r="F45" s="65"/>
      <c r="G45" s="65"/>
      <c r="H45" s="4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>
      <c r="A46" s="280"/>
      <c r="B46" s="280"/>
      <c r="C46" s="65"/>
      <c r="D46" s="65"/>
      <c r="E46" s="65"/>
      <c r="F46" s="65"/>
      <c r="G46" s="65"/>
      <c r="H46" s="4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>
      <c r="A47" s="280"/>
      <c r="B47" s="280"/>
      <c r="C47" s="65"/>
      <c r="D47" s="65"/>
      <c r="E47" s="65"/>
      <c r="F47" s="65"/>
      <c r="G47" s="65"/>
      <c r="H47" s="4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>
      <c r="A48" s="280"/>
      <c r="B48" s="280"/>
      <c r="C48" s="65"/>
      <c r="D48" s="65"/>
      <c r="E48" s="65"/>
      <c r="F48" s="65"/>
      <c r="G48" s="65"/>
      <c r="H48" s="4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>
      <c r="A49" s="280"/>
      <c r="B49" s="280"/>
      <c r="C49" s="65"/>
      <c r="D49" s="65"/>
      <c r="E49" s="65"/>
      <c r="F49" s="65"/>
      <c r="G49" s="65"/>
      <c r="H49" s="4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>
      <c r="A50" s="280"/>
      <c r="B50" s="280"/>
      <c r="C50" s="65"/>
      <c r="D50" s="65"/>
      <c r="E50" s="65"/>
      <c r="F50" s="65"/>
      <c r="G50" s="65"/>
      <c r="H50" s="4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">
      <c r="A51" s="280"/>
      <c r="B51" s="280"/>
      <c r="C51" s="65"/>
      <c r="D51" s="65"/>
      <c r="E51" s="65"/>
      <c r="F51" s="65"/>
      <c r="G51" s="65"/>
      <c r="H51" s="4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>
      <c r="A52" s="280"/>
      <c r="B52" s="280"/>
      <c r="C52" s="65"/>
      <c r="D52" s="65"/>
      <c r="E52" s="65"/>
      <c r="F52" s="65"/>
      <c r="G52" s="65"/>
      <c r="H52" s="4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">
      <c r="A53" s="280"/>
      <c r="B53" s="280"/>
      <c r="C53" s="65"/>
      <c r="D53" s="65"/>
      <c r="E53" s="65"/>
      <c r="F53" s="65"/>
      <c r="G53" s="65"/>
      <c r="H53" s="4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>
      <c r="A54" s="280"/>
      <c r="B54" s="280"/>
      <c r="C54" s="65"/>
      <c r="D54" s="65"/>
      <c r="E54" s="65"/>
      <c r="F54" s="65"/>
      <c r="G54" s="65"/>
      <c r="H54" s="4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>
      <c r="A55" s="280"/>
      <c r="B55" s="280"/>
      <c r="C55" s="65"/>
      <c r="D55" s="65"/>
      <c r="E55" s="65"/>
      <c r="F55" s="65"/>
      <c r="G55" s="65"/>
      <c r="H55" s="4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>
      <c r="A56" s="280"/>
      <c r="B56" s="280"/>
      <c r="C56" s="65"/>
      <c r="D56" s="65"/>
      <c r="E56" s="65"/>
      <c r="F56" s="65"/>
      <c r="G56" s="65"/>
      <c r="H56" s="4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>
      <c r="A57" s="280"/>
      <c r="B57" s="280"/>
      <c r="C57" s="65"/>
      <c r="D57" s="65"/>
      <c r="E57" s="65"/>
      <c r="F57" s="65"/>
      <c r="G57" s="65"/>
      <c r="H57" s="4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>
      <c r="A58" s="280"/>
      <c r="B58" s="280"/>
      <c r="C58" s="65"/>
      <c r="D58" s="65"/>
      <c r="E58" s="65"/>
      <c r="F58" s="65"/>
      <c r="G58" s="65"/>
      <c r="H58" s="4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>
      <c r="A59" s="280"/>
      <c r="B59" s="280"/>
      <c r="C59" s="65"/>
      <c r="D59" s="65"/>
      <c r="E59" s="65"/>
      <c r="F59" s="65"/>
      <c r="G59" s="65"/>
      <c r="H59" s="4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>
      <c r="A60" s="280"/>
      <c r="B60" s="280"/>
      <c r="C60" s="65"/>
      <c r="D60" s="65"/>
      <c r="E60" s="65"/>
      <c r="F60" s="65"/>
      <c r="G60" s="65"/>
      <c r="H60" s="4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>
      <c r="A61" s="280"/>
      <c r="B61" s="280"/>
      <c r="C61" s="65"/>
      <c r="D61" s="65"/>
      <c r="E61" s="65"/>
      <c r="F61" s="65"/>
      <c r="G61" s="65"/>
      <c r="H61" s="4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>
      <c r="A62" s="280"/>
      <c r="B62" s="280"/>
      <c r="C62" s="65"/>
      <c r="D62" s="65"/>
      <c r="E62" s="65"/>
      <c r="F62" s="65"/>
      <c r="G62" s="65"/>
      <c r="H62" s="4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>
      <c r="A63" s="280"/>
      <c r="B63" s="280"/>
      <c r="C63" s="65"/>
      <c r="D63" s="65"/>
      <c r="E63" s="65"/>
      <c r="F63" s="65"/>
      <c r="G63" s="65"/>
      <c r="H63" s="4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>
      <c r="A64" s="280"/>
      <c r="B64" s="280"/>
      <c r="C64" s="65"/>
      <c r="D64" s="65"/>
      <c r="E64" s="65"/>
      <c r="F64" s="65"/>
      <c r="G64" s="65"/>
      <c r="H64" s="4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>
      <c r="A65" s="280"/>
      <c r="B65" s="280"/>
      <c r="C65" s="65"/>
      <c r="D65" s="65"/>
      <c r="E65" s="65"/>
      <c r="F65" s="65"/>
      <c r="G65" s="65"/>
      <c r="H65" s="4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>
      <c r="A66" s="280"/>
      <c r="B66" s="280"/>
      <c r="C66" s="65"/>
      <c r="D66" s="65"/>
      <c r="E66" s="65"/>
      <c r="F66" s="65"/>
      <c r="G66" s="65"/>
      <c r="H66" s="4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>
      <c r="A67" s="280"/>
      <c r="B67" s="280"/>
      <c r="C67" s="65"/>
      <c r="D67" s="65"/>
      <c r="E67" s="65"/>
      <c r="F67" s="65"/>
      <c r="G67" s="65"/>
      <c r="H67" s="4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>
      <c r="A68" s="280"/>
      <c r="B68" s="280"/>
      <c r="C68" s="65"/>
      <c r="D68" s="65"/>
      <c r="E68" s="65"/>
      <c r="F68" s="65"/>
      <c r="G68" s="65"/>
      <c r="H68" s="4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>
      <c r="A69" s="280"/>
      <c r="B69" s="280"/>
      <c r="C69" s="65"/>
      <c r="D69" s="65"/>
      <c r="E69" s="65"/>
      <c r="F69" s="65"/>
      <c r="G69" s="65"/>
      <c r="H69" s="4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>
      <c r="A70" s="280"/>
      <c r="B70" s="280"/>
      <c r="C70" s="65"/>
      <c r="D70" s="65"/>
      <c r="E70" s="65"/>
      <c r="F70" s="65"/>
      <c r="G70" s="65"/>
      <c r="H70" s="4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>
      <c r="A71" s="280"/>
      <c r="B71" s="280"/>
      <c r="C71" s="65"/>
      <c r="D71" s="65"/>
      <c r="E71" s="65"/>
      <c r="F71" s="65"/>
      <c r="G71" s="65"/>
      <c r="H71" s="4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>
      <c r="A72" s="280"/>
      <c r="B72" s="280"/>
      <c r="C72" s="65"/>
      <c r="D72" s="65"/>
      <c r="E72" s="65"/>
      <c r="F72" s="65"/>
      <c r="G72" s="65"/>
      <c r="H72" s="4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>
      <c r="A73" s="280"/>
      <c r="B73" s="280"/>
      <c r="C73" s="65"/>
      <c r="D73" s="65"/>
      <c r="E73" s="65"/>
      <c r="F73" s="65"/>
      <c r="G73" s="65"/>
      <c r="H73" s="4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>
      <c r="A74" s="280"/>
      <c r="B74" s="280"/>
      <c r="C74" s="65"/>
      <c r="D74" s="65"/>
      <c r="E74" s="65"/>
      <c r="F74" s="65"/>
      <c r="G74" s="65"/>
      <c r="H74" s="4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>
      <c r="A75" s="280"/>
      <c r="B75" s="280"/>
      <c r="C75" s="65"/>
      <c r="D75" s="65"/>
      <c r="E75" s="65"/>
      <c r="F75" s="65"/>
      <c r="G75" s="65"/>
      <c r="H75" s="4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>
      <c r="A76" s="280"/>
      <c r="B76" s="280"/>
      <c r="C76" s="65"/>
      <c r="D76" s="65"/>
      <c r="E76" s="65"/>
      <c r="F76" s="65"/>
      <c r="G76" s="65"/>
      <c r="H76" s="4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>
      <c r="A77" s="280"/>
      <c r="B77" s="280"/>
      <c r="C77" s="65"/>
      <c r="D77" s="65"/>
      <c r="E77" s="65"/>
      <c r="F77" s="65"/>
      <c r="G77" s="65"/>
      <c r="H77" s="4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>
      <c r="A78" s="280"/>
      <c r="B78" s="280"/>
      <c r="C78" s="65"/>
      <c r="D78" s="65"/>
      <c r="E78" s="65"/>
      <c r="F78" s="65"/>
      <c r="G78" s="65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>
      <c r="A79" s="280"/>
      <c r="B79" s="280"/>
      <c r="C79" s="65"/>
      <c r="D79" s="65"/>
      <c r="E79" s="65"/>
      <c r="F79" s="65"/>
      <c r="G79" s="65"/>
      <c r="H79" s="4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>
      <c r="A80" s="280"/>
      <c r="B80" s="280"/>
      <c r="C80" s="65"/>
      <c r="D80" s="65"/>
      <c r="E80" s="65"/>
      <c r="F80" s="65"/>
      <c r="G80" s="65"/>
      <c r="H80" s="4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>
      <c r="A81" s="280"/>
      <c r="B81" s="280"/>
      <c r="C81" s="65"/>
      <c r="D81" s="65"/>
      <c r="E81" s="65"/>
      <c r="F81" s="65"/>
      <c r="G81" s="65"/>
      <c r="H81" s="4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>
      <c r="A82" s="280"/>
      <c r="B82" s="280"/>
      <c r="C82" s="65"/>
      <c r="D82" s="65"/>
      <c r="E82" s="65"/>
      <c r="F82" s="65"/>
      <c r="G82" s="65"/>
      <c r="H82" s="4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>
      <c r="A83" s="280"/>
      <c r="B83" s="280"/>
      <c r="C83" s="65"/>
      <c r="D83" s="65"/>
      <c r="E83" s="65"/>
      <c r="F83" s="65"/>
      <c r="G83" s="65"/>
      <c r="H83" s="4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>
      <c r="A84" s="280"/>
      <c r="B84" s="280"/>
      <c r="C84" s="65"/>
      <c r="D84" s="65"/>
      <c r="E84" s="65"/>
      <c r="F84" s="65"/>
      <c r="G84" s="65"/>
      <c r="H84" s="4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>
      <c r="A85" s="280"/>
      <c r="B85" s="280"/>
      <c r="C85" s="65"/>
      <c r="D85" s="65"/>
      <c r="E85" s="65"/>
      <c r="F85" s="65"/>
      <c r="G85" s="65"/>
      <c r="H85" s="4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>
      <c r="A86" s="280"/>
      <c r="B86" s="280"/>
      <c r="C86" s="65"/>
      <c r="D86" s="65"/>
      <c r="E86" s="65"/>
      <c r="F86" s="65"/>
      <c r="G86" s="65"/>
      <c r="H86" s="4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>
      <c r="A87" s="280"/>
      <c r="B87" s="280"/>
      <c r="C87" s="65"/>
      <c r="D87" s="65"/>
      <c r="E87" s="65"/>
      <c r="F87" s="65"/>
      <c r="G87" s="65"/>
      <c r="H87" s="4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>
      <c r="A88" s="280"/>
      <c r="B88" s="280"/>
      <c r="C88" s="65"/>
      <c r="D88" s="65"/>
      <c r="E88" s="65"/>
      <c r="F88" s="65"/>
      <c r="G88" s="65"/>
      <c r="H88" s="4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>
      <c r="A89" s="280"/>
      <c r="B89" s="280"/>
      <c r="C89" s="65"/>
      <c r="D89" s="65"/>
      <c r="E89" s="65"/>
      <c r="F89" s="65"/>
      <c r="G89" s="65"/>
      <c r="H89" s="4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>
      <c r="A90" s="280"/>
      <c r="B90" s="280"/>
      <c r="C90" s="65"/>
      <c r="D90" s="65"/>
      <c r="E90" s="65"/>
      <c r="F90" s="65"/>
      <c r="G90" s="65"/>
      <c r="H90" s="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>
      <c r="A91" s="280"/>
      <c r="B91" s="280"/>
      <c r="C91" s="65"/>
      <c r="D91" s="65"/>
      <c r="E91" s="65"/>
      <c r="F91" s="65"/>
      <c r="G91" s="65"/>
      <c r="H91" s="4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>
      <c r="A92" s="280"/>
      <c r="B92" s="280"/>
      <c r="C92" s="65"/>
      <c r="D92" s="65"/>
      <c r="E92" s="65"/>
      <c r="F92" s="65"/>
      <c r="G92" s="65"/>
      <c r="H92" s="4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>
      <c r="A93" s="280"/>
      <c r="B93" s="280"/>
      <c r="C93" s="65"/>
      <c r="D93" s="65"/>
      <c r="E93" s="65"/>
      <c r="F93" s="65"/>
      <c r="G93" s="65"/>
      <c r="H93" s="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>
      <c r="A94" s="280"/>
      <c r="B94" s="280"/>
      <c r="C94" s="65"/>
      <c r="D94" s="65"/>
      <c r="E94" s="65"/>
      <c r="F94" s="65"/>
      <c r="G94" s="65"/>
      <c r="H94" s="4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>
      <c r="A95" s="280"/>
      <c r="B95" s="280"/>
      <c r="C95" s="65"/>
      <c r="D95" s="65"/>
      <c r="E95" s="65"/>
      <c r="F95" s="65"/>
      <c r="G95" s="65"/>
      <c r="H95" s="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>
      <c r="A96" s="280"/>
      <c r="B96" s="280"/>
      <c r="C96" s="65"/>
      <c r="D96" s="65"/>
      <c r="E96" s="65"/>
      <c r="F96" s="65"/>
      <c r="G96" s="65"/>
      <c r="H96" s="4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>
      <c r="A97" s="280"/>
      <c r="B97" s="280"/>
      <c r="C97" s="65"/>
      <c r="D97" s="65"/>
      <c r="E97" s="65"/>
      <c r="F97" s="65"/>
      <c r="G97" s="65"/>
      <c r="H97" s="4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>
      <c r="A98" s="280"/>
      <c r="B98" s="280"/>
      <c r="C98" s="65"/>
      <c r="D98" s="65"/>
      <c r="E98" s="65"/>
      <c r="F98" s="65"/>
      <c r="G98" s="65"/>
      <c r="H98" s="4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>
      <c r="A99" s="280"/>
      <c r="B99" s="280"/>
      <c r="C99" s="65"/>
      <c r="D99" s="65"/>
      <c r="E99" s="65"/>
      <c r="F99" s="65"/>
      <c r="G99" s="65"/>
      <c r="H99" s="4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>
      <c r="A100" s="280"/>
      <c r="B100" s="280"/>
      <c r="C100" s="65"/>
      <c r="D100" s="65"/>
      <c r="E100" s="65"/>
      <c r="F100" s="65"/>
      <c r="G100" s="65"/>
      <c r="H100" s="4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>
      <c r="A101" s="280"/>
      <c r="B101" s="280"/>
      <c r="C101" s="65"/>
      <c r="D101" s="65"/>
      <c r="E101" s="65"/>
      <c r="F101" s="65"/>
      <c r="G101" s="65"/>
      <c r="H101" s="4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>
      <c r="A102" s="280"/>
      <c r="B102" s="280"/>
      <c r="C102" s="65"/>
      <c r="D102" s="65"/>
      <c r="E102" s="65"/>
      <c r="F102" s="65"/>
      <c r="G102" s="65"/>
      <c r="H102" s="4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>
      <c r="A103" s="280"/>
      <c r="B103" s="280"/>
      <c r="C103" s="65"/>
      <c r="D103" s="65"/>
      <c r="E103" s="65"/>
      <c r="F103" s="65"/>
      <c r="G103" s="65"/>
      <c r="H103" s="4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>
      <c r="A104" s="280"/>
      <c r="B104" s="280"/>
      <c r="C104" s="65"/>
      <c r="D104" s="65"/>
      <c r="E104" s="65"/>
      <c r="F104" s="65"/>
      <c r="G104" s="65"/>
      <c r="H104" s="4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>
      <c r="A105" s="280"/>
      <c r="B105" s="280"/>
      <c r="C105" s="65"/>
      <c r="D105" s="65"/>
      <c r="E105" s="65"/>
      <c r="F105" s="65"/>
      <c r="G105" s="65"/>
      <c r="H105" s="4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>
      <c r="A106" s="280"/>
      <c r="B106" s="280"/>
      <c r="C106" s="65"/>
      <c r="D106" s="65"/>
      <c r="E106" s="65"/>
      <c r="F106" s="65"/>
      <c r="G106" s="65"/>
      <c r="H106" s="4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>
      <c r="A107" s="280"/>
      <c r="B107" s="280"/>
      <c r="C107" s="65"/>
      <c r="D107" s="65"/>
      <c r="E107" s="65"/>
      <c r="F107" s="65"/>
      <c r="G107" s="65"/>
      <c r="H107" s="4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>
      <c r="A108" s="280"/>
      <c r="B108" s="280"/>
      <c r="C108" s="65"/>
      <c r="D108" s="65"/>
      <c r="E108" s="65"/>
      <c r="F108" s="65"/>
      <c r="G108" s="65"/>
      <c r="H108" s="4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>
      <c r="A109" s="280"/>
      <c r="B109" s="280"/>
      <c r="C109" s="65"/>
      <c r="D109" s="65"/>
      <c r="E109" s="65"/>
      <c r="F109" s="65"/>
      <c r="G109" s="65"/>
      <c r="H109" s="4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>
      <c r="A110" s="280"/>
      <c r="B110" s="280"/>
      <c r="C110" s="65"/>
      <c r="D110" s="65"/>
      <c r="E110" s="65"/>
      <c r="F110" s="65"/>
      <c r="G110" s="65"/>
      <c r="H110" s="4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>
      <c r="A111" s="280"/>
      <c r="B111" s="280"/>
      <c r="C111" s="65"/>
      <c r="D111" s="65"/>
      <c r="E111" s="65"/>
      <c r="F111" s="65"/>
      <c r="G111" s="65"/>
      <c r="H111" s="4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>
      <c r="A112" s="280"/>
      <c r="B112" s="280"/>
      <c r="C112" s="65"/>
      <c r="D112" s="65"/>
      <c r="E112" s="65"/>
      <c r="F112" s="65"/>
      <c r="G112" s="65"/>
      <c r="H112" s="4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>
      <c r="A113" s="280"/>
      <c r="B113" s="280"/>
      <c r="C113" s="65"/>
      <c r="D113" s="65"/>
      <c r="E113" s="65"/>
      <c r="F113" s="65"/>
      <c r="G113" s="65"/>
      <c r="H113" s="4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>
      <c r="A114" s="280"/>
      <c r="B114" s="280"/>
      <c r="C114" s="65"/>
      <c r="D114" s="65"/>
      <c r="E114" s="65"/>
      <c r="F114" s="65"/>
      <c r="G114" s="65"/>
      <c r="H114" s="4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>
      <c r="A115" s="280"/>
      <c r="B115" s="280"/>
      <c r="C115" s="65"/>
      <c r="D115" s="65"/>
      <c r="E115" s="65"/>
      <c r="F115" s="65"/>
      <c r="G115" s="65"/>
      <c r="H115" s="4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>
      <c r="A116" s="280"/>
      <c r="B116" s="280"/>
      <c r="C116" s="65"/>
      <c r="D116" s="65"/>
      <c r="E116" s="65"/>
      <c r="F116" s="65"/>
      <c r="G116" s="65"/>
      <c r="H116" s="4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>
      <c r="A117" s="280"/>
      <c r="B117" s="280"/>
      <c r="C117" s="65"/>
      <c r="D117" s="65"/>
      <c r="E117" s="65"/>
      <c r="F117" s="65"/>
      <c r="G117" s="65"/>
      <c r="H117" s="4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>
      <c r="A118" s="280"/>
      <c r="B118" s="280"/>
      <c r="C118" s="65"/>
      <c r="D118" s="65"/>
      <c r="E118" s="65"/>
      <c r="F118" s="65"/>
      <c r="G118" s="65"/>
      <c r="H118" s="4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>
      <c r="A119" s="280"/>
      <c r="B119" s="280"/>
      <c r="C119" s="65"/>
      <c r="D119" s="65"/>
      <c r="E119" s="65"/>
      <c r="F119" s="65"/>
      <c r="G119" s="65"/>
      <c r="H119" s="4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>
      <c r="A120" s="280"/>
      <c r="B120" s="280"/>
      <c r="C120" s="65"/>
      <c r="D120" s="65"/>
      <c r="E120" s="65"/>
      <c r="F120" s="65"/>
      <c r="G120" s="65"/>
      <c r="H120" s="4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>
      <c r="A121" s="280"/>
      <c r="B121" s="280"/>
      <c r="C121" s="65"/>
      <c r="D121" s="65"/>
      <c r="E121" s="65"/>
      <c r="F121" s="65"/>
      <c r="G121" s="65"/>
      <c r="H121" s="4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>
      <c r="A122" s="280"/>
      <c r="B122" s="280"/>
      <c r="C122" s="65"/>
      <c r="D122" s="65"/>
      <c r="E122" s="65"/>
      <c r="F122" s="65"/>
      <c r="G122" s="65"/>
      <c r="H122" s="4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>
      <c r="A123" s="280"/>
      <c r="B123" s="280"/>
      <c r="C123" s="65"/>
      <c r="D123" s="65"/>
      <c r="E123" s="65"/>
      <c r="F123" s="65"/>
      <c r="G123" s="65"/>
      <c r="H123" s="4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>
      <c r="A124" s="280"/>
      <c r="B124" s="280"/>
      <c r="C124" s="65"/>
      <c r="D124" s="65"/>
      <c r="E124" s="65"/>
      <c r="F124" s="65"/>
      <c r="G124" s="65"/>
      <c r="H124" s="4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>
      <c r="A125" s="280"/>
      <c r="B125" s="280"/>
      <c r="C125" s="65"/>
      <c r="D125" s="65"/>
      <c r="E125" s="65"/>
      <c r="F125" s="65"/>
      <c r="G125" s="65"/>
      <c r="H125" s="4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>
      <c r="A126" s="280"/>
      <c r="B126" s="280"/>
      <c r="C126" s="65"/>
      <c r="D126" s="65"/>
      <c r="E126" s="65"/>
      <c r="F126" s="65"/>
      <c r="G126" s="65"/>
      <c r="H126" s="4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>
      <c r="A127" s="280"/>
      <c r="B127" s="280"/>
      <c r="C127" s="65"/>
      <c r="D127" s="65"/>
      <c r="E127" s="65"/>
      <c r="F127" s="65"/>
      <c r="G127" s="65"/>
      <c r="H127" s="4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>
      <c r="A128" s="280"/>
      <c r="B128" s="280"/>
      <c r="C128" s="65"/>
      <c r="D128" s="65"/>
      <c r="E128" s="65"/>
      <c r="F128" s="65"/>
      <c r="G128" s="65"/>
      <c r="H128" s="4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>
      <c r="A129" s="280"/>
      <c r="B129" s="280"/>
      <c r="C129" s="65"/>
      <c r="D129" s="65"/>
      <c r="E129" s="65"/>
      <c r="F129" s="65"/>
      <c r="G129" s="65"/>
      <c r="H129" s="4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>
      <c r="A130" s="280"/>
      <c r="B130" s="280"/>
      <c r="C130" s="65"/>
      <c r="D130" s="65"/>
      <c r="E130" s="65"/>
      <c r="F130" s="65"/>
      <c r="G130" s="65"/>
      <c r="H130" s="4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>
      <c r="A131" s="280"/>
      <c r="B131" s="280"/>
      <c r="C131" s="65"/>
      <c r="D131" s="65"/>
      <c r="E131" s="65"/>
      <c r="F131" s="65"/>
      <c r="G131" s="65"/>
      <c r="H131" s="4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>
      <c r="A132" s="280"/>
      <c r="B132" s="280"/>
      <c r="C132" s="65"/>
      <c r="D132" s="65"/>
      <c r="E132" s="65"/>
      <c r="F132" s="65"/>
      <c r="G132" s="65"/>
      <c r="H132" s="4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>
      <c r="A133" s="280"/>
      <c r="B133" s="280"/>
      <c r="C133" s="65"/>
      <c r="D133" s="65"/>
      <c r="E133" s="65"/>
      <c r="F133" s="65"/>
      <c r="G133" s="65"/>
      <c r="H133" s="4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>
      <c r="A134" s="280"/>
      <c r="B134" s="280"/>
      <c r="C134" s="65"/>
      <c r="D134" s="65"/>
      <c r="E134" s="65"/>
      <c r="F134" s="65"/>
      <c r="G134" s="65"/>
      <c r="H134" s="4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>
      <c r="A135" s="280"/>
      <c r="B135" s="280"/>
      <c r="C135" s="65"/>
      <c r="D135" s="65"/>
      <c r="E135" s="65"/>
      <c r="F135" s="65"/>
      <c r="G135" s="65"/>
      <c r="H135" s="4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>
      <c r="A136" s="280"/>
      <c r="B136" s="280"/>
      <c r="C136" s="65"/>
      <c r="D136" s="65"/>
      <c r="E136" s="65"/>
      <c r="F136" s="65"/>
      <c r="G136" s="65"/>
      <c r="H136" s="4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>
      <c r="A137" s="280"/>
      <c r="B137" s="280"/>
      <c r="C137" s="65"/>
      <c r="D137" s="65"/>
      <c r="E137" s="65"/>
      <c r="F137" s="65"/>
      <c r="G137" s="65"/>
      <c r="H137" s="4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>
      <c r="A138" s="280"/>
      <c r="B138" s="280"/>
      <c r="C138" s="65"/>
      <c r="D138" s="65"/>
      <c r="E138" s="65"/>
      <c r="F138" s="65"/>
      <c r="G138" s="65"/>
      <c r="H138" s="4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>
      <c r="A139" s="280"/>
      <c r="B139" s="280"/>
      <c r="C139" s="65"/>
      <c r="D139" s="65"/>
      <c r="E139" s="65"/>
      <c r="F139" s="65"/>
      <c r="G139" s="65"/>
      <c r="H139" s="4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>
      <c r="A140" s="280"/>
      <c r="B140" s="280"/>
      <c r="C140" s="65"/>
      <c r="D140" s="65"/>
      <c r="E140" s="65"/>
      <c r="F140" s="65"/>
      <c r="G140" s="65"/>
      <c r="H140" s="4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>
      <c r="A141" s="280"/>
      <c r="B141" s="280"/>
      <c r="C141" s="65"/>
      <c r="D141" s="65"/>
      <c r="E141" s="65"/>
      <c r="F141" s="65"/>
      <c r="G141" s="65"/>
      <c r="H141" s="4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>
      <c r="A142" s="280"/>
      <c r="B142" s="280"/>
      <c r="C142" s="65"/>
      <c r="D142" s="65"/>
      <c r="E142" s="65"/>
      <c r="F142" s="65"/>
      <c r="G142" s="65"/>
      <c r="H142" s="4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>
      <c r="A143" s="280"/>
      <c r="B143" s="280"/>
      <c r="C143" s="65"/>
      <c r="D143" s="65"/>
      <c r="E143" s="65"/>
      <c r="F143" s="65"/>
      <c r="G143" s="65"/>
      <c r="H143" s="4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>
      <c r="A144" s="280"/>
      <c r="B144" s="280"/>
      <c r="C144" s="65"/>
      <c r="D144" s="65"/>
      <c r="E144" s="65"/>
      <c r="F144" s="65"/>
      <c r="G144" s="65"/>
      <c r="H144" s="4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>
      <c r="A145" s="280"/>
      <c r="B145" s="280"/>
      <c r="C145" s="65"/>
      <c r="D145" s="65"/>
      <c r="E145" s="65"/>
      <c r="F145" s="65"/>
      <c r="G145" s="65"/>
      <c r="H145" s="4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>
      <c r="A146" s="280"/>
      <c r="B146" s="280"/>
      <c r="C146" s="65"/>
      <c r="D146" s="65"/>
      <c r="E146" s="65"/>
      <c r="F146" s="65"/>
      <c r="G146" s="65"/>
      <c r="H146" s="4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>
      <c r="A147" s="280"/>
      <c r="B147" s="280"/>
      <c r="C147" s="65"/>
      <c r="D147" s="65"/>
      <c r="E147" s="65"/>
      <c r="F147" s="65"/>
      <c r="G147" s="65"/>
      <c r="H147" s="4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>
      <c r="A148" s="280"/>
      <c r="B148" s="280"/>
      <c r="C148" s="65"/>
      <c r="D148" s="65"/>
      <c r="E148" s="65"/>
      <c r="F148" s="65"/>
      <c r="G148" s="65"/>
      <c r="H148" s="4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>
      <c r="A149" s="280"/>
      <c r="B149" s="280"/>
      <c r="C149" s="65"/>
      <c r="D149" s="65"/>
      <c r="E149" s="65"/>
      <c r="F149" s="65"/>
      <c r="G149" s="65"/>
      <c r="H149" s="4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>
      <c r="A150" s="280"/>
      <c r="B150" s="280"/>
      <c r="C150" s="65"/>
      <c r="D150" s="65"/>
      <c r="E150" s="65"/>
      <c r="F150" s="65"/>
      <c r="G150" s="65"/>
      <c r="H150" s="4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>
      <c r="A151" s="280"/>
      <c r="B151" s="280"/>
      <c r="C151" s="65"/>
      <c r="D151" s="65"/>
      <c r="E151" s="65"/>
      <c r="F151" s="65"/>
      <c r="G151" s="65"/>
      <c r="H151" s="4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>
      <c r="A152" s="280"/>
      <c r="B152" s="280"/>
      <c r="C152" s="65"/>
      <c r="D152" s="65"/>
      <c r="E152" s="65"/>
      <c r="F152" s="65"/>
      <c r="G152" s="65"/>
      <c r="H152" s="4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>
      <c r="A153" s="280"/>
      <c r="B153" s="280"/>
      <c r="C153" s="65"/>
      <c r="D153" s="65"/>
      <c r="E153" s="65"/>
      <c r="F153" s="65"/>
      <c r="G153" s="65"/>
      <c r="H153" s="4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>
      <c r="A154" s="280"/>
      <c r="B154" s="280"/>
      <c r="C154" s="65"/>
      <c r="D154" s="65"/>
      <c r="E154" s="65"/>
      <c r="F154" s="65"/>
      <c r="G154" s="65"/>
      <c r="H154" s="4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>
      <c r="A155" s="280"/>
      <c r="B155" s="280"/>
      <c r="C155" s="65"/>
      <c r="D155" s="65"/>
      <c r="E155" s="65"/>
      <c r="F155" s="65"/>
      <c r="G155" s="65"/>
      <c r="H155" s="4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>
      <c r="A156" s="280"/>
      <c r="B156" s="280"/>
      <c r="C156" s="65"/>
      <c r="D156" s="65"/>
      <c r="E156" s="65"/>
      <c r="F156" s="65"/>
      <c r="G156" s="65"/>
      <c r="H156" s="4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>
      <c r="A157" s="280"/>
      <c r="B157" s="280"/>
      <c r="C157" s="65"/>
      <c r="D157" s="65"/>
      <c r="E157" s="65"/>
      <c r="F157" s="65"/>
      <c r="G157" s="65"/>
      <c r="H157" s="4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>
      <c r="A158" s="280"/>
      <c r="B158" s="280"/>
      <c r="C158" s="65"/>
      <c r="D158" s="65"/>
      <c r="E158" s="65"/>
      <c r="F158" s="65"/>
      <c r="G158" s="65"/>
      <c r="H158" s="4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>
      <c r="A159" s="280"/>
      <c r="B159" s="280"/>
      <c r="C159" s="65"/>
      <c r="D159" s="65"/>
      <c r="E159" s="65"/>
      <c r="F159" s="65"/>
      <c r="G159" s="65"/>
      <c r="H159" s="4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>
      <c r="A160" s="280"/>
      <c r="B160" s="280"/>
      <c r="C160" s="65"/>
      <c r="D160" s="65"/>
      <c r="E160" s="65"/>
      <c r="F160" s="65"/>
      <c r="G160" s="65"/>
      <c r="H160" s="4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>
      <c r="A161" s="280"/>
      <c r="B161" s="280"/>
      <c r="C161" s="65"/>
      <c r="D161" s="65"/>
      <c r="E161" s="65"/>
      <c r="F161" s="65"/>
      <c r="G161" s="65"/>
      <c r="H161" s="4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>
      <c r="A162" s="280"/>
      <c r="B162" s="280"/>
      <c r="C162" s="65"/>
      <c r="D162" s="65"/>
      <c r="E162" s="65"/>
      <c r="F162" s="65"/>
      <c r="G162" s="65"/>
      <c r="H162" s="4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>
      <c r="A163" s="280"/>
      <c r="B163" s="280"/>
      <c r="C163" s="65"/>
      <c r="D163" s="65"/>
      <c r="E163" s="65"/>
      <c r="F163" s="65"/>
      <c r="G163" s="65"/>
      <c r="H163" s="4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>
      <c r="A164" s="280"/>
      <c r="B164" s="280"/>
      <c r="C164" s="65"/>
      <c r="D164" s="65"/>
      <c r="E164" s="65"/>
      <c r="F164" s="65"/>
      <c r="G164" s="65"/>
      <c r="H164" s="4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>
      <c r="A165" s="280"/>
      <c r="B165" s="280"/>
      <c r="C165" s="65"/>
      <c r="D165" s="65"/>
      <c r="E165" s="65"/>
      <c r="F165" s="65"/>
      <c r="G165" s="65"/>
      <c r="H165" s="4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>
      <c r="A166" s="280"/>
      <c r="B166" s="280"/>
      <c r="C166" s="65"/>
      <c r="D166" s="65"/>
      <c r="E166" s="65"/>
      <c r="F166" s="65"/>
      <c r="G166" s="65"/>
      <c r="H166" s="4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>
      <c r="A167" s="280"/>
      <c r="B167" s="280"/>
      <c r="C167" s="65"/>
      <c r="D167" s="65"/>
      <c r="E167" s="65"/>
      <c r="F167" s="65"/>
      <c r="G167" s="65"/>
      <c r="H167" s="4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>
      <c r="A168" s="280"/>
      <c r="B168" s="280"/>
      <c r="C168" s="65"/>
      <c r="D168" s="65"/>
      <c r="E168" s="65"/>
      <c r="F168" s="65"/>
      <c r="G168" s="65"/>
      <c r="H168" s="4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>
      <c r="A169" s="280"/>
      <c r="B169" s="280"/>
      <c r="C169" s="65"/>
      <c r="D169" s="65"/>
      <c r="E169" s="65"/>
      <c r="F169" s="65"/>
      <c r="G169" s="65"/>
      <c r="H169" s="4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>
      <c r="A170" s="280"/>
      <c r="B170" s="280"/>
      <c r="C170" s="65"/>
      <c r="D170" s="65"/>
      <c r="E170" s="65"/>
      <c r="F170" s="65"/>
      <c r="G170" s="65"/>
      <c r="H170" s="4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>
      <c r="A171" s="280"/>
      <c r="B171" s="280"/>
      <c r="C171" s="65"/>
      <c r="D171" s="65"/>
      <c r="E171" s="65"/>
      <c r="F171" s="65"/>
      <c r="G171" s="65"/>
      <c r="H171" s="4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>
      <c r="A172" s="280"/>
      <c r="B172" s="280"/>
      <c r="C172" s="65"/>
      <c r="D172" s="65"/>
      <c r="E172" s="65"/>
      <c r="F172" s="65"/>
      <c r="G172" s="65"/>
      <c r="H172" s="4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>
      <c r="A173" s="280"/>
      <c r="B173" s="280"/>
      <c r="C173" s="65"/>
      <c r="D173" s="65"/>
      <c r="E173" s="65"/>
      <c r="F173" s="65"/>
      <c r="G173" s="65"/>
      <c r="H173" s="4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>
      <c r="A174" s="280"/>
      <c r="B174" s="280"/>
      <c r="C174" s="65"/>
      <c r="D174" s="65"/>
      <c r="E174" s="65"/>
      <c r="F174" s="65"/>
      <c r="G174" s="65"/>
      <c r="H174" s="4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>
      <c r="A175" s="280"/>
      <c r="B175" s="280"/>
      <c r="C175" s="65"/>
      <c r="D175" s="65"/>
      <c r="E175" s="65"/>
      <c r="F175" s="65"/>
      <c r="G175" s="65"/>
      <c r="H175" s="4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>
      <c r="A176" s="280"/>
      <c r="B176" s="280"/>
      <c r="C176" s="65"/>
      <c r="D176" s="65"/>
      <c r="E176" s="65"/>
      <c r="F176" s="65"/>
      <c r="G176" s="65"/>
      <c r="H176" s="4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>
      <c r="A177" s="280"/>
      <c r="B177" s="280"/>
      <c r="C177" s="65"/>
      <c r="D177" s="65"/>
      <c r="E177" s="65"/>
      <c r="F177" s="65"/>
      <c r="G177" s="65"/>
      <c r="H177" s="4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>
      <c r="A178" s="280"/>
      <c r="B178" s="280"/>
      <c r="C178" s="65"/>
      <c r="D178" s="65"/>
      <c r="E178" s="65"/>
      <c r="F178" s="65"/>
      <c r="G178" s="65"/>
      <c r="H178" s="4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>
      <c r="A179" s="280"/>
      <c r="B179" s="280"/>
      <c r="C179" s="65"/>
      <c r="D179" s="65"/>
      <c r="E179" s="65"/>
      <c r="F179" s="65"/>
      <c r="G179" s="65"/>
      <c r="H179" s="4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>
      <c r="A180" s="280"/>
      <c r="B180" s="280"/>
      <c r="C180" s="65"/>
      <c r="D180" s="65"/>
      <c r="E180" s="65"/>
      <c r="F180" s="65"/>
      <c r="G180" s="65"/>
      <c r="H180" s="4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>
      <c r="A181" s="280"/>
      <c r="B181" s="280"/>
      <c r="C181" s="65"/>
      <c r="D181" s="65"/>
      <c r="E181" s="65"/>
      <c r="F181" s="65"/>
      <c r="G181" s="65"/>
      <c r="H181" s="4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>
      <c r="A182" s="280"/>
      <c r="B182" s="280"/>
      <c r="C182" s="65"/>
      <c r="D182" s="65"/>
      <c r="E182" s="65"/>
      <c r="F182" s="65"/>
      <c r="G182" s="65"/>
      <c r="H182" s="4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>
      <c r="A183" s="280"/>
      <c r="B183" s="280"/>
      <c r="C183" s="65"/>
      <c r="D183" s="65"/>
      <c r="E183" s="65"/>
      <c r="F183" s="65"/>
      <c r="G183" s="65"/>
      <c r="H183" s="4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>
      <c r="A184" s="280"/>
      <c r="B184" s="280"/>
      <c r="C184" s="65"/>
      <c r="D184" s="65"/>
      <c r="E184" s="65"/>
      <c r="F184" s="65"/>
      <c r="G184" s="65"/>
      <c r="H184" s="4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>
      <c r="A185" s="280"/>
      <c r="B185" s="280"/>
      <c r="C185" s="65"/>
      <c r="D185" s="65"/>
      <c r="E185" s="65"/>
      <c r="F185" s="65"/>
      <c r="G185" s="65"/>
      <c r="H185" s="4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>
      <c r="A186" s="280"/>
      <c r="B186" s="280"/>
      <c r="C186" s="65"/>
      <c r="D186" s="65"/>
      <c r="E186" s="65"/>
      <c r="F186" s="65"/>
      <c r="G186" s="65"/>
      <c r="H186" s="4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>
      <c r="A187" s="280"/>
      <c r="B187" s="280"/>
      <c r="C187" s="65"/>
      <c r="D187" s="65"/>
      <c r="E187" s="65"/>
      <c r="F187" s="65"/>
      <c r="G187" s="65"/>
      <c r="H187" s="4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>
      <c r="A188" s="280"/>
      <c r="B188" s="280"/>
      <c r="C188" s="65"/>
      <c r="D188" s="65"/>
      <c r="E188" s="65"/>
      <c r="F188" s="65"/>
      <c r="G188" s="65"/>
      <c r="H188" s="4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>
      <c r="A189" s="280"/>
      <c r="B189" s="280"/>
      <c r="C189" s="65"/>
      <c r="D189" s="65"/>
      <c r="E189" s="65"/>
      <c r="F189" s="65"/>
      <c r="G189" s="65"/>
      <c r="H189" s="4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>
      <c r="A190" s="280"/>
      <c r="B190" s="280"/>
      <c r="C190" s="65"/>
      <c r="D190" s="65"/>
      <c r="E190" s="65"/>
      <c r="F190" s="65"/>
      <c r="G190" s="65"/>
      <c r="H190" s="4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>
      <c r="A191" s="280"/>
      <c r="B191" s="280"/>
      <c r="C191" s="65"/>
      <c r="D191" s="65"/>
      <c r="E191" s="65"/>
      <c r="F191" s="65"/>
      <c r="G191" s="65"/>
      <c r="H191" s="4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>
      <c r="A192" s="280"/>
      <c r="B192" s="280"/>
      <c r="C192" s="65"/>
      <c r="D192" s="65"/>
      <c r="E192" s="65"/>
      <c r="F192" s="65"/>
      <c r="G192" s="65"/>
      <c r="H192" s="4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>
      <c r="A193" s="280"/>
      <c r="B193" s="280"/>
      <c r="C193" s="65"/>
      <c r="D193" s="65"/>
      <c r="E193" s="65"/>
      <c r="F193" s="65"/>
      <c r="G193" s="65"/>
      <c r="H193" s="4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>
      <c r="A194" s="280"/>
      <c r="B194" s="280"/>
      <c r="C194" s="65"/>
      <c r="D194" s="65"/>
      <c r="E194" s="65"/>
      <c r="F194" s="65"/>
      <c r="G194" s="65"/>
      <c r="H194" s="4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>
      <c r="A195" s="280"/>
      <c r="B195" s="280"/>
      <c r="C195" s="65"/>
      <c r="D195" s="65"/>
      <c r="E195" s="65"/>
      <c r="F195" s="65"/>
      <c r="G195" s="65"/>
      <c r="H195" s="4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>
      <c r="A196" s="280"/>
      <c r="B196" s="280"/>
      <c r="C196" s="65"/>
      <c r="D196" s="65"/>
      <c r="E196" s="65"/>
      <c r="F196" s="65"/>
      <c r="G196" s="65"/>
      <c r="H196" s="4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>
      <c r="A197" s="280"/>
      <c r="B197" s="280"/>
      <c r="C197" s="65"/>
      <c r="D197" s="65"/>
      <c r="E197" s="65"/>
      <c r="F197" s="65"/>
      <c r="G197" s="65"/>
      <c r="H197" s="4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>
      <c r="A198" s="280"/>
      <c r="B198" s="280"/>
      <c r="C198" s="65"/>
      <c r="D198" s="65"/>
      <c r="E198" s="65"/>
      <c r="F198" s="65"/>
      <c r="G198" s="65"/>
      <c r="H198" s="4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>
      <c r="A199" s="280"/>
      <c r="B199" s="280"/>
      <c r="C199" s="65"/>
      <c r="D199" s="65"/>
      <c r="E199" s="65"/>
      <c r="F199" s="65"/>
      <c r="G199" s="65"/>
      <c r="H199" s="4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>
      <c r="A200" s="280"/>
      <c r="B200" s="280"/>
      <c r="C200" s="65"/>
      <c r="D200" s="65"/>
      <c r="E200" s="65"/>
      <c r="F200" s="65"/>
      <c r="G200" s="65"/>
      <c r="H200" s="4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>
      <c r="A201" s="280"/>
      <c r="B201" s="280"/>
      <c r="C201" s="65"/>
      <c r="D201" s="65"/>
      <c r="E201" s="65"/>
      <c r="F201" s="65"/>
      <c r="G201" s="65"/>
      <c r="H201" s="4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>
      <c r="A202" s="280"/>
      <c r="B202" s="280"/>
      <c r="C202" s="65"/>
      <c r="D202" s="65"/>
      <c r="E202" s="65"/>
      <c r="F202" s="65"/>
      <c r="G202" s="65"/>
      <c r="H202" s="4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>
      <c r="A203" s="280"/>
      <c r="B203" s="280"/>
      <c r="C203" s="65"/>
      <c r="D203" s="65"/>
      <c r="E203" s="65"/>
      <c r="F203" s="65"/>
      <c r="G203" s="65"/>
      <c r="H203" s="4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>
      <c r="A204" s="280"/>
      <c r="B204" s="280"/>
      <c r="C204" s="65"/>
      <c r="D204" s="65"/>
      <c r="E204" s="65"/>
      <c r="F204" s="65"/>
      <c r="G204" s="65"/>
      <c r="H204" s="4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>
      <c r="A205" s="280"/>
      <c r="B205" s="280"/>
      <c r="C205" s="65"/>
      <c r="D205" s="65"/>
      <c r="E205" s="65"/>
      <c r="F205" s="65"/>
      <c r="G205" s="65"/>
      <c r="H205" s="4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>
      <c r="A206" s="280"/>
      <c r="B206" s="280"/>
      <c r="C206" s="65"/>
      <c r="D206" s="65"/>
      <c r="E206" s="65"/>
      <c r="F206" s="65"/>
      <c r="G206" s="65"/>
      <c r="H206" s="4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>
      <c r="A207" s="280"/>
      <c r="B207" s="280"/>
      <c r="C207" s="65"/>
      <c r="D207" s="65"/>
      <c r="E207" s="65"/>
      <c r="F207" s="65"/>
      <c r="G207" s="65"/>
      <c r="H207" s="4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>
      <c r="A208" s="280"/>
      <c r="B208" s="280"/>
      <c r="C208" s="65"/>
      <c r="D208" s="65"/>
      <c r="E208" s="65"/>
      <c r="F208" s="65"/>
      <c r="G208" s="65"/>
      <c r="H208" s="4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>
      <c r="A209" s="280"/>
      <c r="B209" s="280"/>
      <c r="C209" s="65"/>
      <c r="D209" s="65"/>
      <c r="E209" s="65"/>
      <c r="F209" s="65"/>
      <c r="G209" s="65"/>
      <c r="H209" s="4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>
      <c r="A210" s="280"/>
      <c r="B210" s="280"/>
      <c r="C210" s="65"/>
      <c r="D210" s="65"/>
      <c r="E210" s="65"/>
      <c r="F210" s="65"/>
      <c r="G210" s="65"/>
      <c r="H210" s="4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>
      <c r="A211" s="280"/>
      <c r="B211" s="280"/>
      <c r="C211" s="65"/>
      <c r="D211" s="65"/>
      <c r="E211" s="65"/>
      <c r="F211" s="65"/>
      <c r="G211" s="65"/>
      <c r="H211" s="4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>
      <c r="A212" s="280"/>
      <c r="B212" s="280"/>
      <c r="C212" s="65"/>
      <c r="D212" s="65"/>
      <c r="E212" s="65"/>
      <c r="F212" s="65"/>
      <c r="G212" s="65"/>
      <c r="H212" s="4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>
      <c r="A213" s="280"/>
      <c r="B213" s="280"/>
      <c r="C213" s="65"/>
      <c r="D213" s="65"/>
      <c r="E213" s="65"/>
      <c r="F213" s="65"/>
      <c r="G213" s="65"/>
      <c r="H213" s="4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>
      <c r="A214" s="280"/>
      <c r="B214" s="280"/>
      <c r="C214" s="65"/>
      <c r="D214" s="65"/>
      <c r="E214" s="65"/>
      <c r="F214" s="65"/>
      <c r="G214" s="65"/>
      <c r="H214" s="4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>
      <c r="A215" s="280"/>
      <c r="B215" s="280"/>
      <c r="C215" s="65"/>
      <c r="D215" s="65"/>
      <c r="E215" s="65"/>
      <c r="F215" s="65"/>
      <c r="G215" s="65"/>
      <c r="H215" s="4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>
      <c r="A216" s="280"/>
      <c r="B216" s="280"/>
      <c r="C216" s="65"/>
      <c r="D216" s="65"/>
      <c r="E216" s="65"/>
      <c r="F216" s="65"/>
      <c r="G216" s="65"/>
      <c r="H216" s="4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>
      <c r="A217" s="280"/>
      <c r="B217" s="280"/>
      <c r="C217" s="65"/>
      <c r="D217" s="65"/>
      <c r="E217" s="65"/>
      <c r="F217" s="65"/>
      <c r="G217" s="65"/>
      <c r="H217" s="4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>
      <c r="A218" s="280"/>
      <c r="B218" s="280"/>
      <c r="C218" s="65"/>
      <c r="D218" s="65"/>
      <c r="E218" s="65"/>
      <c r="F218" s="65"/>
      <c r="G218" s="65"/>
      <c r="H218" s="4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>
      <c r="A219" s="280"/>
      <c r="B219" s="280"/>
      <c r="C219" s="65"/>
      <c r="D219" s="65"/>
      <c r="E219" s="65"/>
      <c r="F219" s="65"/>
      <c r="G219" s="65"/>
      <c r="H219" s="4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>
      <c r="A220" s="280"/>
      <c r="B220" s="280"/>
      <c r="C220" s="65"/>
      <c r="D220" s="65"/>
      <c r="E220" s="65"/>
      <c r="F220" s="65"/>
      <c r="G220" s="65"/>
      <c r="H220" s="4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>
      <c r="A221" s="280"/>
      <c r="B221" s="280"/>
      <c r="C221" s="65"/>
      <c r="D221" s="65"/>
      <c r="E221" s="65"/>
      <c r="F221" s="65"/>
      <c r="G221" s="65"/>
      <c r="H221" s="4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>
      <c r="A222" s="280"/>
      <c r="B222" s="280"/>
      <c r="C222" s="65"/>
      <c r="D222" s="65"/>
      <c r="E222" s="65"/>
      <c r="F222" s="65"/>
      <c r="G222" s="65"/>
      <c r="H222" s="4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>
      <c r="A223" s="280"/>
      <c r="B223" s="280"/>
      <c r="C223" s="65"/>
      <c r="D223" s="65"/>
      <c r="E223" s="65"/>
      <c r="F223" s="65"/>
      <c r="G223" s="65"/>
      <c r="H223" s="4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>
      <c r="A224" s="280"/>
      <c r="B224" s="280"/>
      <c r="C224" s="65"/>
      <c r="D224" s="65"/>
      <c r="E224" s="65"/>
      <c r="F224" s="65"/>
      <c r="G224" s="65"/>
      <c r="H224" s="4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>
      <c r="A225" s="280"/>
      <c r="B225" s="280"/>
      <c r="C225" s="65"/>
      <c r="D225" s="65"/>
      <c r="E225" s="65"/>
      <c r="F225" s="65"/>
      <c r="G225" s="65"/>
      <c r="H225" s="4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>
      <c r="A226" s="280"/>
      <c r="B226" s="280"/>
      <c r="C226" s="65"/>
      <c r="D226" s="65"/>
      <c r="E226" s="65"/>
      <c r="F226" s="65"/>
      <c r="G226" s="65"/>
      <c r="H226" s="4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>
      <c r="A227" s="280"/>
      <c r="B227" s="280"/>
      <c r="C227" s="65"/>
      <c r="D227" s="65"/>
      <c r="E227" s="65"/>
      <c r="F227" s="65"/>
      <c r="G227" s="65"/>
      <c r="H227" s="4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>
      <c r="A228" s="280"/>
      <c r="B228" s="280"/>
      <c r="C228" s="65"/>
      <c r="D228" s="65"/>
      <c r="E228" s="65"/>
      <c r="F228" s="65"/>
      <c r="G228" s="65"/>
      <c r="H228" s="4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>
      <c r="A229" s="280"/>
      <c r="B229" s="280"/>
      <c r="C229" s="65"/>
      <c r="D229" s="65"/>
      <c r="E229" s="65"/>
      <c r="F229" s="65"/>
      <c r="G229" s="65"/>
      <c r="H229" s="4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>
      <c r="A230" s="280"/>
      <c r="B230" s="280"/>
      <c r="C230" s="65"/>
      <c r="D230" s="65"/>
      <c r="E230" s="65"/>
      <c r="F230" s="65"/>
      <c r="G230" s="65"/>
      <c r="H230" s="4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>
      <c r="A231" s="280"/>
      <c r="B231" s="280"/>
      <c r="C231" s="65"/>
      <c r="D231" s="65"/>
      <c r="E231" s="65"/>
      <c r="F231" s="65"/>
      <c r="G231" s="65"/>
      <c r="H231" s="4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>
      <c r="A232" s="280"/>
      <c r="B232" s="280"/>
      <c r="C232" s="65"/>
      <c r="D232" s="65"/>
      <c r="E232" s="65"/>
      <c r="F232" s="65"/>
      <c r="G232" s="65"/>
      <c r="H232" s="4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>
      <c r="A233" s="280"/>
      <c r="B233" s="280"/>
      <c r="C233" s="65"/>
      <c r="D233" s="65"/>
      <c r="E233" s="65"/>
      <c r="F233" s="65"/>
      <c r="G233" s="65"/>
      <c r="H233" s="4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>
      <c r="A234" s="280"/>
      <c r="B234" s="280"/>
      <c r="C234" s="65"/>
      <c r="D234" s="65"/>
      <c r="E234" s="65"/>
      <c r="F234" s="65"/>
      <c r="G234" s="65"/>
      <c r="H234" s="4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>
      <c r="A235" s="280"/>
      <c r="B235" s="280"/>
      <c r="C235" s="65"/>
      <c r="D235" s="65"/>
      <c r="E235" s="65"/>
      <c r="F235" s="65"/>
      <c r="G235" s="65"/>
      <c r="H235" s="4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>
      <c r="A236" s="280"/>
      <c r="B236" s="280"/>
      <c r="C236" s="65"/>
      <c r="D236" s="65"/>
      <c r="E236" s="65"/>
      <c r="F236" s="65"/>
      <c r="G236" s="65"/>
      <c r="H236" s="4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>
      <c r="A237" s="280"/>
      <c r="B237" s="280"/>
      <c r="C237" s="65"/>
      <c r="D237" s="65"/>
      <c r="E237" s="65"/>
      <c r="F237" s="65"/>
      <c r="G237" s="65"/>
      <c r="H237" s="4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>
      <c r="A238" s="280"/>
      <c r="B238" s="280"/>
      <c r="C238" s="65"/>
      <c r="D238" s="65"/>
      <c r="E238" s="65"/>
      <c r="F238" s="65"/>
      <c r="G238" s="65"/>
      <c r="H238" s="4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>
      <c r="A239" s="280"/>
      <c r="B239" s="280"/>
      <c r="C239" s="65"/>
      <c r="D239" s="65"/>
      <c r="E239" s="65"/>
      <c r="F239" s="65"/>
      <c r="G239" s="65"/>
      <c r="H239" s="4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>
      <c r="A240" s="280"/>
      <c r="B240" s="280"/>
      <c r="C240" s="65"/>
      <c r="D240" s="65"/>
      <c r="E240" s="65"/>
      <c r="F240" s="65"/>
      <c r="G240" s="65"/>
      <c r="H240" s="4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>
      <c r="A241" s="280"/>
      <c r="B241" s="280"/>
      <c r="C241" s="65"/>
      <c r="D241" s="65"/>
      <c r="E241" s="65"/>
      <c r="F241" s="65"/>
      <c r="G241" s="65"/>
      <c r="H241" s="4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>
      <c r="A242" s="280"/>
      <c r="B242" s="280"/>
      <c r="C242" s="65"/>
      <c r="D242" s="65"/>
      <c r="E242" s="65"/>
      <c r="F242" s="65"/>
      <c r="G242" s="65"/>
      <c r="H242" s="4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>
      <c r="A243" s="280"/>
      <c r="B243" s="280"/>
      <c r="C243" s="65"/>
      <c r="D243" s="65"/>
      <c r="E243" s="65"/>
      <c r="F243" s="65"/>
      <c r="G243" s="65"/>
      <c r="H243" s="4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>
      <c r="A244" s="280"/>
      <c r="B244" s="280"/>
      <c r="C244" s="65"/>
      <c r="D244" s="65"/>
      <c r="E244" s="65"/>
      <c r="F244" s="65"/>
      <c r="G244" s="65"/>
      <c r="H244" s="4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>
      <c r="A245" s="280"/>
      <c r="B245" s="280"/>
      <c r="C245" s="65"/>
      <c r="D245" s="65"/>
      <c r="E245" s="65"/>
      <c r="F245" s="65"/>
      <c r="G245" s="65"/>
      <c r="H245" s="4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>
      <c r="A246" s="280"/>
      <c r="B246" s="280"/>
      <c r="C246" s="65"/>
      <c r="D246" s="65"/>
      <c r="E246" s="65"/>
      <c r="F246" s="65"/>
      <c r="G246" s="65"/>
      <c r="H246" s="4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>
      <c r="A247" s="280"/>
      <c r="B247" s="280"/>
      <c r="C247" s="65"/>
      <c r="D247" s="65"/>
      <c r="E247" s="65"/>
      <c r="F247" s="65"/>
      <c r="G247" s="65"/>
      <c r="H247" s="4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>
      <c r="A248" s="280"/>
      <c r="B248" s="280"/>
      <c r="C248" s="65"/>
      <c r="D248" s="65"/>
      <c r="E248" s="65"/>
      <c r="F248" s="65"/>
      <c r="G248" s="65"/>
      <c r="H248" s="4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>
      <c r="A249" s="280"/>
      <c r="B249" s="280"/>
      <c r="C249" s="65"/>
      <c r="D249" s="65"/>
      <c r="E249" s="65"/>
      <c r="F249" s="65"/>
      <c r="G249" s="65"/>
      <c r="H249" s="4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>
      <c r="A250" s="280"/>
      <c r="B250" s="280"/>
      <c r="C250" s="65"/>
      <c r="D250" s="65"/>
      <c r="E250" s="65"/>
      <c r="F250" s="65"/>
      <c r="G250" s="65"/>
      <c r="H250" s="4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>
      <c r="A251" s="280"/>
      <c r="B251" s="280"/>
      <c r="C251" s="65"/>
      <c r="D251" s="65"/>
      <c r="E251" s="65"/>
      <c r="F251" s="65"/>
      <c r="G251" s="65"/>
      <c r="H251" s="4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>
      <c r="A252" s="280"/>
      <c r="B252" s="280"/>
      <c r="C252" s="65"/>
      <c r="D252" s="65"/>
      <c r="E252" s="65"/>
      <c r="F252" s="65"/>
      <c r="G252" s="65"/>
      <c r="H252" s="4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>
      <c r="A253" s="280"/>
      <c r="B253" s="280"/>
      <c r="C253" s="65"/>
      <c r="D253" s="65"/>
      <c r="E253" s="65"/>
      <c r="F253" s="65"/>
      <c r="G253" s="65"/>
      <c r="H253" s="4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>
      <c r="A254" s="280"/>
      <c r="B254" s="280"/>
      <c r="C254" s="65"/>
      <c r="D254" s="65"/>
      <c r="E254" s="65"/>
      <c r="F254" s="65"/>
      <c r="G254" s="65"/>
      <c r="H254" s="4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>
      <c r="A255" s="280"/>
      <c r="B255" s="280"/>
      <c r="C255" s="65"/>
      <c r="D255" s="65"/>
      <c r="E255" s="65"/>
      <c r="F255" s="65"/>
      <c r="G255" s="65"/>
      <c r="H255" s="4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>
      <c r="A256" s="280"/>
      <c r="B256" s="280"/>
      <c r="C256" s="65"/>
      <c r="D256" s="65"/>
      <c r="E256" s="65"/>
      <c r="F256" s="65"/>
      <c r="G256" s="65"/>
      <c r="H256" s="4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>
      <c r="A257" s="280"/>
      <c r="B257" s="280"/>
      <c r="C257" s="65"/>
      <c r="D257" s="65"/>
      <c r="E257" s="65"/>
      <c r="F257" s="65"/>
      <c r="G257" s="65"/>
      <c r="H257" s="4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>
      <c r="A258" s="280"/>
      <c r="B258" s="280"/>
      <c r="C258" s="65"/>
      <c r="D258" s="65"/>
      <c r="E258" s="65"/>
      <c r="F258" s="65"/>
      <c r="G258" s="65"/>
      <c r="H258" s="4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>
      <c r="A259" s="280"/>
      <c r="B259" s="280"/>
      <c r="C259" s="65"/>
      <c r="D259" s="65"/>
      <c r="E259" s="65"/>
      <c r="F259" s="65"/>
      <c r="G259" s="65"/>
      <c r="H259" s="4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>
      <c r="A260" s="280"/>
      <c r="B260" s="280"/>
      <c r="C260" s="65"/>
      <c r="D260" s="65"/>
      <c r="E260" s="65"/>
      <c r="F260" s="65"/>
      <c r="G260" s="65"/>
      <c r="H260" s="4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>
      <c r="A261" s="280"/>
      <c r="B261" s="280"/>
      <c r="C261" s="65"/>
      <c r="D261" s="65"/>
      <c r="E261" s="65"/>
      <c r="F261" s="65"/>
      <c r="G261" s="65"/>
      <c r="H261" s="4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>
      <c r="A262" s="280"/>
      <c r="B262" s="280"/>
      <c r="C262" s="65"/>
      <c r="D262" s="65"/>
      <c r="E262" s="65"/>
      <c r="F262" s="65"/>
      <c r="G262" s="65"/>
      <c r="H262" s="4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>
      <c r="A263" s="280"/>
      <c r="B263" s="280"/>
      <c r="C263" s="65"/>
      <c r="D263" s="65"/>
      <c r="E263" s="65"/>
      <c r="F263" s="65"/>
      <c r="G263" s="65"/>
      <c r="H263" s="4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>
      <c r="A264" s="280"/>
      <c r="B264" s="280"/>
      <c r="C264" s="65"/>
      <c r="D264" s="65"/>
      <c r="E264" s="65"/>
      <c r="F264" s="65"/>
      <c r="G264" s="65"/>
      <c r="H264" s="4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>
      <c r="A265" s="280"/>
      <c r="B265" s="280"/>
      <c r="C265" s="65"/>
      <c r="D265" s="65"/>
      <c r="E265" s="65"/>
      <c r="F265" s="65"/>
      <c r="G265" s="65"/>
      <c r="H265" s="4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>
      <c r="A266" s="280"/>
      <c r="B266" s="280"/>
      <c r="C266" s="65"/>
      <c r="D266" s="65"/>
      <c r="E266" s="65"/>
      <c r="F266" s="65"/>
      <c r="G266" s="65"/>
      <c r="H266" s="4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>
      <c r="A267" s="280"/>
      <c r="B267" s="280"/>
      <c r="C267" s="65"/>
      <c r="D267" s="65"/>
      <c r="E267" s="65"/>
      <c r="F267" s="65"/>
      <c r="G267" s="65"/>
      <c r="H267" s="4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>
      <c r="A268" s="280"/>
      <c r="B268" s="280"/>
      <c r="C268" s="65"/>
      <c r="D268" s="65"/>
      <c r="E268" s="65"/>
      <c r="F268" s="65"/>
      <c r="G268" s="65"/>
      <c r="H268" s="4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>
      <c r="A269" s="280"/>
      <c r="B269" s="280"/>
      <c r="C269" s="65"/>
      <c r="D269" s="65"/>
      <c r="E269" s="65"/>
      <c r="F269" s="65"/>
      <c r="G269" s="65"/>
      <c r="H269" s="4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>
      <c r="A270" s="280"/>
      <c r="B270" s="280"/>
      <c r="C270" s="65"/>
      <c r="D270" s="65"/>
      <c r="E270" s="65"/>
      <c r="F270" s="65"/>
      <c r="G270" s="65"/>
      <c r="H270" s="4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>
      <c r="A271" s="280"/>
      <c r="B271" s="280"/>
      <c r="C271" s="65"/>
      <c r="D271" s="65"/>
      <c r="E271" s="65"/>
      <c r="F271" s="65"/>
      <c r="G271" s="65"/>
      <c r="H271" s="4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>
      <c r="A272" s="280"/>
      <c r="B272" s="280"/>
      <c r="C272" s="65"/>
      <c r="D272" s="65"/>
      <c r="E272" s="65"/>
      <c r="F272" s="65"/>
      <c r="G272" s="65"/>
      <c r="H272" s="4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>
      <c r="A273" s="280"/>
      <c r="B273" s="280"/>
      <c r="C273" s="65"/>
      <c r="D273" s="65"/>
      <c r="E273" s="65"/>
      <c r="F273" s="65"/>
      <c r="G273" s="65"/>
      <c r="H273" s="4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>
      <c r="A274" s="280"/>
      <c r="B274" s="280"/>
      <c r="C274" s="65"/>
      <c r="D274" s="65"/>
      <c r="E274" s="65"/>
      <c r="F274" s="65"/>
      <c r="G274" s="65"/>
      <c r="H274" s="4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>
      <c r="A275" s="280"/>
      <c r="B275" s="280"/>
      <c r="C275" s="65"/>
      <c r="D275" s="65"/>
      <c r="E275" s="65"/>
      <c r="F275" s="65"/>
      <c r="G275" s="65"/>
      <c r="H275" s="4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>
      <c r="A276" s="280"/>
      <c r="B276" s="280"/>
      <c r="C276" s="65"/>
      <c r="D276" s="65"/>
      <c r="E276" s="65"/>
      <c r="F276" s="65"/>
      <c r="G276" s="65"/>
      <c r="H276" s="4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>
      <c r="A277" s="280"/>
      <c r="B277" s="280"/>
      <c r="C277" s="65"/>
      <c r="D277" s="65"/>
      <c r="E277" s="65"/>
      <c r="F277" s="65"/>
      <c r="G277" s="65"/>
      <c r="H277" s="4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>
      <c r="A278" s="280"/>
      <c r="B278" s="280"/>
      <c r="C278" s="65"/>
      <c r="D278" s="65"/>
      <c r="E278" s="65"/>
      <c r="F278" s="65"/>
      <c r="G278" s="65"/>
      <c r="H278" s="4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>
      <c r="A279" s="280"/>
      <c r="B279" s="280"/>
      <c r="C279" s="65"/>
      <c r="D279" s="65"/>
      <c r="E279" s="65"/>
      <c r="F279" s="65"/>
      <c r="G279" s="65"/>
      <c r="H279" s="4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>
      <c r="A280" s="280"/>
      <c r="B280" s="280"/>
      <c r="C280" s="65"/>
      <c r="D280" s="65"/>
      <c r="E280" s="65"/>
      <c r="F280" s="65"/>
      <c r="G280" s="65"/>
      <c r="H280" s="4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>
      <c r="A281" s="280"/>
      <c r="B281" s="280"/>
      <c r="C281" s="65"/>
      <c r="D281" s="65"/>
      <c r="E281" s="65"/>
      <c r="F281" s="65"/>
      <c r="G281" s="65"/>
      <c r="H281" s="4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>
      <c r="A282" s="280"/>
      <c r="B282" s="280"/>
      <c r="C282" s="65"/>
      <c r="D282" s="65"/>
      <c r="E282" s="65"/>
      <c r="F282" s="65"/>
      <c r="G282" s="65"/>
      <c r="H282" s="4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>
      <c r="A283" s="280"/>
      <c r="B283" s="280"/>
      <c r="C283" s="65"/>
      <c r="D283" s="65"/>
      <c r="E283" s="65"/>
      <c r="F283" s="65"/>
      <c r="G283" s="65"/>
      <c r="H283" s="4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>
      <c r="A284" s="280"/>
      <c r="B284" s="280"/>
      <c r="C284" s="65"/>
      <c r="D284" s="65"/>
      <c r="E284" s="65"/>
      <c r="F284" s="65"/>
      <c r="G284" s="65"/>
      <c r="H284" s="4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>
      <c r="A285" s="280"/>
      <c r="B285" s="280"/>
      <c r="C285" s="65"/>
      <c r="D285" s="65"/>
      <c r="E285" s="65"/>
      <c r="F285" s="65"/>
      <c r="G285" s="65"/>
      <c r="H285" s="4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>
      <c r="A286" s="280"/>
      <c r="B286" s="280"/>
      <c r="C286" s="65"/>
      <c r="D286" s="65"/>
      <c r="E286" s="65"/>
      <c r="F286" s="65"/>
      <c r="G286" s="65"/>
      <c r="H286" s="4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>
      <c r="A287" s="280"/>
      <c r="B287" s="280"/>
      <c r="C287" s="65"/>
      <c r="D287" s="65"/>
      <c r="E287" s="65"/>
      <c r="F287" s="65"/>
      <c r="G287" s="65"/>
      <c r="H287" s="4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>
      <c r="A288" s="280"/>
      <c r="B288" s="280"/>
      <c r="C288" s="65"/>
      <c r="D288" s="65"/>
      <c r="E288" s="65"/>
      <c r="F288" s="65"/>
      <c r="G288" s="65"/>
      <c r="H288" s="4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>
      <c r="A289" s="280"/>
      <c r="B289" s="280"/>
      <c r="C289" s="65"/>
      <c r="D289" s="65"/>
      <c r="E289" s="65"/>
      <c r="F289" s="65"/>
      <c r="G289" s="65"/>
      <c r="H289" s="4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>
      <c r="A290" s="280"/>
      <c r="B290" s="280"/>
      <c r="C290" s="65"/>
      <c r="D290" s="65"/>
      <c r="E290" s="65"/>
      <c r="F290" s="65"/>
      <c r="G290" s="65"/>
      <c r="H290" s="4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>
      <c r="A291" s="280"/>
      <c r="B291" s="280"/>
      <c r="C291" s="65"/>
      <c r="D291" s="65"/>
      <c r="E291" s="65"/>
      <c r="F291" s="65"/>
      <c r="G291" s="65"/>
      <c r="H291" s="4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>
      <c r="A292" s="280"/>
      <c r="B292" s="280"/>
      <c r="C292" s="65"/>
      <c r="D292" s="65"/>
      <c r="E292" s="65"/>
      <c r="F292" s="65"/>
      <c r="G292" s="65"/>
      <c r="H292" s="4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>
      <c r="A293" s="280"/>
      <c r="B293" s="280"/>
      <c r="C293" s="65"/>
      <c r="D293" s="65"/>
      <c r="E293" s="65"/>
      <c r="F293" s="65"/>
      <c r="G293" s="65"/>
      <c r="H293" s="4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>
      <c r="A294" s="280"/>
      <c r="B294" s="280"/>
      <c r="C294" s="65"/>
      <c r="D294" s="65"/>
      <c r="E294" s="65"/>
      <c r="F294" s="65"/>
      <c r="G294" s="65"/>
      <c r="H294" s="4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>
      <c r="A295" s="280"/>
      <c r="B295" s="280"/>
      <c r="C295" s="65"/>
      <c r="D295" s="65"/>
      <c r="E295" s="65"/>
      <c r="F295" s="65"/>
      <c r="G295" s="65"/>
      <c r="H295" s="4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>
      <c r="A296" s="280"/>
      <c r="B296" s="280"/>
      <c r="C296" s="65"/>
      <c r="D296" s="65"/>
      <c r="E296" s="65"/>
      <c r="F296" s="65"/>
      <c r="G296" s="65"/>
      <c r="H296" s="4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>
      <c r="A297" s="280"/>
      <c r="B297" s="280"/>
      <c r="C297" s="65"/>
      <c r="D297" s="65"/>
      <c r="E297" s="65"/>
      <c r="F297" s="65"/>
      <c r="G297" s="65"/>
      <c r="H297" s="4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>
      <c r="A298" s="280"/>
      <c r="B298" s="280"/>
      <c r="C298" s="65"/>
      <c r="D298" s="65"/>
      <c r="E298" s="65"/>
      <c r="F298" s="65"/>
      <c r="G298" s="65"/>
      <c r="H298" s="4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>
      <c r="A299" s="280"/>
      <c r="B299" s="280"/>
      <c r="C299" s="65"/>
      <c r="D299" s="65"/>
      <c r="E299" s="65"/>
      <c r="F299" s="65"/>
      <c r="G299" s="65"/>
      <c r="H299" s="4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>
      <c r="A300" s="280"/>
      <c r="B300" s="280"/>
      <c r="C300" s="65"/>
      <c r="D300" s="65"/>
      <c r="E300" s="65"/>
      <c r="F300" s="65"/>
      <c r="G300" s="65"/>
      <c r="H300" s="4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>
      <c r="A301" s="280"/>
      <c r="B301" s="280"/>
      <c r="C301" s="65"/>
      <c r="D301" s="65"/>
      <c r="E301" s="65"/>
      <c r="F301" s="65"/>
      <c r="G301" s="65"/>
      <c r="H301" s="4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>
      <c r="A302" s="280"/>
      <c r="B302" s="280"/>
      <c r="C302" s="65"/>
      <c r="D302" s="65"/>
      <c r="E302" s="65"/>
      <c r="F302" s="65"/>
      <c r="G302" s="65"/>
      <c r="H302" s="4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>
      <c r="A303" s="280"/>
      <c r="B303" s="280"/>
      <c r="C303" s="65"/>
      <c r="D303" s="65"/>
      <c r="E303" s="65"/>
      <c r="F303" s="65"/>
      <c r="G303" s="65"/>
      <c r="H303" s="4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>
      <c r="A304" s="280"/>
      <c r="B304" s="280"/>
      <c r="C304" s="65"/>
      <c r="D304" s="65"/>
      <c r="E304" s="65"/>
      <c r="F304" s="65"/>
      <c r="G304" s="65"/>
      <c r="H304" s="4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>
      <c r="A305" s="280"/>
      <c r="B305" s="280"/>
      <c r="C305" s="65"/>
      <c r="D305" s="65"/>
      <c r="E305" s="65"/>
      <c r="F305" s="65"/>
      <c r="G305" s="65"/>
      <c r="H305" s="4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>
      <c r="A306" s="280"/>
      <c r="B306" s="280"/>
      <c r="C306" s="65"/>
      <c r="D306" s="65"/>
      <c r="E306" s="65"/>
      <c r="F306" s="65"/>
      <c r="G306" s="65"/>
      <c r="H306" s="4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>
      <c r="A307" s="280"/>
      <c r="B307" s="280"/>
      <c r="C307" s="65"/>
      <c r="D307" s="65"/>
      <c r="E307" s="65"/>
      <c r="F307" s="65"/>
      <c r="G307" s="65"/>
      <c r="H307" s="4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>
      <c r="A308" s="280"/>
      <c r="B308" s="280"/>
      <c r="C308" s="65"/>
      <c r="D308" s="65"/>
      <c r="E308" s="65"/>
      <c r="F308" s="65"/>
      <c r="G308" s="65"/>
      <c r="H308" s="4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>
      <c r="A309" s="280"/>
      <c r="B309" s="280"/>
      <c r="C309" s="65"/>
      <c r="D309" s="65"/>
      <c r="E309" s="65"/>
      <c r="F309" s="65"/>
      <c r="G309" s="65"/>
      <c r="H309" s="4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>
      <c r="A310" s="280"/>
      <c r="B310" s="280"/>
      <c r="C310" s="65"/>
      <c r="D310" s="65"/>
      <c r="E310" s="65"/>
      <c r="F310" s="65"/>
      <c r="G310" s="65"/>
      <c r="H310" s="4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>
      <c r="A311" s="280"/>
      <c r="B311" s="280"/>
      <c r="C311" s="65"/>
      <c r="D311" s="65"/>
      <c r="E311" s="65"/>
      <c r="F311" s="65"/>
      <c r="G311" s="65"/>
      <c r="H311" s="4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>
      <c r="A312" s="280"/>
      <c r="B312" s="280"/>
      <c r="C312" s="65"/>
      <c r="D312" s="65"/>
      <c r="E312" s="65"/>
      <c r="F312" s="65"/>
      <c r="G312" s="65"/>
      <c r="H312" s="4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>
      <c r="A313" s="280"/>
      <c r="B313" s="280"/>
      <c r="C313" s="65"/>
      <c r="D313" s="65"/>
      <c r="E313" s="65"/>
      <c r="F313" s="65"/>
      <c r="G313" s="65"/>
      <c r="H313" s="4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>
      <c r="A314" s="280"/>
      <c r="B314" s="280"/>
      <c r="C314" s="65"/>
      <c r="D314" s="65"/>
      <c r="E314" s="65"/>
      <c r="F314" s="65"/>
      <c r="G314" s="65"/>
      <c r="H314" s="4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>
      <c r="A315" s="280"/>
      <c r="B315" s="280"/>
      <c r="C315" s="65"/>
      <c r="D315" s="65"/>
      <c r="E315" s="65"/>
      <c r="F315" s="65"/>
      <c r="G315" s="65"/>
      <c r="H315" s="4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>
      <c r="A316" s="280"/>
      <c r="B316" s="280"/>
      <c r="C316" s="65"/>
      <c r="D316" s="65"/>
      <c r="E316" s="65"/>
      <c r="F316" s="65"/>
      <c r="G316" s="65"/>
      <c r="H316" s="4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>
      <c r="A317" s="280"/>
      <c r="B317" s="280"/>
      <c r="C317" s="65"/>
      <c r="D317" s="65"/>
      <c r="E317" s="65"/>
      <c r="F317" s="65"/>
      <c r="G317" s="65"/>
      <c r="H317" s="4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>
      <c r="A318" s="280"/>
      <c r="B318" s="280"/>
      <c r="C318" s="65"/>
      <c r="D318" s="65"/>
      <c r="E318" s="65"/>
      <c r="F318" s="65"/>
      <c r="G318" s="65"/>
      <c r="H318" s="4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>
      <c r="A319" s="280"/>
      <c r="B319" s="280"/>
      <c r="C319" s="65"/>
      <c r="D319" s="65"/>
      <c r="E319" s="65"/>
      <c r="F319" s="65"/>
      <c r="G319" s="65"/>
      <c r="H319" s="4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>
      <c r="A320" s="280"/>
      <c r="B320" s="280"/>
      <c r="C320" s="65"/>
      <c r="D320" s="65"/>
      <c r="E320" s="65"/>
      <c r="F320" s="65"/>
      <c r="G320" s="65"/>
      <c r="H320" s="4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>
      <c r="A321" s="280"/>
      <c r="B321" s="280"/>
      <c r="C321" s="65"/>
      <c r="D321" s="65"/>
      <c r="E321" s="65"/>
      <c r="F321" s="65"/>
      <c r="G321" s="65"/>
      <c r="H321" s="4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>
      <c r="A322" s="280"/>
      <c r="B322" s="280"/>
      <c r="C322" s="65"/>
      <c r="D322" s="65"/>
      <c r="E322" s="65"/>
      <c r="F322" s="65"/>
      <c r="G322" s="65"/>
      <c r="H322" s="4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>
      <c r="A323" s="280"/>
      <c r="B323" s="280"/>
      <c r="C323" s="65"/>
      <c r="D323" s="65"/>
      <c r="E323" s="65"/>
      <c r="F323" s="65"/>
      <c r="G323" s="65"/>
      <c r="H323" s="4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>
      <c r="A324" s="280"/>
      <c r="B324" s="280"/>
      <c r="C324" s="65"/>
      <c r="D324" s="65"/>
      <c r="E324" s="65"/>
      <c r="F324" s="65"/>
      <c r="G324" s="65"/>
      <c r="H324" s="4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>
      <c r="A325" s="280"/>
      <c r="B325" s="280"/>
      <c r="C325" s="65"/>
      <c r="D325" s="65"/>
      <c r="E325" s="65"/>
      <c r="F325" s="65"/>
      <c r="G325" s="65"/>
      <c r="H325" s="4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>
      <c r="A326" s="280"/>
      <c r="B326" s="280"/>
      <c r="C326" s="65"/>
      <c r="D326" s="65"/>
      <c r="E326" s="65"/>
      <c r="F326" s="65"/>
      <c r="G326" s="65"/>
      <c r="H326" s="4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>
      <c r="A327" s="280"/>
      <c r="B327" s="280"/>
      <c r="C327" s="65"/>
      <c r="D327" s="65"/>
      <c r="E327" s="65"/>
      <c r="F327" s="65"/>
      <c r="G327" s="65"/>
      <c r="H327" s="4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>
      <c r="A328" s="280"/>
      <c r="B328" s="280"/>
      <c r="C328" s="65"/>
      <c r="D328" s="65"/>
      <c r="E328" s="65"/>
      <c r="F328" s="65"/>
      <c r="G328" s="65"/>
      <c r="H328" s="4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>
      <c r="A329" s="280"/>
      <c r="B329" s="280"/>
      <c r="C329" s="65"/>
      <c r="D329" s="65"/>
      <c r="E329" s="65"/>
      <c r="F329" s="65"/>
      <c r="G329" s="65"/>
      <c r="H329" s="4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>
      <c r="A330" s="280"/>
      <c r="B330" s="280"/>
      <c r="C330" s="65"/>
      <c r="D330" s="65"/>
      <c r="E330" s="65"/>
      <c r="F330" s="65"/>
      <c r="G330" s="65"/>
      <c r="H330" s="4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>
      <c r="A331" s="280"/>
      <c r="B331" s="280"/>
      <c r="C331" s="65"/>
      <c r="D331" s="65"/>
      <c r="E331" s="65"/>
      <c r="F331" s="65"/>
      <c r="G331" s="65"/>
      <c r="H331" s="4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>
      <c r="A332" s="280"/>
      <c r="B332" s="280"/>
      <c r="C332" s="65"/>
      <c r="D332" s="65"/>
      <c r="E332" s="65"/>
      <c r="F332" s="65"/>
      <c r="G332" s="65"/>
      <c r="H332" s="4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>
      <c r="A333" s="280"/>
      <c r="B333" s="280"/>
      <c r="C333" s="65"/>
      <c r="D333" s="65"/>
      <c r="E333" s="65"/>
      <c r="F333" s="65"/>
      <c r="G333" s="65"/>
      <c r="H333" s="4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>
      <c r="A334" s="280"/>
      <c r="B334" s="280"/>
      <c r="C334" s="65"/>
      <c r="D334" s="65"/>
      <c r="E334" s="65"/>
      <c r="F334" s="65"/>
      <c r="G334" s="65"/>
      <c r="H334" s="4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>
      <c r="A335" s="280"/>
      <c r="B335" s="280"/>
      <c r="C335" s="65"/>
      <c r="D335" s="65"/>
      <c r="E335" s="65"/>
      <c r="F335" s="65"/>
      <c r="G335" s="65"/>
      <c r="H335" s="4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>
      <c r="A336" s="280"/>
      <c r="B336" s="280"/>
      <c r="C336" s="65"/>
      <c r="D336" s="65"/>
      <c r="E336" s="65"/>
      <c r="F336" s="65"/>
      <c r="G336" s="65"/>
      <c r="H336" s="4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>
      <c r="A337" s="280"/>
      <c r="B337" s="280"/>
      <c r="C337" s="65"/>
      <c r="D337" s="65"/>
      <c r="E337" s="65"/>
      <c r="F337" s="65"/>
      <c r="G337" s="65"/>
      <c r="H337" s="4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>
      <c r="A338" s="280"/>
      <c r="B338" s="280"/>
      <c r="C338" s="65"/>
      <c r="D338" s="65"/>
      <c r="E338" s="65"/>
      <c r="F338" s="65"/>
      <c r="G338" s="65"/>
      <c r="H338" s="4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>
      <c r="A339" s="280"/>
      <c r="B339" s="280"/>
      <c r="C339" s="65"/>
      <c r="D339" s="65"/>
      <c r="E339" s="65"/>
      <c r="F339" s="65"/>
      <c r="G339" s="65"/>
      <c r="H339" s="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>
      <c r="A340" s="280"/>
      <c r="B340" s="280"/>
      <c r="C340" s="65"/>
      <c r="D340" s="65"/>
      <c r="E340" s="65"/>
      <c r="F340" s="65"/>
      <c r="G340" s="65"/>
      <c r="H340" s="4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>
      <c r="A341" s="280"/>
      <c r="B341" s="280"/>
      <c r="C341" s="65"/>
      <c r="D341" s="65"/>
      <c r="E341" s="65"/>
      <c r="F341" s="65"/>
      <c r="G341" s="65"/>
      <c r="H341" s="4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>
      <c r="A342" s="280"/>
      <c r="B342" s="280"/>
      <c r="C342" s="65"/>
      <c r="D342" s="65"/>
      <c r="E342" s="65"/>
      <c r="F342" s="65"/>
      <c r="G342" s="65"/>
      <c r="H342" s="4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>
      <c r="A343" s="280"/>
      <c r="B343" s="280"/>
      <c r="C343" s="65"/>
      <c r="D343" s="65"/>
      <c r="E343" s="65"/>
      <c r="F343" s="65"/>
      <c r="G343" s="65"/>
      <c r="H343" s="4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>
      <c r="A344" s="280"/>
      <c r="B344" s="280"/>
      <c r="C344" s="65"/>
      <c r="D344" s="65"/>
      <c r="E344" s="65"/>
      <c r="F344" s="65"/>
      <c r="G344" s="65"/>
      <c r="H344" s="4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>
      <c r="A345" s="280"/>
      <c r="B345" s="280"/>
      <c r="C345" s="65"/>
      <c r="D345" s="65"/>
      <c r="E345" s="65"/>
      <c r="F345" s="65"/>
      <c r="G345" s="65"/>
      <c r="H345" s="4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>
      <c r="A346" s="280"/>
      <c r="B346" s="280"/>
      <c r="C346" s="65"/>
      <c r="D346" s="65"/>
      <c r="E346" s="65"/>
      <c r="F346" s="65"/>
      <c r="G346" s="65"/>
      <c r="H346" s="4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>
      <c r="A347" s="280"/>
      <c r="B347" s="280"/>
      <c r="C347" s="65"/>
      <c r="D347" s="65"/>
      <c r="E347" s="65"/>
      <c r="F347" s="65"/>
      <c r="G347" s="65"/>
      <c r="H347" s="4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>
      <c r="A348" s="280"/>
      <c r="B348" s="280"/>
      <c r="C348" s="65"/>
      <c r="D348" s="65"/>
      <c r="E348" s="65"/>
      <c r="F348" s="65"/>
      <c r="G348" s="65"/>
      <c r="H348" s="4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>
      <c r="A349" s="280"/>
      <c r="B349" s="280"/>
      <c r="C349" s="65"/>
      <c r="D349" s="65"/>
      <c r="E349" s="65"/>
      <c r="F349" s="65"/>
      <c r="G349" s="65"/>
      <c r="H349" s="4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>
      <c r="A350" s="280"/>
      <c r="B350" s="280"/>
      <c r="C350" s="65"/>
      <c r="D350" s="65"/>
      <c r="E350" s="65"/>
      <c r="F350" s="65"/>
      <c r="G350" s="65"/>
      <c r="H350" s="4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>
      <c r="A351" s="280"/>
      <c r="B351" s="280"/>
      <c r="C351" s="65"/>
      <c r="D351" s="65"/>
      <c r="E351" s="65"/>
      <c r="F351" s="65"/>
      <c r="G351" s="65"/>
      <c r="H351" s="4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>
      <c r="A352" s="280"/>
      <c r="B352" s="280"/>
      <c r="C352" s="65"/>
      <c r="D352" s="65"/>
      <c r="E352" s="65"/>
      <c r="F352" s="65"/>
      <c r="G352" s="65"/>
      <c r="H352" s="4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>
      <c r="A353" s="280"/>
      <c r="B353" s="280"/>
      <c r="C353" s="65"/>
      <c r="D353" s="65"/>
      <c r="E353" s="65"/>
      <c r="F353" s="65"/>
      <c r="G353" s="65"/>
      <c r="H353" s="4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>
      <c r="A354" s="280"/>
      <c r="B354" s="280"/>
      <c r="C354" s="65"/>
      <c r="D354" s="65"/>
      <c r="E354" s="65"/>
      <c r="F354" s="65"/>
      <c r="G354" s="65"/>
      <c r="H354" s="4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>
      <c r="A355" s="280"/>
      <c r="B355" s="280"/>
      <c r="C355" s="65"/>
      <c r="D355" s="65"/>
      <c r="E355" s="65"/>
      <c r="F355" s="65"/>
      <c r="G355" s="65"/>
      <c r="H355" s="4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>
      <c r="A356" s="280"/>
      <c r="B356" s="280"/>
      <c r="C356" s="65"/>
      <c r="D356" s="65"/>
      <c r="E356" s="65"/>
      <c r="F356" s="65"/>
      <c r="G356" s="65"/>
      <c r="H356" s="4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>
      <c r="A357" s="280"/>
      <c r="B357" s="280"/>
      <c r="C357" s="65"/>
      <c r="D357" s="65"/>
      <c r="E357" s="65"/>
      <c r="F357" s="65"/>
      <c r="G357" s="65"/>
      <c r="H357" s="4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>
      <c r="A358" s="280"/>
      <c r="B358" s="280"/>
      <c r="C358" s="65"/>
      <c r="D358" s="65"/>
      <c r="E358" s="65"/>
      <c r="F358" s="65"/>
      <c r="G358" s="65"/>
      <c r="H358" s="4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>
      <c r="A359" s="280"/>
      <c r="B359" s="280"/>
      <c r="C359" s="65"/>
      <c r="D359" s="65"/>
      <c r="E359" s="65"/>
      <c r="F359" s="65"/>
      <c r="G359" s="65"/>
      <c r="H359" s="4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>
      <c r="A360" s="280"/>
      <c r="B360" s="280"/>
      <c r="C360" s="65"/>
      <c r="D360" s="65"/>
      <c r="E360" s="65"/>
      <c r="F360" s="65"/>
      <c r="G360" s="65"/>
      <c r="H360" s="4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>
      <c r="A361" s="280"/>
      <c r="B361" s="280"/>
      <c r="C361" s="65"/>
      <c r="D361" s="65"/>
      <c r="E361" s="65"/>
      <c r="F361" s="65"/>
      <c r="G361" s="65"/>
      <c r="H361" s="4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>
      <c r="A362" s="280"/>
      <c r="B362" s="280"/>
      <c r="C362" s="65"/>
      <c r="D362" s="65"/>
      <c r="E362" s="65"/>
      <c r="F362" s="65"/>
      <c r="G362" s="65"/>
      <c r="H362" s="4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>
      <c r="A363" s="280"/>
      <c r="B363" s="280"/>
      <c r="C363" s="65"/>
      <c r="D363" s="65"/>
      <c r="E363" s="65"/>
      <c r="F363" s="65"/>
      <c r="G363" s="65"/>
      <c r="H363" s="4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>
      <c r="A364" s="280"/>
      <c r="B364" s="280"/>
      <c r="C364" s="65"/>
      <c r="D364" s="65"/>
      <c r="E364" s="65"/>
      <c r="F364" s="65"/>
      <c r="G364" s="65"/>
      <c r="H364" s="4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>
      <c r="A365" s="280"/>
      <c r="B365" s="280"/>
      <c r="C365" s="65"/>
      <c r="D365" s="65"/>
      <c r="E365" s="65"/>
      <c r="F365" s="65"/>
      <c r="G365" s="65"/>
      <c r="H365" s="4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>
      <c r="A366" s="280"/>
      <c r="B366" s="280"/>
      <c r="C366" s="65"/>
      <c r="D366" s="65"/>
      <c r="E366" s="65"/>
      <c r="F366" s="65"/>
      <c r="G366" s="65"/>
      <c r="H366" s="4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>
      <c r="A367" s="280"/>
      <c r="B367" s="280"/>
      <c r="C367" s="65"/>
      <c r="D367" s="65"/>
      <c r="E367" s="65"/>
      <c r="F367" s="65"/>
      <c r="G367" s="65"/>
      <c r="H367" s="4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>
      <c r="A368" s="280"/>
      <c r="B368" s="280"/>
      <c r="C368" s="65"/>
      <c r="D368" s="65"/>
      <c r="E368" s="65"/>
      <c r="F368" s="65"/>
      <c r="G368" s="65"/>
      <c r="H368" s="4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>
      <c r="A369" s="280"/>
      <c r="B369" s="280"/>
      <c r="C369" s="65"/>
      <c r="D369" s="65"/>
      <c r="E369" s="65"/>
      <c r="F369" s="65"/>
      <c r="G369" s="65"/>
      <c r="H369" s="4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>
      <c r="A370" s="280"/>
      <c r="B370" s="280"/>
      <c r="C370" s="65"/>
      <c r="D370" s="65"/>
      <c r="E370" s="65"/>
      <c r="F370" s="65"/>
      <c r="G370" s="65"/>
      <c r="H370" s="4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>
      <c r="A371" s="280"/>
      <c r="B371" s="280"/>
      <c r="C371" s="65"/>
      <c r="D371" s="65"/>
      <c r="E371" s="65"/>
      <c r="F371" s="65"/>
      <c r="G371" s="65"/>
      <c r="H371" s="4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>
      <c r="A372" s="280"/>
      <c r="B372" s="280"/>
      <c r="C372" s="65"/>
      <c r="D372" s="65"/>
      <c r="E372" s="65"/>
      <c r="F372" s="65"/>
      <c r="G372" s="65"/>
      <c r="H372" s="4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>
      <c r="A373" s="280"/>
      <c r="B373" s="280"/>
      <c r="C373" s="65"/>
      <c r="D373" s="65"/>
      <c r="E373" s="65"/>
      <c r="F373" s="65"/>
      <c r="G373" s="65"/>
      <c r="H373" s="4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>
      <c r="A374" s="280"/>
      <c r="B374" s="280"/>
      <c r="C374" s="65"/>
      <c r="D374" s="65"/>
      <c r="E374" s="65"/>
      <c r="F374" s="65"/>
      <c r="G374" s="65"/>
      <c r="H374" s="4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>
      <c r="A375" s="280"/>
      <c r="B375" s="280"/>
      <c r="C375" s="65"/>
      <c r="D375" s="65"/>
      <c r="E375" s="65"/>
      <c r="F375" s="65"/>
      <c r="G375" s="65"/>
      <c r="H375" s="4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>
      <c r="A376" s="280"/>
      <c r="B376" s="280"/>
      <c r="C376" s="65"/>
      <c r="D376" s="65"/>
      <c r="E376" s="65"/>
      <c r="F376" s="65"/>
      <c r="G376" s="65"/>
      <c r="H376" s="4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>
      <c r="A377" s="280"/>
      <c r="B377" s="280"/>
      <c r="C377" s="65"/>
      <c r="D377" s="65"/>
      <c r="E377" s="65"/>
      <c r="F377" s="65"/>
      <c r="G377" s="65"/>
      <c r="H377" s="4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>
      <c r="A378" s="280"/>
      <c r="B378" s="280"/>
      <c r="C378" s="65"/>
      <c r="D378" s="65"/>
      <c r="E378" s="65"/>
      <c r="F378" s="65"/>
      <c r="G378" s="65"/>
      <c r="H378" s="4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>
      <c r="A379" s="280"/>
      <c r="B379" s="280"/>
      <c r="C379" s="65"/>
      <c r="D379" s="65"/>
      <c r="E379" s="65"/>
      <c r="F379" s="65"/>
      <c r="G379" s="65"/>
      <c r="H379" s="4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>
      <c r="A380" s="280"/>
      <c r="B380" s="280"/>
      <c r="C380" s="65"/>
      <c r="D380" s="65"/>
      <c r="E380" s="65"/>
      <c r="F380" s="65"/>
      <c r="G380" s="65"/>
      <c r="H380" s="4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>
      <c r="A381" s="280"/>
      <c r="B381" s="280"/>
      <c r="C381" s="65"/>
      <c r="D381" s="65"/>
      <c r="E381" s="65"/>
      <c r="F381" s="65"/>
      <c r="G381" s="65"/>
      <c r="H381" s="4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>
      <c r="A382" s="280"/>
      <c r="B382" s="280"/>
      <c r="C382" s="65"/>
      <c r="D382" s="65"/>
      <c r="E382" s="65"/>
      <c r="F382" s="65"/>
      <c r="G382" s="65"/>
      <c r="H382" s="4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>
      <c r="A383" s="280"/>
      <c r="B383" s="280"/>
      <c r="C383" s="65"/>
      <c r="D383" s="65"/>
      <c r="E383" s="65"/>
      <c r="F383" s="65"/>
      <c r="G383" s="65"/>
      <c r="H383" s="4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>
      <c r="A384" s="280"/>
      <c r="B384" s="280"/>
      <c r="C384" s="65"/>
      <c r="D384" s="65"/>
      <c r="E384" s="65"/>
      <c r="F384" s="65"/>
      <c r="G384" s="65"/>
      <c r="H384" s="4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>
      <c r="A385" s="280"/>
      <c r="B385" s="280"/>
      <c r="C385" s="65"/>
      <c r="D385" s="65"/>
      <c r="E385" s="65"/>
      <c r="F385" s="65"/>
      <c r="G385" s="65"/>
      <c r="H385" s="4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>
      <c r="A386" s="280"/>
      <c r="B386" s="280"/>
      <c r="C386" s="65"/>
      <c r="D386" s="65"/>
      <c r="E386" s="65"/>
      <c r="F386" s="65"/>
      <c r="G386" s="65"/>
      <c r="H386" s="4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>
      <c r="A387" s="280"/>
      <c r="B387" s="280"/>
      <c r="C387" s="65"/>
      <c r="D387" s="65"/>
      <c r="E387" s="65"/>
      <c r="F387" s="65"/>
      <c r="G387" s="65"/>
      <c r="H387" s="4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>
      <c r="A388" s="280"/>
      <c r="B388" s="280"/>
      <c r="C388" s="65"/>
      <c r="D388" s="65"/>
      <c r="E388" s="65"/>
      <c r="F388" s="65"/>
      <c r="G388" s="65"/>
      <c r="H388" s="4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>
      <c r="A389" s="280"/>
      <c r="B389" s="280"/>
      <c r="C389" s="65"/>
      <c r="D389" s="65"/>
      <c r="E389" s="65"/>
      <c r="F389" s="65"/>
      <c r="G389" s="65"/>
      <c r="H389" s="4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>
      <c r="A390" s="280"/>
      <c r="B390" s="280"/>
      <c r="C390" s="65"/>
      <c r="D390" s="65"/>
      <c r="E390" s="65"/>
      <c r="F390" s="65"/>
      <c r="G390" s="65"/>
      <c r="H390" s="4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>
      <c r="A391" s="280"/>
      <c r="B391" s="280"/>
      <c r="C391" s="65"/>
      <c r="D391" s="65"/>
      <c r="E391" s="65"/>
      <c r="F391" s="65"/>
      <c r="G391" s="65"/>
      <c r="H391" s="4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>
      <c r="A392" s="280"/>
      <c r="B392" s="280"/>
      <c r="C392" s="65"/>
      <c r="D392" s="65"/>
      <c r="E392" s="65"/>
      <c r="F392" s="65"/>
      <c r="G392" s="65"/>
      <c r="H392" s="4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>
      <c r="A393" s="280"/>
      <c r="B393" s="280"/>
      <c r="C393" s="65"/>
      <c r="D393" s="65"/>
      <c r="E393" s="65"/>
      <c r="F393" s="65"/>
      <c r="G393" s="65"/>
      <c r="H393" s="4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>
      <c r="A394" s="280"/>
      <c r="B394" s="280"/>
      <c r="C394" s="65"/>
      <c r="D394" s="65"/>
      <c r="E394" s="65"/>
      <c r="F394" s="65"/>
      <c r="G394" s="65"/>
      <c r="H394" s="4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>
      <c r="A395" s="280"/>
      <c r="B395" s="280"/>
      <c r="C395" s="65"/>
      <c r="D395" s="65"/>
      <c r="E395" s="65"/>
      <c r="F395" s="65"/>
      <c r="G395" s="65"/>
      <c r="H395" s="4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>
      <c r="A396" s="280"/>
      <c r="B396" s="280"/>
      <c r="C396" s="65"/>
      <c r="D396" s="65"/>
      <c r="E396" s="65"/>
      <c r="F396" s="65"/>
      <c r="G396" s="65"/>
      <c r="H396" s="4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>
      <c r="A397" s="280"/>
      <c r="B397" s="280"/>
      <c r="C397" s="65"/>
      <c r="D397" s="65"/>
      <c r="E397" s="65"/>
      <c r="F397" s="65"/>
      <c r="G397" s="65"/>
      <c r="H397" s="4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>
      <c r="A398" s="280"/>
      <c r="B398" s="280"/>
      <c r="C398" s="65"/>
      <c r="D398" s="65"/>
      <c r="E398" s="65"/>
      <c r="F398" s="65"/>
      <c r="G398" s="65"/>
      <c r="H398" s="4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>
      <c r="A399" s="280"/>
      <c r="B399" s="280"/>
      <c r="C399" s="65"/>
      <c r="D399" s="65"/>
      <c r="E399" s="65"/>
      <c r="F399" s="65"/>
      <c r="G399" s="65"/>
      <c r="H399" s="4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>
      <c r="A400" s="280"/>
      <c r="B400" s="280"/>
      <c r="C400" s="65"/>
      <c r="D400" s="65"/>
      <c r="E400" s="65"/>
      <c r="F400" s="65"/>
      <c r="G400" s="65"/>
      <c r="H400" s="4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>
      <c r="A401" s="280"/>
      <c r="B401" s="280"/>
      <c r="C401" s="65"/>
      <c r="D401" s="65"/>
      <c r="E401" s="65"/>
      <c r="F401" s="65"/>
      <c r="G401" s="65"/>
      <c r="H401" s="4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>
      <c r="A402" s="280"/>
      <c r="B402" s="280"/>
      <c r="C402" s="65"/>
      <c r="D402" s="65"/>
      <c r="E402" s="65"/>
      <c r="F402" s="65"/>
      <c r="G402" s="65"/>
      <c r="H402" s="4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>
      <c r="A403" s="280"/>
      <c r="B403" s="280"/>
      <c r="C403" s="65"/>
      <c r="D403" s="65"/>
      <c r="E403" s="65"/>
      <c r="F403" s="65"/>
      <c r="G403" s="65"/>
      <c r="H403" s="4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>
      <c r="A404" s="280"/>
      <c r="B404" s="280"/>
      <c r="C404" s="65"/>
      <c r="D404" s="65"/>
      <c r="E404" s="65"/>
      <c r="F404" s="65"/>
      <c r="G404" s="65"/>
      <c r="H404" s="4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>
      <c r="A405" s="280"/>
      <c r="B405" s="280"/>
      <c r="C405" s="65"/>
      <c r="D405" s="65"/>
      <c r="E405" s="65"/>
      <c r="F405" s="65"/>
      <c r="G405" s="65"/>
      <c r="H405" s="4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>
      <c r="A406" s="280"/>
      <c r="B406" s="280"/>
      <c r="C406" s="65"/>
      <c r="D406" s="65"/>
      <c r="E406" s="65"/>
      <c r="F406" s="65"/>
      <c r="G406" s="65"/>
      <c r="H406" s="4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>
      <c r="A407" s="280"/>
      <c r="B407" s="280"/>
      <c r="C407" s="65"/>
      <c r="D407" s="65"/>
      <c r="E407" s="65"/>
      <c r="F407" s="65"/>
      <c r="G407" s="65"/>
      <c r="H407" s="4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>
      <c r="A408" s="280"/>
      <c r="B408" s="280"/>
      <c r="C408" s="65"/>
      <c r="D408" s="65"/>
      <c r="E408" s="65"/>
      <c r="F408" s="65"/>
      <c r="G408" s="65"/>
      <c r="H408" s="4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>
      <c r="A409" s="280"/>
      <c r="B409" s="280"/>
      <c r="C409" s="65"/>
      <c r="D409" s="65"/>
      <c r="E409" s="65"/>
      <c r="F409" s="65"/>
      <c r="G409" s="65"/>
      <c r="H409" s="4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>
      <c r="A410" s="280"/>
      <c r="B410" s="280"/>
      <c r="C410" s="65"/>
      <c r="D410" s="65"/>
      <c r="E410" s="65"/>
      <c r="F410" s="65"/>
      <c r="G410" s="65"/>
      <c r="H410" s="4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>
      <c r="A411" s="280"/>
      <c r="B411" s="280"/>
      <c r="C411" s="65"/>
      <c r="D411" s="65"/>
      <c r="E411" s="65"/>
      <c r="F411" s="65"/>
      <c r="G411" s="65"/>
      <c r="H411" s="4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>
      <c r="A412" s="280"/>
      <c r="B412" s="280"/>
      <c r="C412" s="65"/>
      <c r="D412" s="65"/>
      <c r="E412" s="65"/>
      <c r="F412" s="65"/>
      <c r="G412" s="65"/>
      <c r="H412" s="4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>
      <c r="A413" s="280"/>
      <c r="B413" s="280"/>
      <c r="C413" s="65"/>
      <c r="D413" s="65"/>
      <c r="E413" s="65"/>
      <c r="F413" s="65"/>
      <c r="G413" s="65"/>
      <c r="H413" s="4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>
      <c r="A414" s="280"/>
      <c r="B414" s="280"/>
      <c r="C414" s="65"/>
      <c r="D414" s="65"/>
      <c r="E414" s="65"/>
      <c r="F414" s="65"/>
      <c r="G414" s="65"/>
      <c r="H414" s="4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>
      <c r="A415" s="280"/>
      <c r="B415" s="280"/>
      <c r="C415" s="65"/>
      <c r="D415" s="65"/>
      <c r="E415" s="65"/>
      <c r="F415" s="65"/>
      <c r="G415" s="65"/>
      <c r="H415" s="4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>
      <c r="A416" s="280"/>
      <c r="B416" s="280"/>
      <c r="C416" s="65"/>
      <c r="D416" s="65"/>
      <c r="E416" s="65"/>
      <c r="F416" s="65"/>
      <c r="G416" s="65"/>
      <c r="H416" s="4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>
      <c r="A417" s="280"/>
      <c r="B417" s="280"/>
      <c r="C417" s="65"/>
      <c r="D417" s="65"/>
      <c r="E417" s="65"/>
      <c r="F417" s="65"/>
      <c r="G417" s="65"/>
      <c r="H417" s="4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>
      <c r="A418" s="280"/>
      <c r="B418" s="280"/>
      <c r="C418" s="65"/>
      <c r="D418" s="65"/>
      <c r="E418" s="65"/>
      <c r="F418" s="65"/>
      <c r="G418" s="65"/>
      <c r="H418" s="4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>
      <c r="A419" s="280"/>
      <c r="B419" s="280"/>
      <c r="C419" s="65"/>
      <c r="D419" s="65"/>
      <c r="E419" s="65"/>
      <c r="F419" s="65"/>
      <c r="G419" s="65"/>
      <c r="H419" s="4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>
      <c r="A420" s="280"/>
      <c r="B420" s="280"/>
      <c r="C420" s="65"/>
      <c r="D420" s="65"/>
      <c r="E420" s="65"/>
      <c r="F420" s="65"/>
      <c r="G420" s="65"/>
      <c r="H420" s="4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>
      <c r="A421" s="280"/>
      <c r="B421" s="280"/>
      <c r="C421" s="65"/>
      <c r="D421" s="65"/>
      <c r="E421" s="65"/>
      <c r="F421" s="65"/>
      <c r="G421" s="65"/>
      <c r="H421" s="4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>
      <c r="A422" s="280"/>
      <c r="B422" s="280"/>
      <c r="C422" s="65"/>
      <c r="D422" s="65"/>
      <c r="E422" s="65"/>
      <c r="F422" s="65"/>
      <c r="G422" s="65"/>
      <c r="H422" s="4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>
      <c r="A423" s="280"/>
      <c r="B423" s="280"/>
      <c r="C423" s="65"/>
      <c r="D423" s="65"/>
      <c r="E423" s="65"/>
      <c r="F423" s="65"/>
      <c r="G423" s="65"/>
      <c r="H423" s="4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>
      <c r="A424" s="280"/>
      <c r="B424" s="280"/>
      <c r="C424" s="65"/>
      <c r="D424" s="65"/>
      <c r="E424" s="65"/>
      <c r="F424" s="65"/>
      <c r="G424" s="65"/>
      <c r="H424" s="4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>
      <c r="A425" s="280"/>
      <c r="B425" s="280"/>
      <c r="C425" s="65"/>
      <c r="D425" s="65"/>
      <c r="E425" s="65"/>
      <c r="F425" s="65"/>
      <c r="G425" s="65"/>
      <c r="H425" s="4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>
      <c r="A426" s="280"/>
      <c r="B426" s="280"/>
      <c r="C426" s="65"/>
      <c r="D426" s="65"/>
      <c r="E426" s="65"/>
      <c r="F426" s="65"/>
      <c r="G426" s="65"/>
      <c r="H426" s="4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>
      <c r="A427" s="280"/>
      <c r="B427" s="280"/>
      <c r="C427" s="65"/>
      <c r="D427" s="65"/>
      <c r="E427" s="65"/>
      <c r="F427" s="65"/>
      <c r="G427" s="65"/>
      <c r="H427" s="4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>
      <c r="A428" s="280"/>
      <c r="B428" s="280"/>
      <c r="C428" s="65"/>
      <c r="D428" s="65"/>
      <c r="E428" s="65"/>
      <c r="F428" s="65"/>
      <c r="G428" s="65"/>
      <c r="H428" s="4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>
      <c r="A429" s="280"/>
      <c r="B429" s="280"/>
      <c r="C429" s="65"/>
      <c r="D429" s="65"/>
      <c r="E429" s="65"/>
      <c r="F429" s="65"/>
      <c r="G429" s="65"/>
      <c r="H429" s="4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>
      <c r="A430" s="280"/>
      <c r="B430" s="280"/>
      <c r="C430" s="65"/>
      <c r="D430" s="65"/>
      <c r="E430" s="65"/>
      <c r="F430" s="65"/>
      <c r="G430" s="65"/>
      <c r="H430" s="4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>
      <c r="A431" s="280"/>
      <c r="B431" s="280"/>
      <c r="C431" s="65"/>
      <c r="D431" s="65"/>
      <c r="E431" s="65"/>
      <c r="F431" s="65"/>
      <c r="G431" s="65"/>
      <c r="H431" s="4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>
      <c r="A432" s="280"/>
      <c r="B432" s="280"/>
      <c r="C432" s="65"/>
      <c r="D432" s="65"/>
      <c r="E432" s="65"/>
      <c r="F432" s="65"/>
      <c r="G432" s="65"/>
      <c r="H432" s="4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>
      <c r="A433" s="280"/>
      <c r="B433" s="280"/>
      <c r="C433" s="65"/>
      <c r="D433" s="65"/>
      <c r="E433" s="65"/>
      <c r="F433" s="65"/>
      <c r="G433" s="65"/>
      <c r="H433" s="4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>
      <c r="A434" s="280"/>
      <c r="B434" s="280"/>
      <c r="C434" s="65"/>
      <c r="D434" s="65"/>
      <c r="E434" s="65"/>
      <c r="F434" s="65"/>
      <c r="G434" s="65"/>
      <c r="H434" s="4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>
      <c r="A435" s="280"/>
      <c r="B435" s="280"/>
      <c r="C435" s="65"/>
      <c r="D435" s="65"/>
      <c r="E435" s="65"/>
      <c r="F435" s="65"/>
      <c r="G435" s="65"/>
      <c r="H435" s="4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>
      <c r="A436" s="280"/>
      <c r="B436" s="280"/>
      <c r="C436" s="65"/>
      <c r="D436" s="65"/>
      <c r="E436" s="65"/>
      <c r="F436" s="65"/>
      <c r="G436" s="65"/>
      <c r="H436" s="4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>
      <c r="A437" s="280"/>
      <c r="B437" s="280"/>
      <c r="C437" s="65"/>
      <c r="D437" s="65"/>
      <c r="E437" s="65"/>
      <c r="F437" s="65"/>
      <c r="G437" s="65"/>
      <c r="H437" s="4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>
      <c r="A438" s="280"/>
      <c r="B438" s="280"/>
      <c r="C438" s="65"/>
      <c r="D438" s="65"/>
      <c r="E438" s="65"/>
      <c r="F438" s="65"/>
      <c r="G438" s="65"/>
      <c r="H438" s="4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>
      <c r="A439" s="280"/>
      <c r="B439" s="280"/>
      <c r="C439" s="65"/>
      <c r="D439" s="65"/>
      <c r="E439" s="65"/>
      <c r="F439" s="65"/>
      <c r="G439" s="65"/>
      <c r="H439" s="4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>
      <c r="A440" s="280"/>
      <c r="B440" s="280"/>
      <c r="C440" s="65"/>
      <c r="D440" s="65"/>
      <c r="E440" s="65"/>
      <c r="F440" s="65"/>
      <c r="G440" s="65"/>
      <c r="H440" s="4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>
      <c r="A441" s="280"/>
      <c r="B441" s="280"/>
      <c r="C441" s="65"/>
      <c r="D441" s="65"/>
      <c r="E441" s="65"/>
      <c r="F441" s="65"/>
      <c r="G441" s="65"/>
      <c r="H441" s="4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>
      <c r="A442" s="280"/>
      <c r="B442" s="280"/>
      <c r="C442" s="65"/>
      <c r="D442" s="65"/>
      <c r="E442" s="65"/>
      <c r="F442" s="65"/>
      <c r="G442" s="65"/>
      <c r="H442" s="4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>
      <c r="A443" s="280"/>
      <c r="B443" s="280"/>
      <c r="C443" s="65"/>
      <c r="D443" s="65"/>
      <c r="E443" s="65"/>
      <c r="F443" s="65"/>
      <c r="G443" s="65"/>
      <c r="H443" s="4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>
      <c r="A444" s="280"/>
      <c r="B444" s="280"/>
      <c r="C444" s="65"/>
      <c r="D444" s="65"/>
      <c r="E444" s="65"/>
      <c r="F444" s="65"/>
      <c r="G444" s="65"/>
      <c r="H444" s="4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>
      <c r="A445" s="280"/>
      <c r="B445" s="280"/>
      <c r="C445" s="65"/>
      <c r="D445" s="65"/>
      <c r="E445" s="65"/>
      <c r="F445" s="65"/>
      <c r="G445" s="65"/>
      <c r="H445" s="4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>
      <c r="A446" s="280"/>
      <c r="B446" s="280"/>
      <c r="C446" s="65"/>
      <c r="D446" s="65"/>
      <c r="E446" s="65"/>
      <c r="F446" s="65"/>
      <c r="G446" s="65"/>
      <c r="H446" s="4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>
      <c r="A447" s="280"/>
      <c r="B447" s="280"/>
      <c r="C447" s="65"/>
      <c r="D447" s="65"/>
      <c r="E447" s="65"/>
      <c r="F447" s="65"/>
      <c r="G447" s="65"/>
      <c r="H447" s="4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>
      <c r="A448" s="280"/>
      <c r="B448" s="280"/>
      <c r="C448" s="65"/>
      <c r="D448" s="65"/>
      <c r="E448" s="65"/>
      <c r="F448" s="65"/>
      <c r="G448" s="65"/>
      <c r="H448" s="4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>
      <c r="A449" s="280"/>
      <c r="B449" s="280"/>
      <c r="C449" s="65"/>
      <c r="D449" s="65"/>
      <c r="E449" s="65"/>
      <c r="F449" s="65"/>
      <c r="G449" s="65"/>
      <c r="H449" s="4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>
      <c r="A450" s="280"/>
      <c r="B450" s="280"/>
      <c r="C450" s="65"/>
      <c r="D450" s="65"/>
      <c r="E450" s="65"/>
      <c r="F450" s="65"/>
      <c r="G450" s="65"/>
      <c r="H450" s="4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>
      <c r="A451" s="280"/>
      <c r="B451" s="280"/>
      <c r="C451" s="65"/>
      <c r="D451" s="65"/>
      <c r="E451" s="65"/>
      <c r="F451" s="65"/>
      <c r="G451" s="65"/>
      <c r="H451" s="4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>
      <c r="A452" s="280"/>
      <c r="B452" s="280"/>
      <c r="C452" s="65"/>
      <c r="D452" s="65"/>
      <c r="E452" s="65"/>
      <c r="F452" s="65"/>
      <c r="G452" s="65"/>
      <c r="H452" s="4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>
      <c r="A453" s="280"/>
      <c r="B453" s="280"/>
      <c r="C453" s="65"/>
      <c r="D453" s="65"/>
      <c r="E453" s="65"/>
      <c r="F453" s="65"/>
      <c r="G453" s="65"/>
      <c r="H453" s="4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>
      <c r="A454" s="280"/>
      <c r="B454" s="280"/>
      <c r="C454" s="65"/>
      <c r="D454" s="65"/>
      <c r="E454" s="65"/>
      <c r="F454" s="65"/>
      <c r="G454" s="65"/>
      <c r="H454" s="4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>
      <c r="A455" s="280"/>
      <c r="B455" s="280"/>
      <c r="C455" s="65"/>
      <c r="D455" s="65"/>
      <c r="E455" s="65"/>
      <c r="F455" s="65"/>
      <c r="G455" s="65"/>
      <c r="H455" s="4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>
      <c r="A456" s="280"/>
      <c r="B456" s="280"/>
      <c r="C456" s="65"/>
      <c r="D456" s="65"/>
      <c r="E456" s="65"/>
      <c r="F456" s="65"/>
      <c r="G456" s="65"/>
      <c r="H456" s="4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>
      <c r="A457" s="280"/>
      <c r="B457" s="280"/>
      <c r="C457" s="65"/>
      <c r="D457" s="65"/>
      <c r="E457" s="65"/>
      <c r="F457" s="65"/>
      <c r="G457" s="65"/>
      <c r="H457" s="4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>
      <c r="A458" s="280"/>
      <c r="B458" s="280"/>
      <c r="C458" s="65"/>
      <c r="D458" s="65"/>
      <c r="E458" s="65"/>
      <c r="F458" s="65"/>
      <c r="G458" s="65"/>
      <c r="H458" s="4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>
      <c r="A459" s="280"/>
      <c r="B459" s="280"/>
      <c r="C459" s="65"/>
      <c r="D459" s="65"/>
      <c r="E459" s="65"/>
      <c r="F459" s="65"/>
      <c r="G459" s="65"/>
      <c r="H459" s="4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>
      <c r="A460" s="280"/>
      <c r="B460" s="280"/>
      <c r="C460" s="65"/>
      <c r="D460" s="65"/>
      <c r="E460" s="65"/>
      <c r="F460" s="65"/>
      <c r="G460" s="65"/>
      <c r="H460" s="4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>
      <c r="A461" s="280"/>
      <c r="B461" s="280"/>
      <c r="C461" s="65"/>
      <c r="D461" s="65"/>
      <c r="E461" s="65"/>
      <c r="F461" s="65"/>
      <c r="G461" s="65"/>
      <c r="H461" s="4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>
      <c r="A462" s="280"/>
      <c r="B462" s="280"/>
      <c r="C462" s="65"/>
      <c r="D462" s="65"/>
      <c r="E462" s="65"/>
      <c r="F462" s="65"/>
      <c r="G462" s="65"/>
      <c r="H462" s="4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>
      <c r="A463" s="280"/>
      <c r="B463" s="280"/>
      <c r="C463" s="65"/>
      <c r="D463" s="65"/>
      <c r="E463" s="65"/>
      <c r="F463" s="65"/>
      <c r="G463" s="65"/>
      <c r="H463" s="4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>
      <c r="A464" s="280"/>
      <c r="B464" s="280"/>
      <c r="C464" s="65"/>
      <c r="D464" s="65"/>
      <c r="E464" s="65"/>
      <c r="F464" s="65"/>
      <c r="G464" s="65"/>
      <c r="H464" s="4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>
      <c r="A465" s="280"/>
      <c r="B465" s="280"/>
      <c r="C465" s="65"/>
      <c r="D465" s="65"/>
      <c r="E465" s="65"/>
      <c r="F465" s="65"/>
      <c r="G465" s="65"/>
      <c r="H465" s="4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>
      <c r="A466" s="280"/>
      <c r="B466" s="280"/>
      <c r="C466" s="65"/>
      <c r="D466" s="65"/>
      <c r="E466" s="65"/>
      <c r="F466" s="65"/>
      <c r="G466" s="65"/>
      <c r="H466" s="4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>
      <c r="A467" s="280"/>
      <c r="B467" s="280"/>
      <c r="C467" s="65"/>
      <c r="D467" s="65"/>
      <c r="E467" s="65"/>
      <c r="F467" s="65"/>
      <c r="G467" s="65"/>
      <c r="H467" s="4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>
      <c r="A468" s="280"/>
      <c r="B468" s="280"/>
      <c r="C468" s="65"/>
      <c r="D468" s="65"/>
      <c r="E468" s="65"/>
      <c r="F468" s="65"/>
      <c r="G468" s="65"/>
      <c r="H468" s="4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>
      <c r="A469" s="280"/>
      <c r="B469" s="280"/>
      <c r="C469" s="65"/>
      <c r="D469" s="65"/>
      <c r="E469" s="65"/>
      <c r="F469" s="65"/>
      <c r="G469" s="65"/>
      <c r="H469" s="4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>
      <c r="A470" s="280"/>
      <c r="B470" s="280"/>
      <c r="C470" s="65"/>
      <c r="D470" s="65"/>
      <c r="E470" s="65"/>
      <c r="F470" s="65"/>
      <c r="G470" s="65"/>
      <c r="H470" s="4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>
      <c r="A471" s="280"/>
      <c r="B471" s="280"/>
      <c r="C471" s="65"/>
      <c r="D471" s="65"/>
      <c r="E471" s="65"/>
      <c r="F471" s="65"/>
      <c r="G471" s="65"/>
      <c r="H471" s="4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>
      <c r="A472" s="280"/>
      <c r="B472" s="280"/>
      <c r="C472" s="65"/>
      <c r="D472" s="65"/>
      <c r="E472" s="65"/>
      <c r="F472" s="65"/>
      <c r="G472" s="65"/>
      <c r="H472" s="4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>
      <c r="A473" s="280"/>
      <c r="B473" s="280"/>
      <c r="C473" s="65"/>
      <c r="D473" s="65"/>
      <c r="E473" s="65"/>
      <c r="F473" s="65"/>
      <c r="G473" s="65"/>
      <c r="H473" s="4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>
      <c r="A474" s="280"/>
      <c r="B474" s="280"/>
      <c r="C474" s="65"/>
      <c r="D474" s="65"/>
      <c r="E474" s="65"/>
      <c r="F474" s="65"/>
      <c r="G474" s="65"/>
      <c r="H474" s="4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>
      <c r="A475" s="280"/>
      <c r="B475" s="280"/>
      <c r="C475" s="65"/>
      <c r="D475" s="65"/>
      <c r="E475" s="65"/>
      <c r="F475" s="65"/>
      <c r="G475" s="65"/>
      <c r="H475" s="4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>
      <c r="A476" s="280"/>
      <c r="B476" s="280"/>
      <c r="C476" s="65"/>
      <c r="D476" s="65"/>
      <c r="E476" s="65"/>
      <c r="F476" s="65"/>
      <c r="G476" s="65"/>
      <c r="H476" s="4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>
      <c r="A477" s="280"/>
      <c r="B477" s="280"/>
      <c r="C477" s="65"/>
      <c r="D477" s="65"/>
      <c r="E477" s="65"/>
      <c r="F477" s="65"/>
      <c r="G477" s="65"/>
      <c r="H477" s="4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>
      <c r="A478" s="280"/>
      <c r="B478" s="280"/>
      <c r="C478" s="65"/>
      <c r="D478" s="65"/>
      <c r="E478" s="65"/>
      <c r="F478" s="65"/>
      <c r="G478" s="65"/>
      <c r="H478" s="4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>
      <c r="A479" s="280"/>
      <c r="B479" s="280"/>
      <c r="C479" s="65"/>
      <c r="D479" s="65"/>
      <c r="E479" s="65"/>
      <c r="F479" s="65"/>
      <c r="G479" s="65"/>
      <c r="H479" s="4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>
      <c r="A480" s="280"/>
      <c r="B480" s="280"/>
      <c r="C480" s="65"/>
      <c r="D480" s="65"/>
      <c r="E480" s="65"/>
      <c r="F480" s="65"/>
      <c r="G480" s="65"/>
      <c r="H480" s="4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>
      <c r="A481" s="280"/>
      <c r="B481" s="280"/>
      <c r="C481" s="65"/>
      <c r="D481" s="65"/>
      <c r="E481" s="65"/>
      <c r="F481" s="65"/>
      <c r="G481" s="65"/>
      <c r="H481" s="4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>
      <c r="A482" s="280"/>
      <c r="B482" s="280"/>
      <c r="C482" s="65"/>
      <c r="D482" s="65"/>
      <c r="E482" s="65"/>
      <c r="F482" s="65"/>
      <c r="G482" s="65"/>
      <c r="H482" s="4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>
      <c r="A483" s="280"/>
      <c r="B483" s="280"/>
      <c r="C483" s="65"/>
      <c r="D483" s="65"/>
      <c r="E483" s="65"/>
      <c r="F483" s="65"/>
      <c r="G483" s="65"/>
      <c r="H483" s="4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>
      <c r="A484" s="280"/>
      <c r="B484" s="280"/>
      <c r="C484" s="65"/>
      <c r="D484" s="65"/>
      <c r="E484" s="65"/>
      <c r="F484" s="65"/>
      <c r="G484" s="65"/>
      <c r="H484" s="4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>
      <c r="A485" s="280"/>
      <c r="B485" s="280"/>
      <c r="C485" s="65"/>
      <c r="D485" s="65"/>
      <c r="E485" s="65"/>
      <c r="F485" s="65"/>
      <c r="G485" s="65"/>
      <c r="H485" s="4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>
      <c r="A486" s="280"/>
      <c r="B486" s="280"/>
      <c r="C486" s="65"/>
      <c r="D486" s="65"/>
      <c r="E486" s="65"/>
      <c r="F486" s="65"/>
      <c r="G486" s="65"/>
      <c r="H486" s="4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>
      <c r="A487" s="280"/>
      <c r="B487" s="280"/>
      <c r="C487" s="65"/>
      <c r="D487" s="65"/>
      <c r="E487" s="65"/>
      <c r="F487" s="65"/>
      <c r="G487" s="65"/>
      <c r="H487" s="4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>
      <c r="A488" s="280"/>
      <c r="B488" s="280"/>
      <c r="C488" s="65"/>
      <c r="D488" s="65"/>
      <c r="E488" s="65"/>
      <c r="F488" s="65"/>
      <c r="G488" s="65"/>
      <c r="H488" s="4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>
      <c r="A489" s="280"/>
      <c r="B489" s="280"/>
      <c r="C489" s="65"/>
      <c r="D489" s="65"/>
      <c r="E489" s="65"/>
      <c r="F489" s="65"/>
      <c r="G489" s="65"/>
      <c r="H489" s="4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>
      <c r="A490" s="280"/>
      <c r="B490" s="280"/>
      <c r="C490" s="65"/>
      <c r="D490" s="65"/>
      <c r="E490" s="65"/>
      <c r="F490" s="65"/>
      <c r="G490" s="65"/>
      <c r="H490" s="4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>
      <c r="A491" s="280"/>
      <c r="B491" s="280"/>
      <c r="C491" s="65"/>
      <c r="D491" s="65"/>
      <c r="E491" s="65"/>
      <c r="F491" s="65"/>
      <c r="G491" s="65"/>
      <c r="H491" s="4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>
      <c r="A492" s="280"/>
      <c r="B492" s="280"/>
      <c r="C492" s="65"/>
      <c r="D492" s="65"/>
      <c r="E492" s="65"/>
      <c r="F492" s="65"/>
      <c r="G492" s="65"/>
      <c r="H492" s="4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>
      <c r="A493" s="280"/>
      <c r="B493" s="280"/>
      <c r="C493" s="65"/>
      <c r="D493" s="65"/>
      <c r="E493" s="65"/>
      <c r="F493" s="65"/>
      <c r="G493" s="65"/>
      <c r="H493" s="4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>
      <c r="A494" s="280"/>
      <c r="B494" s="280"/>
      <c r="C494" s="65"/>
      <c r="D494" s="65"/>
      <c r="E494" s="65"/>
      <c r="F494" s="65"/>
      <c r="G494" s="65"/>
      <c r="H494" s="4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>
      <c r="A495" s="280"/>
      <c r="B495" s="280"/>
      <c r="C495" s="65"/>
      <c r="D495" s="65"/>
      <c r="E495" s="65"/>
      <c r="F495" s="65"/>
      <c r="G495" s="65"/>
      <c r="H495" s="4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>
      <c r="A496" s="280"/>
      <c r="B496" s="280"/>
      <c r="C496" s="65"/>
      <c r="D496" s="65"/>
      <c r="E496" s="65"/>
      <c r="F496" s="65"/>
      <c r="G496" s="65"/>
      <c r="H496" s="4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>
      <c r="A497" s="280"/>
      <c r="B497" s="280"/>
      <c r="C497" s="65"/>
      <c r="D497" s="65"/>
      <c r="E497" s="65"/>
      <c r="F497" s="65"/>
      <c r="G497" s="65"/>
      <c r="H497" s="4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>
      <c r="A498" s="280"/>
      <c r="B498" s="280"/>
      <c r="C498" s="65"/>
      <c r="D498" s="65"/>
      <c r="E498" s="65"/>
      <c r="F498" s="65"/>
      <c r="G498" s="65"/>
      <c r="H498" s="4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>
      <c r="A499" s="280"/>
      <c r="B499" s="280"/>
      <c r="C499" s="65"/>
      <c r="D499" s="65"/>
      <c r="E499" s="65"/>
      <c r="F499" s="65"/>
      <c r="G499" s="65"/>
      <c r="H499" s="4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>
      <c r="A500" s="280"/>
      <c r="B500" s="280"/>
      <c r="C500" s="65"/>
      <c r="D500" s="65"/>
      <c r="E500" s="65"/>
      <c r="F500" s="65"/>
      <c r="G500" s="65"/>
      <c r="H500" s="4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>
      <c r="A501" s="280"/>
      <c r="B501" s="280"/>
      <c r="C501" s="65"/>
      <c r="D501" s="65"/>
      <c r="E501" s="65"/>
      <c r="F501" s="65"/>
      <c r="G501" s="65"/>
      <c r="H501" s="4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>
      <c r="A502" s="280"/>
      <c r="B502" s="280"/>
      <c r="C502" s="65"/>
      <c r="D502" s="65"/>
      <c r="E502" s="65"/>
      <c r="F502" s="65"/>
      <c r="G502" s="65"/>
      <c r="H502" s="4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>
      <c r="A503" s="280"/>
      <c r="B503" s="280"/>
      <c r="C503" s="65"/>
      <c r="D503" s="65"/>
      <c r="E503" s="65"/>
      <c r="F503" s="65"/>
      <c r="G503" s="65"/>
      <c r="H503" s="4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>
      <c r="A504" s="280"/>
      <c r="B504" s="280"/>
      <c r="C504" s="65"/>
      <c r="D504" s="65"/>
      <c r="E504" s="65"/>
      <c r="F504" s="65"/>
      <c r="G504" s="65"/>
      <c r="H504" s="4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>
      <c r="A505" s="280"/>
      <c r="B505" s="280"/>
      <c r="C505" s="65"/>
      <c r="D505" s="65"/>
      <c r="E505" s="65"/>
      <c r="F505" s="65"/>
      <c r="G505" s="65"/>
      <c r="H505" s="4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>
      <c r="A506" s="280"/>
      <c r="B506" s="280"/>
      <c r="C506" s="65"/>
      <c r="D506" s="65"/>
      <c r="E506" s="65"/>
      <c r="F506" s="65"/>
      <c r="G506" s="65"/>
      <c r="H506" s="4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>
      <c r="A507" s="280"/>
      <c r="B507" s="280"/>
      <c r="C507" s="65"/>
      <c r="D507" s="65"/>
      <c r="E507" s="65"/>
      <c r="F507" s="65"/>
      <c r="G507" s="65"/>
      <c r="H507" s="4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>
      <c r="A508" s="280"/>
      <c r="B508" s="280"/>
      <c r="C508" s="65"/>
      <c r="D508" s="65"/>
      <c r="E508" s="65"/>
      <c r="F508" s="65"/>
      <c r="G508" s="65"/>
      <c r="H508" s="4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>
      <c r="A509" s="280"/>
      <c r="B509" s="280"/>
      <c r="C509" s="65"/>
      <c r="D509" s="65"/>
      <c r="E509" s="65"/>
      <c r="F509" s="65"/>
      <c r="G509" s="65"/>
      <c r="H509" s="4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>
      <c r="A510" s="280"/>
      <c r="B510" s="280"/>
      <c r="C510" s="65"/>
      <c r="D510" s="65"/>
      <c r="E510" s="65"/>
      <c r="F510" s="65"/>
      <c r="G510" s="65"/>
      <c r="H510" s="4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>
      <c r="A511" s="280"/>
      <c r="B511" s="280"/>
      <c r="C511" s="65"/>
      <c r="D511" s="65"/>
      <c r="E511" s="65"/>
      <c r="F511" s="65"/>
      <c r="G511" s="65"/>
      <c r="H511" s="4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>
      <c r="A512" s="280"/>
      <c r="B512" s="280"/>
      <c r="C512" s="65"/>
      <c r="D512" s="65"/>
      <c r="E512" s="65"/>
      <c r="F512" s="65"/>
      <c r="G512" s="65"/>
      <c r="H512" s="4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>
      <c r="A513" s="280"/>
      <c r="B513" s="280"/>
      <c r="C513" s="65"/>
      <c r="D513" s="65"/>
      <c r="E513" s="65"/>
      <c r="F513" s="65"/>
      <c r="G513" s="65"/>
      <c r="H513" s="4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>
      <c r="A514" s="280"/>
      <c r="B514" s="280"/>
      <c r="C514" s="65"/>
      <c r="D514" s="65"/>
      <c r="E514" s="65"/>
      <c r="F514" s="65"/>
      <c r="G514" s="65"/>
      <c r="H514" s="4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>
      <c r="A515" s="280"/>
      <c r="B515" s="280"/>
      <c r="C515" s="65"/>
      <c r="D515" s="65"/>
      <c r="E515" s="65"/>
      <c r="F515" s="65"/>
      <c r="G515" s="65"/>
      <c r="H515" s="4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>
      <c r="A516" s="280"/>
      <c r="B516" s="280"/>
      <c r="C516" s="65"/>
      <c r="D516" s="65"/>
      <c r="E516" s="65"/>
      <c r="F516" s="65"/>
      <c r="G516" s="65"/>
      <c r="H516" s="4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>
      <c r="A517" s="280"/>
      <c r="B517" s="280"/>
      <c r="C517" s="65"/>
      <c r="D517" s="65"/>
      <c r="E517" s="65"/>
      <c r="F517" s="65"/>
      <c r="G517" s="65"/>
      <c r="H517" s="4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>
      <c r="A518" s="280"/>
      <c r="B518" s="280"/>
      <c r="C518" s="65"/>
      <c r="D518" s="65"/>
      <c r="E518" s="65"/>
      <c r="F518" s="65"/>
      <c r="G518" s="65"/>
      <c r="H518" s="4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>
      <c r="A519" s="280"/>
      <c r="B519" s="280"/>
      <c r="C519" s="65"/>
      <c r="D519" s="65"/>
      <c r="E519" s="65"/>
      <c r="F519" s="65"/>
      <c r="G519" s="65"/>
      <c r="H519" s="4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>
      <c r="A520" s="280"/>
      <c r="B520" s="280"/>
      <c r="C520" s="65"/>
      <c r="D520" s="65"/>
      <c r="E520" s="65"/>
      <c r="F520" s="65"/>
      <c r="G520" s="65"/>
      <c r="H520" s="4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>
      <c r="A521" s="280"/>
      <c r="B521" s="280"/>
      <c r="C521" s="65"/>
      <c r="D521" s="65"/>
      <c r="E521" s="65"/>
      <c r="F521" s="65"/>
      <c r="G521" s="65"/>
      <c r="H521" s="4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>
      <c r="A522" s="280"/>
      <c r="B522" s="280"/>
      <c r="C522" s="65"/>
      <c r="D522" s="65"/>
      <c r="E522" s="65"/>
      <c r="F522" s="65"/>
      <c r="G522" s="65"/>
      <c r="H522" s="4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>
      <c r="A523" s="280"/>
      <c r="B523" s="280"/>
      <c r="C523" s="65"/>
      <c r="D523" s="65"/>
      <c r="E523" s="65"/>
      <c r="F523" s="65"/>
      <c r="G523" s="65"/>
      <c r="H523" s="4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>
      <c r="A524" s="280"/>
      <c r="B524" s="280"/>
      <c r="C524" s="65"/>
      <c r="D524" s="65"/>
      <c r="E524" s="65"/>
      <c r="F524" s="65"/>
      <c r="G524" s="65"/>
      <c r="H524" s="4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>
      <c r="A525" s="280"/>
      <c r="B525" s="280"/>
      <c r="C525" s="65"/>
      <c r="D525" s="65"/>
      <c r="E525" s="65"/>
      <c r="F525" s="65"/>
      <c r="G525" s="65"/>
      <c r="H525" s="4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>
      <c r="A526" s="280"/>
      <c r="B526" s="280"/>
      <c r="C526" s="65"/>
      <c r="D526" s="65"/>
      <c r="E526" s="65"/>
      <c r="F526" s="65"/>
      <c r="G526" s="65"/>
      <c r="H526" s="4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>
      <c r="A527" s="280"/>
      <c r="B527" s="280"/>
      <c r="C527" s="65"/>
      <c r="D527" s="65"/>
      <c r="E527" s="65"/>
      <c r="F527" s="65"/>
      <c r="G527" s="65"/>
      <c r="H527" s="4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>
      <c r="A528" s="280"/>
      <c r="B528" s="280"/>
      <c r="C528" s="65"/>
      <c r="D528" s="65"/>
      <c r="E528" s="65"/>
      <c r="F528" s="65"/>
      <c r="G528" s="65"/>
      <c r="H528" s="4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>
      <c r="A529" s="280"/>
      <c r="B529" s="280"/>
      <c r="C529" s="65"/>
      <c r="D529" s="65"/>
      <c r="E529" s="65"/>
      <c r="F529" s="65"/>
      <c r="G529" s="65"/>
      <c r="H529" s="4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>
      <c r="A530" s="280"/>
      <c r="B530" s="280"/>
      <c r="C530" s="65"/>
      <c r="D530" s="65"/>
      <c r="E530" s="65"/>
      <c r="F530" s="65"/>
      <c r="G530" s="65"/>
      <c r="H530" s="4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>
      <c r="A531" s="280"/>
      <c r="B531" s="280"/>
      <c r="C531" s="65"/>
      <c r="D531" s="65"/>
      <c r="E531" s="65"/>
      <c r="F531" s="65"/>
      <c r="G531" s="65"/>
      <c r="H531" s="4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>
      <c r="A532" s="280"/>
      <c r="B532" s="280"/>
      <c r="C532" s="65"/>
      <c r="D532" s="65"/>
      <c r="E532" s="65"/>
      <c r="F532" s="65"/>
      <c r="G532" s="65"/>
      <c r="H532" s="4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>
      <c r="A533" s="280"/>
      <c r="B533" s="280"/>
      <c r="C533" s="65"/>
      <c r="D533" s="65"/>
      <c r="E533" s="65"/>
      <c r="F533" s="65"/>
      <c r="G533" s="65"/>
      <c r="H533" s="4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>
      <c r="A534" s="280"/>
      <c r="B534" s="280"/>
      <c r="C534" s="65"/>
      <c r="D534" s="65"/>
      <c r="E534" s="65"/>
      <c r="F534" s="65"/>
      <c r="G534" s="65"/>
      <c r="H534" s="4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>
      <c r="A535" s="280"/>
      <c r="B535" s="280"/>
      <c r="C535" s="65"/>
      <c r="D535" s="65"/>
      <c r="E535" s="65"/>
      <c r="F535" s="65"/>
      <c r="G535" s="65"/>
      <c r="H535" s="4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>
      <c r="A536" s="280"/>
      <c r="B536" s="280"/>
      <c r="C536" s="65"/>
      <c r="D536" s="65"/>
      <c r="E536" s="65"/>
      <c r="F536" s="65"/>
      <c r="G536" s="65"/>
      <c r="H536" s="4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>
      <c r="A537" s="280"/>
      <c r="B537" s="280"/>
      <c r="C537" s="65"/>
      <c r="D537" s="65"/>
      <c r="E537" s="65"/>
      <c r="F537" s="65"/>
      <c r="G537" s="65"/>
      <c r="H537" s="4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>
      <c r="A538" s="280"/>
      <c r="B538" s="280"/>
      <c r="C538" s="65"/>
      <c r="D538" s="65"/>
      <c r="E538" s="65"/>
      <c r="F538" s="65"/>
      <c r="G538" s="65"/>
      <c r="H538" s="4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>
      <c r="A539" s="280"/>
      <c r="B539" s="280"/>
      <c r="C539" s="65"/>
      <c r="D539" s="65"/>
      <c r="E539" s="65"/>
      <c r="F539" s="65"/>
      <c r="G539" s="65"/>
      <c r="H539" s="4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>
      <c r="A540" s="280"/>
      <c r="B540" s="280"/>
      <c r="C540" s="65"/>
      <c r="D540" s="65"/>
      <c r="E540" s="65"/>
      <c r="F540" s="65"/>
      <c r="G540" s="65"/>
      <c r="H540" s="4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>
      <c r="A541" s="280"/>
      <c r="B541" s="280"/>
      <c r="C541" s="65"/>
      <c r="D541" s="65"/>
      <c r="E541" s="65"/>
      <c r="F541" s="65"/>
      <c r="G541" s="65"/>
      <c r="H541" s="4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>
      <c r="A542" s="280"/>
      <c r="B542" s="280"/>
      <c r="C542" s="65"/>
      <c r="D542" s="65"/>
      <c r="E542" s="65"/>
      <c r="F542" s="65"/>
      <c r="G542" s="65"/>
      <c r="H542" s="4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>
      <c r="A543" s="280"/>
      <c r="B543" s="280"/>
      <c r="C543" s="65"/>
      <c r="D543" s="65"/>
      <c r="E543" s="65"/>
      <c r="F543" s="65"/>
      <c r="G543" s="65"/>
      <c r="H543" s="4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>
      <c r="A544" s="280"/>
      <c r="B544" s="280"/>
      <c r="C544" s="65"/>
      <c r="D544" s="65"/>
      <c r="E544" s="65"/>
      <c r="F544" s="65"/>
      <c r="G544" s="65"/>
      <c r="H544" s="4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>
      <c r="A545" s="280"/>
      <c r="B545" s="280"/>
      <c r="C545" s="65"/>
      <c r="D545" s="65"/>
      <c r="E545" s="65"/>
      <c r="F545" s="65"/>
      <c r="G545" s="65"/>
      <c r="H545" s="4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>
      <c r="A546" s="280"/>
      <c r="B546" s="280"/>
      <c r="C546" s="65"/>
      <c r="D546" s="65"/>
      <c r="E546" s="65"/>
      <c r="F546" s="65"/>
      <c r="G546" s="65"/>
      <c r="H546" s="4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>
      <c r="A547" s="280"/>
      <c r="B547" s="280"/>
      <c r="C547" s="65"/>
      <c r="D547" s="65"/>
      <c r="E547" s="65"/>
      <c r="F547" s="65"/>
      <c r="G547" s="65"/>
      <c r="H547" s="4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>
      <c r="A548" s="280"/>
      <c r="B548" s="280"/>
      <c r="C548" s="65"/>
      <c r="D548" s="65"/>
      <c r="E548" s="65"/>
      <c r="F548" s="65"/>
      <c r="G548" s="65"/>
      <c r="H548" s="4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>
      <c r="A549" s="280"/>
      <c r="B549" s="280"/>
      <c r="C549" s="65"/>
      <c r="D549" s="65"/>
      <c r="E549" s="65"/>
      <c r="F549" s="65"/>
      <c r="G549" s="65"/>
      <c r="H549" s="4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>
      <c r="A550" s="280"/>
      <c r="B550" s="280"/>
      <c r="C550" s="65"/>
      <c r="D550" s="65"/>
      <c r="E550" s="65"/>
      <c r="F550" s="65"/>
      <c r="G550" s="65"/>
      <c r="H550" s="4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>
      <c r="A551" s="280"/>
      <c r="B551" s="280"/>
      <c r="C551" s="65"/>
      <c r="D551" s="65"/>
      <c r="E551" s="65"/>
      <c r="F551" s="65"/>
      <c r="G551" s="65"/>
      <c r="H551" s="4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>
      <c r="A552" s="280"/>
      <c r="B552" s="280"/>
      <c r="C552" s="65"/>
      <c r="D552" s="65"/>
      <c r="E552" s="65"/>
      <c r="F552" s="65"/>
      <c r="G552" s="65"/>
      <c r="H552" s="4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>
      <c r="A553" s="280"/>
      <c r="B553" s="280"/>
      <c r="C553" s="65"/>
      <c r="D553" s="65"/>
      <c r="E553" s="65"/>
      <c r="F553" s="65"/>
      <c r="G553" s="65"/>
      <c r="H553" s="4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>
      <c r="A554" s="280"/>
      <c r="B554" s="280"/>
      <c r="C554" s="65"/>
      <c r="D554" s="65"/>
      <c r="E554" s="65"/>
      <c r="F554" s="65"/>
      <c r="G554" s="65"/>
      <c r="H554" s="4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>
      <c r="A555" s="280"/>
      <c r="B555" s="280"/>
      <c r="C555" s="65"/>
      <c r="D555" s="65"/>
      <c r="E555" s="65"/>
      <c r="F555" s="65"/>
      <c r="G555" s="65"/>
      <c r="H555" s="4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>
      <c r="A556" s="280"/>
      <c r="B556" s="280"/>
      <c r="C556" s="65"/>
      <c r="D556" s="65"/>
      <c r="E556" s="65"/>
      <c r="F556" s="65"/>
      <c r="G556" s="65"/>
      <c r="H556" s="4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>
      <c r="A557" s="280"/>
      <c r="B557" s="280"/>
      <c r="C557" s="65"/>
      <c r="D557" s="65"/>
      <c r="E557" s="65"/>
      <c r="F557" s="65"/>
      <c r="G557" s="65"/>
      <c r="H557" s="4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>
      <c r="A558" s="280"/>
      <c r="B558" s="280"/>
      <c r="C558" s="65"/>
      <c r="D558" s="65"/>
      <c r="E558" s="65"/>
      <c r="F558" s="65"/>
      <c r="G558" s="65"/>
      <c r="H558" s="4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>
      <c r="A559" s="280"/>
      <c r="B559" s="280"/>
      <c r="C559" s="65"/>
      <c r="D559" s="65"/>
      <c r="E559" s="65"/>
      <c r="F559" s="65"/>
      <c r="G559" s="65"/>
      <c r="H559" s="4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>
      <c r="A560" s="280"/>
      <c r="B560" s="280"/>
      <c r="C560" s="65"/>
      <c r="D560" s="65"/>
      <c r="E560" s="65"/>
      <c r="F560" s="65"/>
      <c r="G560" s="65"/>
      <c r="H560" s="4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>
      <c r="A561" s="280"/>
      <c r="B561" s="280"/>
      <c r="C561" s="65"/>
      <c r="D561" s="65"/>
      <c r="E561" s="65"/>
      <c r="F561" s="65"/>
      <c r="G561" s="65"/>
      <c r="H561" s="4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>
      <c r="A562" s="280"/>
      <c r="B562" s="280"/>
      <c r="C562" s="65"/>
      <c r="D562" s="65"/>
      <c r="E562" s="65"/>
      <c r="F562" s="65"/>
      <c r="G562" s="65"/>
      <c r="H562" s="4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>
      <c r="A563" s="280"/>
      <c r="B563" s="280"/>
      <c r="C563" s="65"/>
      <c r="D563" s="65"/>
      <c r="E563" s="65"/>
      <c r="F563" s="65"/>
      <c r="G563" s="65"/>
      <c r="H563" s="4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>
      <c r="A564" s="280"/>
      <c r="B564" s="280"/>
      <c r="C564" s="65"/>
      <c r="D564" s="65"/>
      <c r="E564" s="65"/>
      <c r="F564" s="65"/>
      <c r="G564" s="65"/>
      <c r="H564" s="4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>
      <c r="A565" s="280"/>
      <c r="B565" s="280"/>
      <c r="C565" s="65"/>
      <c r="D565" s="65"/>
      <c r="E565" s="65"/>
      <c r="F565" s="65"/>
      <c r="G565" s="65"/>
      <c r="H565" s="4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>
      <c r="A566" s="280"/>
      <c r="B566" s="280"/>
      <c r="C566" s="65"/>
      <c r="D566" s="65"/>
      <c r="E566" s="65"/>
      <c r="F566" s="65"/>
      <c r="G566" s="65"/>
      <c r="H566" s="4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>
      <c r="A567" s="280"/>
      <c r="B567" s="280"/>
      <c r="C567" s="65"/>
      <c r="D567" s="65"/>
      <c r="E567" s="65"/>
      <c r="F567" s="65"/>
      <c r="G567" s="65"/>
      <c r="H567" s="4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>
      <c r="A568" s="280"/>
      <c r="B568" s="280"/>
      <c r="C568" s="65"/>
      <c r="D568" s="65"/>
      <c r="E568" s="65"/>
      <c r="F568" s="65"/>
      <c r="G568" s="65"/>
      <c r="H568" s="4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>
      <c r="A569" s="280"/>
      <c r="B569" s="280"/>
      <c r="C569" s="65"/>
      <c r="D569" s="65"/>
      <c r="E569" s="65"/>
      <c r="F569" s="65"/>
      <c r="G569" s="65"/>
      <c r="H569" s="4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>
      <c r="A570" s="280"/>
      <c r="B570" s="280"/>
      <c r="C570" s="65"/>
      <c r="D570" s="65"/>
      <c r="E570" s="65"/>
      <c r="F570" s="65"/>
      <c r="G570" s="65"/>
      <c r="H570" s="4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>
      <c r="A571" s="280"/>
      <c r="B571" s="280"/>
      <c r="C571" s="65"/>
      <c r="D571" s="65"/>
      <c r="E571" s="65"/>
      <c r="F571" s="65"/>
      <c r="G571" s="65"/>
      <c r="H571" s="4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>
      <c r="A572" s="280"/>
      <c r="B572" s="280"/>
      <c r="C572" s="65"/>
      <c r="D572" s="65"/>
      <c r="E572" s="65"/>
      <c r="F572" s="65"/>
      <c r="G572" s="65"/>
      <c r="H572" s="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>
      <c r="A573" s="280"/>
      <c r="B573" s="280"/>
      <c r="C573" s="65"/>
      <c r="D573" s="65"/>
      <c r="E573" s="65"/>
      <c r="F573" s="65"/>
      <c r="G573" s="65"/>
      <c r="H573" s="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>
      <c r="A574" s="280"/>
      <c r="B574" s="280"/>
      <c r="C574" s="65"/>
      <c r="D574" s="65"/>
      <c r="E574" s="65"/>
      <c r="F574" s="65"/>
      <c r="G574" s="65"/>
      <c r="H574" s="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>
      <c r="A575" s="280"/>
      <c r="B575" s="280"/>
      <c r="C575" s="65"/>
      <c r="D575" s="65"/>
      <c r="E575" s="65"/>
      <c r="F575" s="65"/>
      <c r="G575" s="65"/>
      <c r="H575" s="4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>
      <c r="A576" s="280"/>
      <c r="B576" s="280"/>
      <c r="C576" s="65"/>
      <c r="D576" s="65"/>
      <c r="E576" s="65"/>
      <c r="F576" s="65"/>
      <c r="G576" s="65"/>
      <c r="H576" s="4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>
      <c r="A577" s="280"/>
      <c r="B577" s="280"/>
      <c r="C577" s="65"/>
      <c r="D577" s="65"/>
      <c r="E577" s="65"/>
      <c r="F577" s="65"/>
      <c r="G577" s="65"/>
      <c r="H577" s="4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>
      <c r="A578" s="280"/>
      <c r="B578" s="280"/>
      <c r="C578" s="65"/>
      <c r="D578" s="65"/>
      <c r="E578" s="65"/>
      <c r="F578" s="65"/>
      <c r="G578" s="65"/>
      <c r="H578" s="4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>
      <c r="A579" s="280"/>
      <c r="B579" s="280"/>
      <c r="C579" s="65"/>
      <c r="D579" s="65"/>
      <c r="E579" s="65"/>
      <c r="F579" s="65"/>
      <c r="G579" s="65"/>
      <c r="H579" s="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>
      <c r="A580" s="280"/>
      <c r="B580" s="280"/>
      <c r="C580" s="65"/>
      <c r="D580" s="65"/>
      <c r="E580" s="65"/>
      <c r="F580" s="65"/>
      <c r="G580" s="65"/>
      <c r="H580" s="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>
      <c r="A581" s="280"/>
      <c r="B581" s="280"/>
      <c r="C581" s="65"/>
      <c r="D581" s="65"/>
      <c r="E581" s="65"/>
      <c r="F581" s="65"/>
      <c r="G581" s="65"/>
      <c r="H581" s="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>
      <c r="A582" s="280"/>
      <c r="B582" s="280"/>
      <c r="C582" s="65"/>
      <c r="D582" s="65"/>
      <c r="E582" s="65"/>
      <c r="F582" s="65"/>
      <c r="G582" s="65"/>
      <c r="H582" s="4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>
      <c r="A583" s="280"/>
      <c r="B583" s="280"/>
      <c r="C583" s="65"/>
      <c r="D583" s="65"/>
      <c r="E583" s="65"/>
      <c r="F583" s="65"/>
      <c r="G583" s="65"/>
      <c r="H583" s="4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>
      <c r="A584" s="280"/>
      <c r="B584" s="280"/>
      <c r="C584" s="65"/>
      <c r="D584" s="65"/>
      <c r="E584" s="65"/>
      <c r="F584" s="65"/>
      <c r="G584" s="65"/>
      <c r="H584" s="4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>
      <c r="A585" s="280"/>
      <c r="B585" s="280"/>
      <c r="C585" s="65"/>
      <c r="D585" s="65"/>
      <c r="E585" s="65"/>
      <c r="F585" s="65"/>
      <c r="G585" s="65"/>
      <c r="H585" s="4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>
      <c r="A586" s="280"/>
      <c r="B586" s="280"/>
      <c r="C586" s="65"/>
      <c r="D586" s="65"/>
      <c r="E586" s="65"/>
      <c r="F586" s="65"/>
      <c r="G586" s="65"/>
      <c r="H586" s="4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>
      <c r="A587" s="280"/>
      <c r="B587" s="280"/>
      <c r="C587" s="65"/>
      <c r="D587" s="65"/>
      <c r="E587" s="65"/>
      <c r="F587" s="65"/>
      <c r="G587" s="65"/>
      <c r="H587" s="4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>
      <c r="A588" s="280"/>
      <c r="B588" s="280"/>
      <c r="C588" s="65"/>
      <c r="D588" s="65"/>
      <c r="E588" s="65"/>
      <c r="F588" s="65"/>
      <c r="G588" s="65"/>
      <c r="H588" s="4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>
      <c r="A589" s="280"/>
      <c r="B589" s="280"/>
      <c r="C589" s="65"/>
      <c r="D589" s="65"/>
      <c r="E589" s="65"/>
      <c r="F589" s="65"/>
      <c r="G589" s="65"/>
      <c r="H589" s="4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>
      <c r="A590" s="280"/>
      <c r="B590" s="280"/>
      <c r="C590" s="65"/>
      <c r="D590" s="65"/>
      <c r="E590" s="65"/>
      <c r="F590" s="65"/>
      <c r="G590" s="65"/>
      <c r="H590" s="4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>
      <c r="A591" s="280"/>
      <c r="B591" s="280"/>
      <c r="C591" s="65"/>
      <c r="D591" s="65"/>
      <c r="E591" s="65"/>
      <c r="F591" s="65"/>
      <c r="G591" s="65"/>
      <c r="H591" s="4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>
      <c r="A592" s="280"/>
      <c r="B592" s="280"/>
      <c r="C592" s="65"/>
      <c r="D592" s="65"/>
      <c r="E592" s="65"/>
      <c r="F592" s="65"/>
      <c r="G592" s="65"/>
      <c r="H592" s="4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>
      <c r="A593" s="280"/>
      <c r="B593" s="280"/>
      <c r="C593" s="65"/>
      <c r="D593" s="65"/>
      <c r="E593" s="65"/>
      <c r="F593" s="65"/>
      <c r="G593" s="65"/>
      <c r="H593" s="4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>
      <c r="A594" s="280"/>
      <c r="B594" s="280"/>
      <c r="C594" s="65"/>
      <c r="D594" s="65"/>
      <c r="E594" s="65"/>
      <c r="F594" s="65"/>
      <c r="G594" s="65"/>
      <c r="H594" s="4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>
      <c r="A595" s="280"/>
      <c r="B595" s="280"/>
      <c r="C595" s="65"/>
      <c r="D595" s="65"/>
      <c r="E595" s="65"/>
      <c r="F595" s="65"/>
      <c r="G595" s="65"/>
      <c r="H595" s="4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>
      <c r="A596" s="280"/>
      <c r="B596" s="280"/>
      <c r="C596" s="65"/>
      <c r="D596" s="65"/>
      <c r="E596" s="65"/>
      <c r="F596" s="65"/>
      <c r="G596" s="65"/>
      <c r="H596" s="4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>
      <c r="A597" s="280"/>
      <c r="B597" s="280"/>
      <c r="C597" s="65"/>
      <c r="D597" s="65"/>
      <c r="E597" s="65"/>
      <c r="F597" s="65"/>
      <c r="G597" s="65"/>
      <c r="H597" s="4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>
      <c r="A598" s="280"/>
      <c r="B598" s="280"/>
      <c r="C598" s="65"/>
      <c r="D598" s="65"/>
      <c r="E598" s="65"/>
      <c r="F598" s="65"/>
      <c r="G598" s="65"/>
      <c r="H598" s="4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>
      <c r="A599" s="280"/>
      <c r="B599" s="280"/>
      <c r="C599" s="65"/>
      <c r="D599" s="65"/>
      <c r="E599" s="65"/>
      <c r="F599" s="65"/>
      <c r="G599" s="65"/>
      <c r="H599" s="4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>
      <c r="A600" s="280"/>
      <c r="B600" s="280"/>
      <c r="C600" s="65"/>
      <c r="D600" s="65"/>
      <c r="E600" s="65"/>
      <c r="F600" s="65"/>
      <c r="G600" s="65"/>
      <c r="H600" s="4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>
      <c r="A601" s="280"/>
      <c r="B601" s="280"/>
      <c r="C601" s="65"/>
      <c r="D601" s="65"/>
      <c r="E601" s="65"/>
      <c r="F601" s="65"/>
      <c r="G601" s="65"/>
      <c r="H601" s="4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>
      <c r="A602" s="280"/>
      <c r="B602" s="280"/>
      <c r="C602" s="65"/>
      <c r="D602" s="65"/>
      <c r="E602" s="65"/>
      <c r="F602" s="65"/>
      <c r="G602" s="65"/>
      <c r="H602" s="4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>
      <c r="A603" s="280"/>
      <c r="B603" s="280"/>
      <c r="C603" s="65"/>
      <c r="D603" s="65"/>
      <c r="E603" s="65"/>
      <c r="F603" s="65"/>
      <c r="G603" s="65"/>
      <c r="H603" s="4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>
      <c r="A604" s="280"/>
      <c r="B604" s="280"/>
      <c r="C604" s="65"/>
      <c r="D604" s="65"/>
      <c r="E604" s="65"/>
      <c r="F604" s="65"/>
      <c r="G604" s="65"/>
      <c r="H604" s="4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>
      <c r="A605" s="280"/>
      <c r="B605" s="280"/>
      <c r="C605" s="65"/>
      <c r="D605" s="65"/>
      <c r="E605" s="65"/>
      <c r="F605" s="65"/>
      <c r="G605" s="65"/>
      <c r="H605" s="4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>
      <c r="A606" s="280"/>
      <c r="B606" s="280"/>
      <c r="C606" s="65"/>
      <c r="D606" s="65"/>
      <c r="E606" s="65"/>
      <c r="F606" s="65"/>
      <c r="G606" s="65"/>
      <c r="H606" s="4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>
      <c r="A607" s="280"/>
      <c r="B607" s="280"/>
      <c r="C607" s="65"/>
      <c r="D607" s="65"/>
      <c r="E607" s="65"/>
      <c r="F607" s="65"/>
      <c r="G607" s="65"/>
      <c r="H607" s="4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>
      <c r="A608" s="280"/>
      <c r="B608" s="280"/>
      <c r="C608" s="65"/>
      <c r="D608" s="65"/>
      <c r="E608" s="65"/>
      <c r="F608" s="65"/>
      <c r="G608" s="65"/>
      <c r="H608" s="4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>
      <c r="A609" s="280"/>
      <c r="B609" s="280"/>
      <c r="C609" s="65"/>
      <c r="D609" s="65"/>
      <c r="E609" s="65"/>
      <c r="F609" s="65"/>
      <c r="G609" s="65"/>
      <c r="H609" s="4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>
      <c r="A610" s="280"/>
      <c r="B610" s="280"/>
      <c r="C610" s="65"/>
      <c r="D610" s="65"/>
      <c r="E610" s="65"/>
      <c r="F610" s="65"/>
      <c r="G610" s="65"/>
      <c r="H610" s="4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>
      <c r="A611" s="280"/>
      <c r="B611" s="280"/>
      <c r="C611" s="65"/>
      <c r="D611" s="65"/>
      <c r="E611" s="65"/>
      <c r="F611" s="65"/>
      <c r="G611" s="65"/>
      <c r="H611" s="4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>
      <c r="A612" s="280"/>
      <c r="B612" s="280"/>
      <c r="C612" s="65"/>
      <c r="D612" s="65"/>
      <c r="E612" s="65"/>
      <c r="F612" s="65"/>
      <c r="G612" s="65"/>
      <c r="H612" s="4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>
      <c r="A613" s="280"/>
      <c r="B613" s="280"/>
      <c r="C613" s="65"/>
      <c r="D613" s="65"/>
      <c r="E613" s="65"/>
      <c r="F613" s="65"/>
      <c r="G613" s="65"/>
      <c r="H613" s="4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>
      <c r="A614" s="280"/>
      <c r="B614" s="280"/>
      <c r="C614" s="65"/>
      <c r="D614" s="65"/>
      <c r="E614" s="65"/>
      <c r="F614" s="65"/>
      <c r="G614" s="65"/>
      <c r="H614" s="4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>
      <c r="A615" s="280"/>
      <c r="B615" s="280"/>
      <c r="C615" s="65"/>
      <c r="D615" s="65"/>
      <c r="E615" s="65"/>
      <c r="F615" s="65"/>
      <c r="G615" s="65"/>
      <c r="H615" s="4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>
      <c r="A616" s="280"/>
      <c r="B616" s="280"/>
      <c r="C616" s="65"/>
      <c r="D616" s="65"/>
      <c r="E616" s="65"/>
      <c r="F616" s="65"/>
      <c r="G616" s="65"/>
      <c r="H616" s="4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>
      <c r="A617" s="280"/>
      <c r="B617" s="280"/>
      <c r="C617" s="65"/>
      <c r="D617" s="65"/>
      <c r="E617" s="65"/>
      <c r="F617" s="65"/>
      <c r="G617" s="65"/>
      <c r="H617" s="4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>
      <c r="A618" s="280"/>
      <c r="B618" s="280"/>
      <c r="C618" s="65"/>
      <c r="D618" s="65"/>
      <c r="E618" s="65"/>
      <c r="F618" s="65"/>
      <c r="G618" s="65"/>
      <c r="H618" s="4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>
      <c r="A619" s="280"/>
      <c r="B619" s="280"/>
      <c r="C619" s="65"/>
      <c r="D619" s="65"/>
      <c r="E619" s="65"/>
      <c r="F619" s="65"/>
      <c r="G619" s="65"/>
      <c r="H619" s="4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>
      <c r="A620" s="280"/>
      <c r="B620" s="280"/>
      <c r="C620" s="65"/>
      <c r="D620" s="65"/>
      <c r="E620" s="65"/>
      <c r="F620" s="65"/>
      <c r="G620" s="65"/>
      <c r="H620" s="4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>
      <c r="A621" s="280"/>
      <c r="B621" s="280"/>
      <c r="C621" s="65"/>
      <c r="D621" s="65"/>
      <c r="E621" s="65"/>
      <c r="F621" s="65"/>
      <c r="G621" s="65"/>
      <c r="H621" s="4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>
      <c r="A622" s="280"/>
      <c r="B622" s="280"/>
      <c r="C622" s="65"/>
      <c r="D622" s="65"/>
      <c r="E622" s="65"/>
      <c r="F622" s="65"/>
      <c r="G622" s="65"/>
      <c r="H622" s="4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>
      <c r="A623" s="280"/>
      <c r="B623" s="280"/>
      <c r="C623" s="65"/>
      <c r="D623" s="65"/>
      <c r="E623" s="65"/>
      <c r="F623" s="65"/>
      <c r="G623" s="65"/>
      <c r="H623" s="4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>
      <c r="A624" s="280"/>
      <c r="B624" s="280"/>
      <c r="C624" s="65"/>
      <c r="D624" s="65"/>
      <c r="E624" s="65"/>
      <c r="F624" s="65"/>
      <c r="G624" s="65"/>
      <c r="H624" s="4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>
      <c r="A625" s="280"/>
      <c r="B625" s="280"/>
      <c r="C625" s="65"/>
      <c r="D625" s="65"/>
      <c r="E625" s="65"/>
      <c r="F625" s="65"/>
      <c r="G625" s="65"/>
      <c r="H625" s="4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>
      <c r="A626" s="280"/>
      <c r="B626" s="280"/>
      <c r="C626" s="65"/>
      <c r="D626" s="65"/>
      <c r="E626" s="65"/>
      <c r="F626" s="65"/>
      <c r="G626" s="65"/>
      <c r="H626" s="4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>
      <c r="A627" s="280"/>
      <c r="B627" s="280"/>
      <c r="C627" s="65"/>
      <c r="D627" s="65"/>
      <c r="E627" s="65"/>
      <c r="F627" s="65"/>
      <c r="G627" s="65"/>
      <c r="H627" s="4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>
      <c r="A628" s="280"/>
      <c r="B628" s="280"/>
      <c r="C628" s="65"/>
      <c r="D628" s="65"/>
      <c r="E628" s="65"/>
      <c r="F628" s="65"/>
      <c r="G628" s="65"/>
      <c r="H628" s="4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>
      <c r="A629" s="280"/>
      <c r="B629" s="280"/>
      <c r="C629" s="65"/>
      <c r="D629" s="65"/>
      <c r="E629" s="65"/>
      <c r="F629" s="65"/>
      <c r="G629" s="65"/>
      <c r="H629" s="4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>
      <c r="A630" s="280"/>
      <c r="B630" s="280"/>
      <c r="C630" s="65"/>
      <c r="D630" s="65"/>
      <c r="E630" s="65"/>
      <c r="F630" s="65"/>
      <c r="G630" s="65"/>
      <c r="H630" s="4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>
      <c r="A631" s="280"/>
      <c r="B631" s="280"/>
      <c r="C631" s="65"/>
      <c r="D631" s="65"/>
      <c r="E631" s="65"/>
      <c r="F631" s="65"/>
      <c r="G631" s="65"/>
      <c r="H631" s="4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>
      <c r="A632" s="280"/>
      <c r="B632" s="280"/>
      <c r="C632" s="65"/>
      <c r="D632" s="65"/>
      <c r="E632" s="65"/>
      <c r="F632" s="65"/>
      <c r="G632" s="65"/>
      <c r="H632" s="4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>
      <c r="A633" s="280"/>
      <c r="B633" s="280"/>
      <c r="C633" s="65"/>
      <c r="D633" s="65"/>
      <c r="E633" s="65"/>
      <c r="F633" s="65"/>
      <c r="G633" s="65"/>
      <c r="H633" s="4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>
      <c r="A634" s="280"/>
      <c r="B634" s="280"/>
      <c r="C634" s="65"/>
      <c r="D634" s="65"/>
      <c r="E634" s="65"/>
      <c r="F634" s="65"/>
      <c r="G634" s="65"/>
      <c r="H634" s="4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>
      <c r="A635" s="280"/>
      <c r="B635" s="280"/>
      <c r="C635" s="65"/>
      <c r="D635" s="65"/>
      <c r="E635" s="65"/>
      <c r="F635" s="65"/>
      <c r="G635" s="65"/>
      <c r="H635" s="4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>
      <c r="A636" s="280"/>
      <c r="B636" s="280"/>
      <c r="C636" s="65"/>
      <c r="D636" s="65"/>
      <c r="E636" s="65"/>
      <c r="F636" s="65"/>
      <c r="G636" s="65"/>
      <c r="H636" s="4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>
      <c r="A637" s="280"/>
      <c r="B637" s="280"/>
      <c r="C637" s="65"/>
      <c r="D637" s="65"/>
      <c r="E637" s="65"/>
      <c r="F637" s="65"/>
      <c r="G637" s="65"/>
      <c r="H637" s="4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>
      <c r="A638" s="280"/>
      <c r="B638" s="280"/>
      <c r="C638" s="65"/>
      <c r="D638" s="65"/>
      <c r="E638" s="65"/>
      <c r="F638" s="65"/>
      <c r="G638" s="65"/>
      <c r="H638" s="4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>
      <c r="A639" s="280"/>
      <c r="B639" s="280"/>
      <c r="C639" s="65"/>
      <c r="D639" s="65"/>
      <c r="E639" s="65"/>
      <c r="F639" s="65"/>
      <c r="G639" s="65"/>
      <c r="H639" s="4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>
      <c r="A640" s="280"/>
      <c r="B640" s="280"/>
      <c r="C640" s="65"/>
      <c r="D640" s="65"/>
      <c r="E640" s="65"/>
      <c r="F640" s="65"/>
      <c r="G640" s="65"/>
      <c r="H640" s="4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>
      <c r="A641" s="280"/>
      <c r="B641" s="280"/>
      <c r="C641" s="65"/>
      <c r="D641" s="65"/>
      <c r="E641" s="65"/>
      <c r="F641" s="65"/>
      <c r="G641" s="65"/>
      <c r="H641" s="4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>
      <c r="A642" s="280"/>
      <c r="B642" s="280"/>
      <c r="C642" s="65"/>
      <c r="D642" s="65"/>
      <c r="E642" s="65"/>
      <c r="F642" s="65"/>
      <c r="G642" s="65"/>
      <c r="H642" s="4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>
      <c r="A643" s="280"/>
      <c r="B643" s="280"/>
      <c r="C643" s="65"/>
      <c r="D643" s="65"/>
      <c r="E643" s="65"/>
      <c r="F643" s="65"/>
      <c r="G643" s="65"/>
      <c r="H643" s="4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>
      <c r="A644" s="280"/>
      <c r="B644" s="280"/>
      <c r="C644" s="65"/>
      <c r="D644" s="65"/>
      <c r="E644" s="65"/>
      <c r="F644" s="65"/>
      <c r="G644" s="65"/>
      <c r="H644" s="4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>
      <c r="A645" s="280"/>
      <c r="B645" s="280"/>
      <c r="C645" s="65"/>
      <c r="D645" s="65"/>
      <c r="E645" s="65"/>
      <c r="F645" s="65"/>
      <c r="G645" s="65"/>
      <c r="H645" s="4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>
      <c r="A646" s="280"/>
      <c r="B646" s="280"/>
      <c r="C646" s="65"/>
      <c r="D646" s="65"/>
      <c r="E646" s="65"/>
      <c r="F646" s="65"/>
      <c r="G646" s="65"/>
      <c r="H646" s="4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>
      <c r="A647" s="280"/>
      <c r="B647" s="280"/>
      <c r="C647" s="65"/>
      <c r="D647" s="65"/>
      <c r="E647" s="65"/>
      <c r="F647" s="65"/>
      <c r="G647" s="65"/>
      <c r="H647" s="4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>
      <c r="A648" s="280"/>
      <c r="B648" s="280"/>
      <c r="C648" s="65"/>
      <c r="D648" s="65"/>
      <c r="E648" s="65"/>
      <c r="F648" s="65"/>
      <c r="G648" s="65"/>
      <c r="H648" s="4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>
      <c r="A649" s="280"/>
      <c r="B649" s="280"/>
      <c r="C649" s="65"/>
      <c r="D649" s="65"/>
      <c r="E649" s="65"/>
      <c r="F649" s="65"/>
      <c r="G649" s="65"/>
      <c r="H649" s="4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>
      <c r="A650" s="280"/>
      <c r="B650" s="280"/>
      <c r="C650" s="65"/>
      <c r="D650" s="65"/>
      <c r="E650" s="65"/>
      <c r="F650" s="65"/>
      <c r="G650" s="65"/>
      <c r="H650" s="4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>
      <c r="A651" s="280"/>
      <c r="B651" s="280"/>
      <c r="C651" s="65"/>
      <c r="D651" s="65"/>
      <c r="E651" s="65"/>
      <c r="F651" s="65"/>
      <c r="G651" s="65"/>
      <c r="H651" s="4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>
      <c r="A652" s="280"/>
      <c r="B652" s="280"/>
      <c r="C652" s="65"/>
      <c r="D652" s="65"/>
      <c r="E652" s="65"/>
      <c r="F652" s="65"/>
      <c r="G652" s="65"/>
      <c r="H652" s="4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>
      <c r="A653" s="280"/>
      <c r="B653" s="280"/>
      <c r="C653" s="65"/>
      <c r="D653" s="65"/>
      <c r="E653" s="65"/>
      <c r="F653" s="65"/>
      <c r="G653" s="65"/>
      <c r="H653" s="4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>
      <c r="A654" s="280"/>
      <c r="B654" s="280"/>
      <c r="C654" s="65"/>
      <c r="D654" s="65"/>
      <c r="E654" s="65"/>
      <c r="F654" s="65"/>
      <c r="G654" s="65"/>
      <c r="H654" s="4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>
      <c r="A655" s="280"/>
      <c r="B655" s="280"/>
      <c r="C655" s="65"/>
      <c r="D655" s="65"/>
      <c r="E655" s="65"/>
      <c r="F655" s="65"/>
      <c r="G655" s="65"/>
      <c r="H655" s="4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>
      <c r="A656" s="280"/>
      <c r="B656" s="280"/>
      <c r="C656" s="65"/>
      <c r="D656" s="65"/>
      <c r="E656" s="65"/>
      <c r="F656" s="65"/>
      <c r="G656" s="65"/>
      <c r="H656" s="4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>
      <c r="A657" s="280"/>
      <c r="B657" s="280"/>
      <c r="C657" s="65"/>
      <c r="D657" s="65"/>
      <c r="E657" s="65"/>
      <c r="F657" s="65"/>
      <c r="G657" s="65"/>
      <c r="H657" s="4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>
      <c r="A658" s="280"/>
      <c r="B658" s="280"/>
      <c r="C658" s="65"/>
      <c r="D658" s="65"/>
      <c r="E658" s="65"/>
      <c r="F658" s="65"/>
      <c r="G658" s="65"/>
      <c r="H658" s="4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>
      <c r="A659" s="280"/>
      <c r="B659" s="280"/>
      <c r="C659" s="65"/>
      <c r="D659" s="65"/>
      <c r="E659" s="65"/>
      <c r="F659" s="65"/>
      <c r="G659" s="65"/>
      <c r="H659" s="4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>
      <c r="A660" s="280"/>
      <c r="B660" s="280"/>
      <c r="C660" s="65"/>
      <c r="D660" s="65"/>
      <c r="E660" s="65"/>
      <c r="F660" s="65"/>
      <c r="G660" s="65"/>
      <c r="H660" s="4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>
      <c r="A661" s="280"/>
      <c r="B661" s="280"/>
      <c r="C661" s="65"/>
      <c r="D661" s="65"/>
      <c r="E661" s="65"/>
      <c r="F661" s="65"/>
      <c r="G661" s="65"/>
      <c r="H661" s="4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>
      <c r="A662" s="280"/>
      <c r="B662" s="280"/>
      <c r="C662" s="65"/>
      <c r="D662" s="65"/>
      <c r="E662" s="65"/>
      <c r="F662" s="65"/>
      <c r="G662" s="65"/>
      <c r="H662" s="4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>
      <c r="A663" s="280"/>
      <c r="B663" s="280"/>
      <c r="C663" s="65"/>
      <c r="D663" s="65"/>
      <c r="E663" s="65"/>
      <c r="F663" s="65"/>
      <c r="G663" s="65"/>
      <c r="H663" s="4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>
      <c r="A664" s="280"/>
      <c r="B664" s="280"/>
      <c r="C664" s="65"/>
      <c r="D664" s="65"/>
      <c r="E664" s="65"/>
      <c r="F664" s="65"/>
      <c r="G664" s="65"/>
      <c r="H664" s="4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>
      <c r="A665" s="280"/>
      <c r="B665" s="280"/>
      <c r="C665" s="65"/>
      <c r="D665" s="65"/>
      <c r="E665" s="65"/>
      <c r="F665" s="65"/>
      <c r="G665" s="65"/>
      <c r="H665" s="4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>
      <c r="A666" s="280"/>
      <c r="B666" s="280"/>
      <c r="C666" s="65"/>
      <c r="D666" s="65"/>
      <c r="E666" s="65"/>
      <c r="F666" s="65"/>
      <c r="G666" s="65"/>
      <c r="H666" s="4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>
      <c r="A667" s="280"/>
      <c r="B667" s="280"/>
      <c r="C667" s="65"/>
      <c r="D667" s="65"/>
      <c r="E667" s="65"/>
      <c r="F667" s="65"/>
      <c r="G667" s="65"/>
      <c r="H667" s="4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>
      <c r="A668" s="280"/>
      <c r="B668" s="280"/>
      <c r="C668" s="65"/>
      <c r="D668" s="65"/>
      <c r="E668" s="65"/>
      <c r="F668" s="65"/>
      <c r="G668" s="65"/>
      <c r="H668" s="4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>
      <c r="A669" s="280"/>
      <c r="B669" s="280"/>
      <c r="C669" s="65"/>
      <c r="D669" s="65"/>
      <c r="E669" s="65"/>
      <c r="F669" s="65"/>
      <c r="G669" s="65"/>
      <c r="H669" s="4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>
      <c r="A670" s="280"/>
      <c r="B670" s="280"/>
      <c r="C670" s="65"/>
      <c r="D670" s="65"/>
      <c r="E670" s="65"/>
      <c r="F670" s="65"/>
      <c r="G670" s="65"/>
      <c r="H670" s="4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>
      <c r="A671" s="280"/>
      <c r="B671" s="280"/>
      <c r="C671" s="65"/>
      <c r="D671" s="65"/>
      <c r="E671" s="65"/>
      <c r="F671" s="65"/>
      <c r="G671" s="65"/>
      <c r="H671" s="4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>
      <c r="A672" s="280"/>
      <c r="B672" s="280"/>
      <c r="C672" s="65"/>
      <c r="D672" s="65"/>
      <c r="E672" s="65"/>
      <c r="F672" s="65"/>
      <c r="G672" s="65"/>
      <c r="H672" s="4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>
      <c r="A673" s="280"/>
      <c r="B673" s="280"/>
      <c r="C673" s="65"/>
      <c r="D673" s="65"/>
      <c r="E673" s="65"/>
      <c r="F673" s="65"/>
      <c r="G673" s="65"/>
      <c r="H673" s="4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>
      <c r="A674" s="280"/>
      <c r="B674" s="280"/>
      <c r="C674" s="65"/>
      <c r="D674" s="65"/>
      <c r="E674" s="65"/>
      <c r="F674" s="65"/>
      <c r="G674" s="65"/>
      <c r="H674" s="4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>
      <c r="A675" s="280"/>
      <c r="B675" s="280"/>
      <c r="C675" s="65"/>
      <c r="D675" s="65"/>
      <c r="E675" s="65"/>
      <c r="F675" s="65"/>
      <c r="G675" s="65"/>
      <c r="H675" s="4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>
      <c r="A676" s="280"/>
      <c r="B676" s="280"/>
      <c r="C676" s="65"/>
      <c r="D676" s="65"/>
      <c r="E676" s="65"/>
      <c r="F676" s="65"/>
      <c r="G676" s="65"/>
      <c r="H676" s="4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>
      <c r="A677" s="280"/>
      <c r="B677" s="280"/>
      <c r="C677" s="65"/>
      <c r="D677" s="65"/>
      <c r="E677" s="65"/>
      <c r="F677" s="65"/>
      <c r="G677" s="65"/>
      <c r="H677" s="4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>
      <c r="A678" s="280"/>
      <c r="B678" s="280"/>
      <c r="C678" s="65"/>
      <c r="D678" s="65"/>
      <c r="E678" s="65"/>
      <c r="F678" s="65"/>
      <c r="G678" s="65"/>
      <c r="H678" s="4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>
      <c r="A679" s="280"/>
      <c r="B679" s="280"/>
      <c r="C679" s="65"/>
      <c r="D679" s="65"/>
      <c r="E679" s="65"/>
      <c r="F679" s="65"/>
      <c r="G679" s="65"/>
      <c r="H679" s="4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>
      <c r="A680" s="280"/>
      <c r="B680" s="280"/>
      <c r="C680" s="65"/>
      <c r="D680" s="65"/>
      <c r="E680" s="65"/>
      <c r="F680" s="65"/>
      <c r="G680" s="65"/>
      <c r="H680" s="4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>
      <c r="A681" s="280"/>
      <c r="B681" s="280"/>
      <c r="C681" s="65"/>
      <c r="D681" s="65"/>
      <c r="E681" s="65"/>
      <c r="F681" s="65"/>
      <c r="G681" s="65"/>
      <c r="H681" s="4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>
      <c r="A682" s="280"/>
      <c r="B682" s="280"/>
      <c r="C682" s="65"/>
      <c r="D682" s="65"/>
      <c r="E682" s="65"/>
      <c r="F682" s="65"/>
      <c r="G682" s="65"/>
      <c r="H682" s="4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>
      <c r="A683" s="280"/>
      <c r="B683" s="280"/>
      <c r="C683" s="65"/>
      <c r="D683" s="65"/>
      <c r="E683" s="65"/>
      <c r="F683" s="65"/>
      <c r="G683" s="65"/>
      <c r="H683" s="4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>
      <c r="A684" s="280"/>
      <c r="B684" s="280"/>
      <c r="C684" s="65"/>
      <c r="D684" s="65"/>
      <c r="E684" s="65"/>
      <c r="F684" s="65"/>
      <c r="G684" s="65"/>
      <c r="H684" s="4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>
      <c r="A685" s="280"/>
      <c r="B685" s="280"/>
      <c r="C685" s="65"/>
      <c r="D685" s="65"/>
      <c r="E685" s="65"/>
      <c r="F685" s="65"/>
      <c r="G685" s="65"/>
      <c r="H685" s="4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>
      <c r="A686" s="280"/>
      <c r="B686" s="280"/>
      <c r="C686" s="65"/>
      <c r="D686" s="65"/>
      <c r="E686" s="65"/>
      <c r="F686" s="65"/>
      <c r="G686" s="65"/>
      <c r="H686" s="4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>
      <c r="A687" s="280"/>
      <c r="B687" s="280"/>
      <c r="C687" s="65"/>
      <c r="D687" s="65"/>
      <c r="E687" s="65"/>
      <c r="F687" s="65"/>
      <c r="G687" s="65"/>
      <c r="H687" s="4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>
      <c r="A688" s="280"/>
      <c r="B688" s="280"/>
      <c r="C688" s="65"/>
      <c r="D688" s="65"/>
      <c r="E688" s="65"/>
      <c r="F688" s="65"/>
      <c r="G688" s="65"/>
      <c r="H688" s="4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>
      <c r="A689" s="280"/>
      <c r="B689" s="280"/>
      <c r="C689" s="65"/>
      <c r="D689" s="65"/>
      <c r="E689" s="65"/>
      <c r="F689" s="65"/>
      <c r="G689" s="65"/>
      <c r="H689" s="4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>
      <c r="A690" s="280"/>
      <c r="B690" s="280"/>
      <c r="C690" s="65"/>
      <c r="D690" s="65"/>
      <c r="E690" s="65"/>
      <c r="F690" s="65"/>
      <c r="G690" s="65"/>
      <c r="H690" s="4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>
      <c r="A691" s="280"/>
      <c r="B691" s="280"/>
      <c r="C691" s="65"/>
      <c r="D691" s="65"/>
      <c r="E691" s="65"/>
      <c r="F691" s="65"/>
      <c r="G691" s="65"/>
      <c r="H691" s="4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>
      <c r="A692" s="280"/>
      <c r="B692" s="280"/>
      <c r="C692" s="65"/>
      <c r="D692" s="65"/>
      <c r="E692" s="65"/>
      <c r="F692" s="65"/>
      <c r="G692" s="65"/>
      <c r="H692" s="4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>
      <c r="A693" s="280"/>
      <c r="B693" s="280"/>
      <c r="C693" s="65"/>
      <c r="D693" s="65"/>
      <c r="E693" s="65"/>
      <c r="F693" s="65"/>
      <c r="G693" s="65"/>
      <c r="H693" s="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>
      <c r="A694" s="280"/>
      <c r="B694" s="280"/>
      <c r="C694" s="65"/>
      <c r="D694" s="65"/>
      <c r="E694" s="65"/>
      <c r="F694" s="65"/>
      <c r="G694" s="65"/>
      <c r="H694" s="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>
      <c r="A695" s="280"/>
      <c r="B695" s="280"/>
      <c r="C695" s="65"/>
      <c r="D695" s="65"/>
      <c r="E695" s="65"/>
      <c r="F695" s="65"/>
      <c r="G695" s="65"/>
      <c r="H695" s="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>
      <c r="A696" s="280"/>
      <c r="B696" s="280"/>
      <c r="C696" s="65"/>
      <c r="D696" s="65"/>
      <c r="E696" s="65"/>
      <c r="F696" s="65"/>
      <c r="G696" s="65"/>
      <c r="H696" s="4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>
      <c r="A697" s="280"/>
      <c r="B697" s="280"/>
      <c r="C697" s="65"/>
      <c r="D697" s="65"/>
      <c r="E697" s="65"/>
      <c r="F697" s="65"/>
      <c r="G697" s="65"/>
      <c r="H697" s="4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>
      <c r="A698" s="280"/>
      <c r="B698" s="280"/>
      <c r="C698" s="65"/>
      <c r="D698" s="65"/>
      <c r="E698" s="65"/>
      <c r="F698" s="65"/>
      <c r="G698" s="65"/>
      <c r="H698" s="4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>
      <c r="A699" s="280"/>
      <c r="B699" s="280"/>
      <c r="C699" s="65"/>
      <c r="D699" s="65"/>
      <c r="E699" s="65"/>
      <c r="F699" s="65"/>
      <c r="G699" s="65"/>
      <c r="H699" s="4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>
      <c r="A700" s="280"/>
      <c r="B700" s="280"/>
      <c r="C700" s="65"/>
      <c r="D700" s="65"/>
      <c r="E700" s="65"/>
      <c r="F700" s="65"/>
      <c r="G700" s="65"/>
      <c r="H700" s="4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>
      <c r="A701" s="280"/>
      <c r="B701" s="280"/>
      <c r="C701" s="65"/>
      <c r="D701" s="65"/>
      <c r="E701" s="65"/>
      <c r="F701" s="65"/>
      <c r="G701" s="65"/>
      <c r="H701" s="4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>
      <c r="A702" s="280"/>
      <c r="B702" s="280"/>
      <c r="C702" s="65"/>
      <c r="D702" s="65"/>
      <c r="E702" s="65"/>
      <c r="F702" s="65"/>
      <c r="G702" s="65"/>
      <c r="H702" s="4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>
      <c r="A703" s="280"/>
      <c r="B703" s="280"/>
      <c r="C703" s="65"/>
      <c r="D703" s="65"/>
      <c r="E703" s="65"/>
      <c r="F703" s="65"/>
      <c r="G703" s="65"/>
      <c r="H703" s="4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>
      <c r="A704" s="280"/>
      <c r="B704" s="280"/>
      <c r="C704" s="65"/>
      <c r="D704" s="65"/>
      <c r="E704" s="65"/>
      <c r="F704" s="65"/>
      <c r="G704" s="65"/>
      <c r="H704" s="4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>
      <c r="A705" s="280"/>
      <c r="B705" s="280"/>
      <c r="C705" s="65"/>
      <c r="D705" s="65"/>
      <c r="E705" s="65"/>
      <c r="F705" s="65"/>
      <c r="G705" s="65"/>
      <c r="H705" s="4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>
      <c r="A706" s="280"/>
      <c r="B706" s="280"/>
      <c r="C706" s="65"/>
      <c r="D706" s="65"/>
      <c r="E706" s="65"/>
      <c r="F706" s="65"/>
      <c r="G706" s="65"/>
      <c r="H706" s="4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>
      <c r="A707" s="280"/>
      <c r="B707" s="280"/>
      <c r="C707" s="65"/>
      <c r="D707" s="65"/>
      <c r="E707" s="65"/>
      <c r="F707" s="65"/>
      <c r="G707" s="65"/>
      <c r="H707" s="4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>
      <c r="A708" s="280"/>
      <c r="B708" s="280"/>
      <c r="C708" s="65"/>
      <c r="D708" s="65"/>
      <c r="E708" s="65"/>
      <c r="F708" s="65"/>
      <c r="G708" s="65"/>
      <c r="H708" s="4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>
      <c r="A709" s="280"/>
      <c r="B709" s="280"/>
      <c r="C709" s="65"/>
      <c r="D709" s="65"/>
      <c r="E709" s="65"/>
      <c r="F709" s="65"/>
      <c r="G709" s="65"/>
      <c r="H709" s="4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>
      <c r="A710" s="280"/>
      <c r="B710" s="280"/>
      <c r="C710" s="65"/>
      <c r="D710" s="65"/>
      <c r="E710" s="65"/>
      <c r="F710" s="65"/>
      <c r="G710" s="65"/>
      <c r="H710" s="4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>
      <c r="A711" s="280"/>
      <c r="B711" s="280"/>
      <c r="C711" s="65"/>
      <c r="D711" s="65"/>
      <c r="E711" s="65"/>
      <c r="F711" s="65"/>
      <c r="G711" s="65"/>
      <c r="H711" s="4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>
      <c r="A712" s="280"/>
      <c r="B712" s="280"/>
      <c r="C712" s="65"/>
      <c r="D712" s="65"/>
      <c r="E712" s="65"/>
      <c r="F712" s="65"/>
      <c r="G712" s="65"/>
      <c r="H712" s="4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>
      <c r="A713" s="280"/>
      <c r="B713" s="280"/>
      <c r="C713" s="65"/>
      <c r="D713" s="65"/>
      <c r="E713" s="65"/>
      <c r="F713" s="65"/>
      <c r="G713" s="65"/>
      <c r="H713" s="4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>
      <c r="A714" s="280"/>
      <c r="B714" s="280"/>
      <c r="C714" s="65"/>
      <c r="D714" s="65"/>
      <c r="E714" s="65"/>
      <c r="F714" s="65"/>
      <c r="G714" s="65"/>
      <c r="H714" s="4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>
      <c r="A715" s="280"/>
      <c r="B715" s="280"/>
      <c r="C715" s="65"/>
      <c r="D715" s="65"/>
      <c r="E715" s="65"/>
      <c r="F715" s="65"/>
      <c r="G715" s="65"/>
      <c r="H715" s="4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>
      <c r="A716" s="280"/>
      <c r="B716" s="280"/>
      <c r="C716" s="65"/>
      <c r="D716" s="65"/>
      <c r="E716" s="65"/>
      <c r="F716" s="65"/>
      <c r="G716" s="65"/>
      <c r="H716" s="4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>
      <c r="A717" s="280"/>
      <c r="B717" s="280"/>
      <c r="C717" s="65"/>
      <c r="D717" s="65"/>
      <c r="E717" s="65"/>
      <c r="F717" s="65"/>
      <c r="G717" s="65"/>
      <c r="H717" s="4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>
      <c r="A718" s="280"/>
      <c r="B718" s="280"/>
      <c r="C718" s="65"/>
      <c r="D718" s="65"/>
      <c r="E718" s="65"/>
      <c r="F718" s="65"/>
      <c r="G718" s="65"/>
      <c r="H718" s="4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>
      <c r="A719" s="280"/>
      <c r="B719" s="280"/>
      <c r="C719" s="65"/>
      <c r="D719" s="65"/>
      <c r="E719" s="65"/>
      <c r="F719" s="65"/>
      <c r="G719" s="65"/>
      <c r="H719" s="4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>
      <c r="A720" s="280"/>
      <c r="B720" s="280"/>
      <c r="C720" s="65"/>
      <c r="D720" s="65"/>
      <c r="E720" s="65"/>
      <c r="F720" s="65"/>
      <c r="G720" s="65"/>
      <c r="H720" s="4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>
      <c r="A721" s="280"/>
      <c r="B721" s="280"/>
      <c r="C721" s="65"/>
      <c r="D721" s="65"/>
      <c r="E721" s="65"/>
      <c r="F721" s="65"/>
      <c r="G721" s="65"/>
      <c r="H721" s="4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>
      <c r="A722" s="280"/>
      <c r="B722" s="280"/>
      <c r="C722" s="65"/>
      <c r="D722" s="65"/>
      <c r="E722" s="65"/>
      <c r="F722" s="65"/>
      <c r="G722" s="65"/>
      <c r="H722" s="4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>
      <c r="A723" s="280"/>
      <c r="B723" s="280"/>
      <c r="C723" s="65"/>
      <c r="D723" s="65"/>
      <c r="E723" s="65"/>
      <c r="F723" s="65"/>
      <c r="G723" s="65"/>
      <c r="H723" s="4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>
      <c r="A724" s="280"/>
      <c r="B724" s="280"/>
      <c r="C724" s="65"/>
      <c r="D724" s="65"/>
      <c r="E724" s="65"/>
      <c r="F724" s="65"/>
      <c r="G724" s="65"/>
      <c r="H724" s="4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>
      <c r="A725" s="280"/>
      <c r="B725" s="280"/>
      <c r="C725" s="65"/>
      <c r="D725" s="65"/>
      <c r="E725" s="65"/>
      <c r="F725" s="65"/>
      <c r="G725" s="65"/>
      <c r="H725" s="4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>
      <c r="A726" s="280"/>
      <c r="B726" s="280"/>
      <c r="C726" s="65"/>
      <c r="D726" s="65"/>
      <c r="E726" s="65"/>
      <c r="F726" s="65"/>
      <c r="G726" s="65"/>
      <c r="H726" s="4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>
      <c r="A727" s="280"/>
      <c r="B727" s="280"/>
      <c r="C727" s="65"/>
      <c r="D727" s="65"/>
      <c r="E727" s="65"/>
      <c r="F727" s="65"/>
      <c r="G727" s="65"/>
      <c r="H727" s="4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>
      <c r="A728" s="280"/>
      <c r="B728" s="280"/>
      <c r="C728" s="65"/>
      <c r="D728" s="65"/>
      <c r="E728" s="65"/>
      <c r="F728" s="65"/>
      <c r="G728" s="65"/>
      <c r="H728" s="4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>
      <c r="A729" s="280"/>
      <c r="B729" s="280"/>
      <c r="C729" s="65"/>
      <c r="D729" s="65"/>
      <c r="E729" s="65"/>
      <c r="F729" s="65"/>
      <c r="G729" s="65"/>
      <c r="H729" s="4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>
      <c r="A730" s="280"/>
      <c r="B730" s="280"/>
      <c r="C730" s="65"/>
      <c r="D730" s="65"/>
      <c r="E730" s="65"/>
      <c r="F730" s="65"/>
      <c r="G730" s="65"/>
      <c r="H730" s="4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>
      <c r="A731" s="280"/>
      <c r="B731" s="280"/>
      <c r="C731" s="65"/>
      <c r="D731" s="65"/>
      <c r="E731" s="65"/>
      <c r="F731" s="65"/>
      <c r="G731" s="65"/>
      <c r="H731" s="4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>
      <c r="A732" s="280"/>
      <c r="B732" s="280"/>
      <c r="C732" s="65"/>
      <c r="D732" s="65"/>
      <c r="E732" s="65"/>
      <c r="F732" s="65"/>
      <c r="G732" s="65"/>
      <c r="H732" s="4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>
      <c r="A733" s="280"/>
      <c r="B733" s="280"/>
      <c r="C733" s="65"/>
      <c r="D733" s="65"/>
      <c r="E733" s="65"/>
      <c r="F733" s="65"/>
      <c r="G733" s="65"/>
      <c r="H733" s="4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>
      <c r="A734" s="280"/>
      <c r="B734" s="280"/>
      <c r="C734" s="65"/>
      <c r="D734" s="65"/>
      <c r="E734" s="65"/>
      <c r="F734" s="65"/>
      <c r="G734" s="65"/>
      <c r="H734" s="4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>
      <c r="A735" s="280"/>
      <c r="B735" s="280"/>
      <c r="C735" s="65"/>
      <c r="D735" s="65"/>
      <c r="E735" s="65"/>
      <c r="F735" s="65"/>
      <c r="G735" s="65"/>
      <c r="H735" s="4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>
      <c r="A736" s="280"/>
      <c r="B736" s="280"/>
      <c r="C736" s="65"/>
      <c r="D736" s="65"/>
      <c r="E736" s="65"/>
      <c r="F736" s="65"/>
      <c r="G736" s="65"/>
      <c r="H736" s="4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>
      <c r="A737" s="280"/>
      <c r="B737" s="280"/>
      <c r="C737" s="65"/>
      <c r="D737" s="65"/>
      <c r="E737" s="65"/>
      <c r="F737" s="65"/>
      <c r="G737" s="65"/>
      <c r="H737" s="4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>
      <c r="A738" s="280"/>
      <c r="B738" s="280"/>
      <c r="C738" s="65"/>
      <c r="D738" s="65"/>
      <c r="E738" s="65"/>
      <c r="F738" s="65"/>
      <c r="G738" s="65"/>
      <c r="H738" s="4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>
      <c r="A739" s="280"/>
      <c r="B739" s="280"/>
      <c r="C739" s="65"/>
      <c r="D739" s="65"/>
      <c r="E739" s="65"/>
      <c r="F739" s="65"/>
      <c r="G739" s="65"/>
      <c r="H739" s="4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>
      <c r="A740" s="280"/>
      <c r="B740" s="280"/>
      <c r="C740" s="65"/>
      <c r="D740" s="65"/>
      <c r="E740" s="65"/>
      <c r="F740" s="65"/>
      <c r="G740" s="65"/>
      <c r="H740" s="4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>
      <c r="A741" s="280"/>
      <c r="B741" s="280"/>
      <c r="C741" s="65"/>
      <c r="D741" s="65"/>
      <c r="E741" s="65"/>
      <c r="F741" s="65"/>
      <c r="G741" s="65"/>
      <c r="H741" s="4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>
      <c r="A742" s="280"/>
      <c r="B742" s="280"/>
      <c r="C742" s="65"/>
      <c r="D742" s="65"/>
      <c r="E742" s="65"/>
      <c r="F742" s="65"/>
      <c r="G742" s="65"/>
      <c r="H742" s="4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>
      <c r="A743" s="280"/>
      <c r="B743" s="280"/>
      <c r="C743" s="65"/>
      <c r="D743" s="65"/>
      <c r="E743" s="65"/>
      <c r="F743" s="65"/>
      <c r="G743" s="65"/>
      <c r="H743" s="4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>
      <c r="A744" s="280"/>
      <c r="B744" s="280"/>
      <c r="C744" s="65"/>
      <c r="D744" s="65"/>
      <c r="E744" s="65"/>
      <c r="F744" s="65"/>
      <c r="G744" s="65"/>
      <c r="H744" s="4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>
      <c r="A745" s="280"/>
      <c r="B745" s="280"/>
      <c r="C745" s="65"/>
      <c r="D745" s="65"/>
      <c r="E745" s="65"/>
      <c r="F745" s="65"/>
      <c r="G745" s="65"/>
      <c r="H745" s="4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>
      <c r="A746" s="280"/>
      <c r="B746" s="280"/>
      <c r="C746" s="65"/>
      <c r="D746" s="65"/>
      <c r="E746" s="65"/>
      <c r="F746" s="65"/>
      <c r="G746" s="65"/>
      <c r="H746" s="4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>
      <c r="A747" s="280"/>
      <c r="B747" s="280"/>
      <c r="C747" s="65"/>
      <c r="D747" s="65"/>
      <c r="E747" s="65"/>
      <c r="F747" s="65"/>
      <c r="G747" s="65"/>
      <c r="H747" s="4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>
      <c r="A748" s="280"/>
      <c r="B748" s="280"/>
      <c r="C748" s="65"/>
      <c r="D748" s="65"/>
      <c r="E748" s="65"/>
      <c r="F748" s="65"/>
      <c r="G748" s="65"/>
      <c r="H748" s="4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>
      <c r="A749" s="280"/>
      <c r="B749" s="280"/>
      <c r="C749" s="65"/>
      <c r="D749" s="65"/>
      <c r="E749" s="65"/>
      <c r="F749" s="65"/>
      <c r="G749" s="65"/>
      <c r="H749" s="4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>
      <c r="A750" s="280"/>
      <c r="B750" s="280"/>
      <c r="C750" s="65"/>
      <c r="D750" s="65"/>
      <c r="E750" s="65"/>
      <c r="F750" s="65"/>
      <c r="G750" s="65"/>
      <c r="H750" s="4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>
      <c r="A751" s="280"/>
      <c r="B751" s="280"/>
      <c r="C751" s="65"/>
      <c r="D751" s="65"/>
      <c r="E751" s="65"/>
      <c r="F751" s="65"/>
      <c r="G751" s="65"/>
      <c r="H751" s="4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>
      <c r="A752" s="280"/>
      <c r="B752" s="280"/>
      <c r="C752" s="65"/>
      <c r="D752" s="65"/>
      <c r="E752" s="65"/>
      <c r="F752" s="65"/>
      <c r="G752" s="65"/>
      <c r="H752" s="4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>
      <c r="A753" s="280"/>
      <c r="B753" s="280"/>
      <c r="C753" s="65"/>
      <c r="D753" s="65"/>
      <c r="E753" s="65"/>
      <c r="F753" s="65"/>
      <c r="G753" s="65"/>
      <c r="H753" s="4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>
      <c r="A754" s="280"/>
      <c r="B754" s="280"/>
      <c r="C754" s="65"/>
      <c r="D754" s="65"/>
      <c r="E754" s="65"/>
      <c r="F754" s="65"/>
      <c r="G754" s="65"/>
      <c r="H754" s="4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>
      <c r="A755" s="280"/>
      <c r="B755" s="280"/>
      <c r="C755" s="65"/>
      <c r="D755" s="65"/>
      <c r="E755" s="65"/>
      <c r="F755" s="65"/>
      <c r="G755" s="65"/>
      <c r="H755" s="4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>
      <c r="A756" s="280"/>
      <c r="B756" s="280"/>
      <c r="C756" s="65"/>
      <c r="D756" s="65"/>
      <c r="E756" s="65"/>
      <c r="F756" s="65"/>
      <c r="G756" s="65"/>
      <c r="H756" s="4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>
      <c r="A757" s="280"/>
      <c r="B757" s="280"/>
      <c r="C757" s="65"/>
      <c r="D757" s="65"/>
      <c r="E757" s="65"/>
      <c r="F757" s="65"/>
      <c r="G757" s="65"/>
      <c r="H757" s="4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>
      <c r="A758" s="280"/>
      <c r="B758" s="280"/>
      <c r="C758" s="65"/>
      <c r="D758" s="65"/>
      <c r="E758" s="65"/>
      <c r="F758" s="65"/>
      <c r="G758" s="65"/>
      <c r="H758" s="4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>
      <c r="A759" s="280"/>
      <c r="B759" s="280"/>
      <c r="C759" s="65"/>
      <c r="D759" s="65"/>
      <c r="E759" s="65"/>
      <c r="F759" s="65"/>
      <c r="G759" s="65"/>
      <c r="H759" s="4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>
      <c r="A760" s="280"/>
      <c r="B760" s="280"/>
      <c r="C760" s="65"/>
      <c r="D760" s="65"/>
      <c r="E760" s="65"/>
      <c r="F760" s="65"/>
      <c r="G760" s="65"/>
      <c r="H760" s="4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>
      <c r="A761" s="280"/>
      <c r="B761" s="280"/>
      <c r="C761" s="65"/>
      <c r="D761" s="65"/>
      <c r="E761" s="65"/>
      <c r="F761" s="65"/>
      <c r="G761" s="65"/>
      <c r="H761" s="4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>
      <c r="A762" s="280"/>
      <c r="B762" s="280"/>
      <c r="C762" s="65"/>
      <c r="D762" s="65"/>
      <c r="E762" s="65"/>
      <c r="F762" s="65"/>
      <c r="G762" s="65"/>
      <c r="H762" s="4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>
      <c r="A763" s="280"/>
      <c r="B763" s="280"/>
      <c r="C763" s="65"/>
      <c r="D763" s="65"/>
      <c r="E763" s="65"/>
      <c r="F763" s="65"/>
      <c r="G763" s="65"/>
      <c r="H763" s="4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>
      <c r="A764" s="280"/>
      <c r="B764" s="280"/>
      <c r="C764" s="65"/>
      <c r="D764" s="65"/>
      <c r="E764" s="65"/>
      <c r="F764" s="65"/>
      <c r="G764" s="65"/>
      <c r="H764" s="4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>
      <c r="A765" s="280"/>
      <c r="B765" s="280"/>
      <c r="C765" s="65"/>
      <c r="D765" s="65"/>
      <c r="E765" s="65"/>
      <c r="F765" s="65"/>
      <c r="G765" s="65"/>
      <c r="H765" s="4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>
      <c r="A766" s="280"/>
      <c r="B766" s="280"/>
      <c r="C766" s="65"/>
      <c r="D766" s="65"/>
      <c r="E766" s="65"/>
      <c r="F766" s="65"/>
      <c r="G766" s="65"/>
      <c r="H766" s="4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>
      <c r="A767" s="280"/>
      <c r="B767" s="280"/>
      <c r="C767" s="65"/>
      <c r="D767" s="65"/>
      <c r="E767" s="65"/>
      <c r="F767" s="65"/>
      <c r="G767" s="65"/>
      <c r="H767" s="4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>
      <c r="A768" s="280"/>
      <c r="B768" s="280"/>
      <c r="C768" s="65"/>
      <c r="D768" s="65"/>
      <c r="E768" s="65"/>
      <c r="F768" s="65"/>
      <c r="G768" s="65"/>
      <c r="H768" s="4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>
      <c r="A769" s="280"/>
      <c r="B769" s="280"/>
      <c r="C769" s="65"/>
      <c r="D769" s="65"/>
      <c r="E769" s="65"/>
      <c r="F769" s="65"/>
      <c r="G769" s="65"/>
      <c r="H769" s="4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>
      <c r="A770" s="280"/>
      <c r="B770" s="280"/>
      <c r="C770" s="65"/>
      <c r="D770" s="65"/>
      <c r="E770" s="65"/>
      <c r="F770" s="65"/>
      <c r="G770" s="65"/>
      <c r="H770" s="4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>
      <c r="A771" s="280"/>
      <c r="B771" s="280"/>
      <c r="C771" s="65"/>
      <c r="D771" s="65"/>
      <c r="E771" s="65"/>
      <c r="F771" s="65"/>
      <c r="G771" s="65"/>
      <c r="H771" s="4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>
      <c r="A772" s="280"/>
      <c r="B772" s="280"/>
      <c r="C772" s="65"/>
      <c r="D772" s="65"/>
      <c r="E772" s="65"/>
      <c r="F772" s="65"/>
      <c r="G772" s="65"/>
      <c r="H772" s="4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>
      <c r="A773" s="280"/>
      <c r="B773" s="280"/>
      <c r="C773" s="65"/>
      <c r="D773" s="65"/>
      <c r="E773" s="65"/>
      <c r="F773" s="65"/>
      <c r="G773" s="65"/>
      <c r="H773" s="4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>
      <c r="A774" s="280"/>
      <c r="B774" s="280"/>
      <c r="C774" s="65"/>
      <c r="D774" s="65"/>
      <c r="E774" s="65"/>
      <c r="F774" s="65"/>
      <c r="G774" s="65"/>
      <c r="H774" s="4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>
      <c r="A775" s="280"/>
      <c r="B775" s="280"/>
      <c r="C775" s="65"/>
      <c r="D775" s="65"/>
      <c r="E775" s="65"/>
      <c r="F775" s="65"/>
      <c r="G775" s="65"/>
      <c r="H775" s="4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>
      <c r="A776" s="280"/>
      <c r="B776" s="280"/>
      <c r="C776" s="65"/>
      <c r="D776" s="65"/>
      <c r="E776" s="65"/>
      <c r="F776" s="65"/>
      <c r="G776" s="65"/>
      <c r="H776" s="4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>
      <c r="A777" s="280"/>
      <c r="B777" s="280"/>
      <c r="C777" s="65"/>
      <c r="D777" s="65"/>
      <c r="E777" s="65"/>
      <c r="F777" s="65"/>
      <c r="G777" s="65"/>
      <c r="H777" s="4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>
      <c r="A778" s="280"/>
      <c r="B778" s="280"/>
      <c r="C778" s="65"/>
      <c r="D778" s="65"/>
      <c r="E778" s="65"/>
      <c r="F778" s="65"/>
      <c r="G778" s="65"/>
      <c r="H778" s="4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>
      <c r="A779" s="280"/>
      <c r="B779" s="280"/>
      <c r="C779" s="65"/>
      <c r="D779" s="65"/>
      <c r="E779" s="65"/>
      <c r="F779" s="65"/>
      <c r="G779" s="65"/>
      <c r="H779" s="4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>
      <c r="A780" s="280"/>
      <c r="B780" s="280"/>
      <c r="C780" s="65"/>
      <c r="D780" s="65"/>
      <c r="E780" s="65"/>
      <c r="F780" s="65"/>
      <c r="G780" s="65"/>
      <c r="H780" s="4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>
      <c r="A781" s="280"/>
      <c r="B781" s="280"/>
      <c r="C781" s="65"/>
      <c r="D781" s="65"/>
      <c r="E781" s="65"/>
      <c r="F781" s="65"/>
      <c r="G781" s="65"/>
      <c r="H781" s="4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>
      <c r="A782" s="280"/>
      <c r="B782" s="280"/>
      <c r="C782" s="65"/>
      <c r="D782" s="65"/>
      <c r="E782" s="65"/>
      <c r="F782" s="65"/>
      <c r="G782" s="65"/>
      <c r="H782" s="4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>
      <c r="A783" s="280"/>
      <c r="B783" s="280"/>
      <c r="C783" s="65"/>
      <c r="D783" s="65"/>
      <c r="E783" s="65"/>
      <c r="F783" s="65"/>
      <c r="G783" s="65"/>
      <c r="H783" s="4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>
      <c r="A784" s="280"/>
      <c r="B784" s="280"/>
      <c r="C784" s="65"/>
      <c r="D784" s="65"/>
      <c r="E784" s="65"/>
      <c r="F784" s="65"/>
      <c r="G784" s="65"/>
      <c r="H784" s="4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>
      <c r="A785" s="280"/>
      <c r="B785" s="280"/>
      <c r="C785" s="65"/>
      <c r="D785" s="65"/>
      <c r="E785" s="65"/>
      <c r="F785" s="65"/>
      <c r="G785" s="65"/>
      <c r="H785" s="4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>
      <c r="A786" s="280"/>
      <c r="B786" s="280"/>
      <c r="C786" s="65"/>
      <c r="D786" s="65"/>
      <c r="E786" s="65"/>
      <c r="F786" s="65"/>
      <c r="G786" s="65"/>
      <c r="H786" s="4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>
      <c r="A787" s="280"/>
      <c r="B787" s="280"/>
      <c r="C787" s="65"/>
      <c r="D787" s="65"/>
      <c r="E787" s="65"/>
      <c r="F787" s="65"/>
      <c r="G787" s="65"/>
      <c r="H787" s="4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>
      <c r="A788" s="280"/>
      <c r="B788" s="280"/>
      <c r="C788" s="65"/>
      <c r="D788" s="65"/>
      <c r="E788" s="65"/>
      <c r="F788" s="65"/>
      <c r="G788" s="65"/>
      <c r="H788" s="4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>
      <c r="A789" s="280"/>
      <c r="B789" s="280"/>
      <c r="C789" s="65"/>
      <c r="D789" s="65"/>
      <c r="E789" s="65"/>
      <c r="F789" s="65"/>
      <c r="G789" s="65"/>
      <c r="H789" s="4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>
      <c r="A790" s="280"/>
      <c r="B790" s="280"/>
      <c r="C790" s="65"/>
      <c r="D790" s="65"/>
      <c r="E790" s="65"/>
      <c r="F790" s="65"/>
      <c r="G790" s="65"/>
      <c r="H790" s="4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>
      <c r="A791" s="280"/>
      <c r="B791" s="280"/>
      <c r="C791" s="65"/>
      <c r="D791" s="65"/>
      <c r="E791" s="65"/>
      <c r="F791" s="65"/>
      <c r="G791" s="65"/>
      <c r="H791" s="4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>
      <c r="A792" s="280"/>
      <c r="B792" s="280"/>
      <c r="C792" s="65"/>
      <c r="D792" s="65"/>
      <c r="E792" s="65"/>
      <c r="F792" s="65"/>
      <c r="G792" s="65"/>
      <c r="H792" s="4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>
      <c r="A793" s="280"/>
      <c r="B793" s="280"/>
      <c r="C793" s="65"/>
      <c r="D793" s="65"/>
      <c r="E793" s="65"/>
      <c r="F793" s="65"/>
      <c r="G793" s="65"/>
      <c r="H793" s="4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>
      <c r="A794" s="280"/>
      <c r="B794" s="280"/>
      <c r="C794" s="65"/>
      <c r="D794" s="65"/>
      <c r="E794" s="65"/>
      <c r="F794" s="65"/>
      <c r="G794" s="65"/>
      <c r="H794" s="4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>
      <c r="A795" s="280"/>
      <c r="B795" s="280"/>
      <c r="C795" s="65"/>
      <c r="D795" s="65"/>
      <c r="E795" s="65"/>
      <c r="F795" s="65"/>
      <c r="G795" s="65"/>
      <c r="H795" s="4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>
      <c r="A796" s="280"/>
      <c r="B796" s="280"/>
      <c r="C796" s="65"/>
      <c r="D796" s="65"/>
      <c r="E796" s="65"/>
      <c r="F796" s="65"/>
      <c r="G796" s="65"/>
      <c r="H796" s="4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>
      <c r="A797" s="280"/>
      <c r="B797" s="280"/>
      <c r="C797" s="65"/>
      <c r="D797" s="65"/>
      <c r="E797" s="65"/>
      <c r="F797" s="65"/>
      <c r="G797" s="65"/>
      <c r="H797" s="4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>
      <c r="A798" s="280"/>
      <c r="B798" s="280"/>
      <c r="C798" s="65"/>
      <c r="D798" s="65"/>
      <c r="E798" s="65"/>
      <c r="F798" s="65"/>
      <c r="G798" s="65"/>
      <c r="H798" s="4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>
      <c r="A799" s="280"/>
      <c r="B799" s="280"/>
      <c r="C799" s="65"/>
      <c r="D799" s="65"/>
      <c r="E799" s="65"/>
      <c r="F799" s="65"/>
      <c r="G799" s="65"/>
      <c r="H799" s="4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>
      <c r="A800" s="280"/>
      <c r="B800" s="280"/>
      <c r="C800" s="65"/>
      <c r="D800" s="65"/>
      <c r="E800" s="65"/>
      <c r="F800" s="65"/>
      <c r="G800" s="65"/>
      <c r="H800" s="4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>
      <c r="A801" s="280"/>
      <c r="B801" s="280"/>
      <c r="C801" s="65"/>
      <c r="D801" s="65"/>
      <c r="E801" s="65"/>
      <c r="F801" s="65"/>
      <c r="G801" s="65"/>
      <c r="H801" s="4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>
      <c r="A802" s="280"/>
      <c r="B802" s="280"/>
      <c r="C802" s="65"/>
      <c r="D802" s="65"/>
      <c r="E802" s="65"/>
      <c r="F802" s="65"/>
      <c r="G802" s="65"/>
      <c r="H802" s="4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>
      <c r="A803" s="280"/>
      <c r="B803" s="280"/>
      <c r="C803" s="65"/>
      <c r="D803" s="65"/>
      <c r="E803" s="65"/>
      <c r="F803" s="65"/>
      <c r="G803" s="65"/>
      <c r="H803" s="4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>
      <c r="A804" s="280"/>
      <c r="B804" s="280"/>
      <c r="C804" s="65"/>
      <c r="D804" s="65"/>
      <c r="E804" s="65"/>
      <c r="F804" s="65"/>
      <c r="G804" s="65"/>
      <c r="H804" s="4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>
      <c r="A805" s="280"/>
      <c r="B805" s="280"/>
      <c r="C805" s="65"/>
      <c r="D805" s="65"/>
      <c r="E805" s="65"/>
      <c r="F805" s="65"/>
      <c r="G805" s="65"/>
      <c r="H805" s="4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>
      <c r="A806" s="280"/>
      <c r="B806" s="280"/>
      <c r="C806" s="65"/>
      <c r="D806" s="65"/>
      <c r="E806" s="65"/>
      <c r="F806" s="65"/>
      <c r="G806" s="65"/>
      <c r="H806" s="4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>
      <c r="A807" s="280"/>
      <c r="B807" s="280"/>
      <c r="C807" s="65"/>
      <c r="D807" s="65"/>
      <c r="E807" s="65"/>
      <c r="F807" s="65"/>
      <c r="G807" s="65"/>
      <c r="H807" s="4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>
      <c r="A808" s="280"/>
      <c r="B808" s="280"/>
      <c r="C808" s="65"/>
      <c r="D808" s="65"/>
      <c r="E808" s="65"/>
      <c r="F808" s="65"/>
      <c r="G808" s="65"/>
      <c r="H808" s="4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>
      <c r="A809" s="280"/>
      <c r="B809" s="280"/>
      <c r="C809" s="65"/>
      <c r="D809" s="65"/>
      <c r="E809" s="65"/>
      <c r="F809" s="65"/>
      <c r="G809" s="65"/>
      <c r="H809" s="4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>
      <c r="A810" s="280"/>
      <c r="B810" s="280"/>
      <c r="C810" s="65"/>
      <c r="D810" s="65"/>
      <c r="E810" s="65"/>
      <c r="F810" s="65"/>
      <c r="G810" s="65"/>
      <c r="H810" s="4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>
      <c r="A811" s="280"/>
      <c r="B811" s="280"/>
      <c r="C811" s="65"/>
      <c r="D811" s="65"/>
      <c r="E811" s="65"/>
      <c r="F811" s="65"/>
      <c r="G811" s="65"/>
      <c r="H811" s="4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>
      <c r="A812" s="280"/>
      <c r="B812" s="280"/>
      <c r="C812" s="65"/>
      <c r="D812" s="65"/>
      <c r="E812" s="65"/>
      <c r="F812" s="65"/>
      <c r="G812" s="65"/>
      <c r="H812" s="4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>
      <c r="A813" s="280"/>
      <c r="B813" s="280"/>
      <c r="C813" s="65"/>
      <c r="D813" s="65"/>
      <c r="E813" s="65"/>
      <c r="F813" s="65"/>
      <c r="G813" s="65"/>
      <c r="H813" s="4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>
      <c r="A814" s="280"/>
      <c r="B814" s="280"/>
      <c r="C814" s="65"/>
      <c r="D814" s="65"/>
      <c r="E814" s="65"/>
      <c r="F814" s="65"/>
      <c r="G814" s="65"/>
      <c r="H814" s="4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>
      <c r="A815" s="280"/>
      <c r="B815" s="280"/>
      <c r="C815" s="65"/>
      <c r="D815" s="65"/>
      <c r="E815" s="65"/>
      <c r="F815" s="65"/>
      <c r="G815" s="65"/>
      <c r="H815" s="4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>
      <c r="A816" s="280"/>
      <c r="B816" s="280"/>
      <c r="C816" s="65"/>
      <c r="D816" s="65"/>
      <c r="E816" s="65"/>
      <c r="F816" s="65"/>
      <c r="G816" s="65"/>
      <c r="H816" s="4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>
      <c r="A817" s="280"/>
      <c r="B817" s="280"/>
      <c r="C817" s="65"/>
      <c r="D817" s="65"/>
      <c r="E817" s="65"/>
      <c r="F817" s="65"/>
      <c r="G817" s="65"/>
      <c r="H817" s="4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>
      <c r="A818" s="280"/>
      <c r="B818" s="280"/>
      <c r="C818" s="65"/>
      <c r="D818" s="65"/>
      <c r="E818" s="65"/>
      <c r="F818" s="65"/>
      <c r="G818" s="65"/>
      <c r="H818" s="4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>
      <c r="A819" s="280"/>
      <c r="B819" s="280"/>
      <c r="C819" s="65"/>
      <c r="D819" s="65"/>
      <c r="E819" s="65"/>
      <c r="F819" s="65"/>
      <c r="G819" s="65"/>
      <c r="H819" s="4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>
      <c r="A820" s="280"/>
      <c r="B820" s="280"/>
      <c r="C820" s="65"/>
      <c r="D820" s="65"/>
      <c r="E820" s="65"/>
      <c r="F820" s="65"/>
      <c r="G820" s="65"/>
      <c r="H820" s="4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>
      <c r="A821" s="280"/>
      <c r="B821" s="280"/>
      <c r="C821" s="65"/>
      <c r="D821" s="65"/>
      <c r="E821" s="65"/>
      <c r="F821" s="65"/>
      <c r="G821" s="65"/>
      <c r="H821" s="4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>
      <c r="A822" s="280"/>
      <c r="B822" s="280"/>
      <c r="C822" s="65"/>
      <c r="D822" s="65"/>
      <c r="E822" s="65"/>
      <c r="F822" s="65"/>
      <c r="G822" s="65"/>
      <c r="H822" s="4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>
      <c r="A823" s="280"/>
      <c r="B823" s="280"/>
      <c r="C823" s="65"/>
      <c r="D823" s="65"/>
      <c r="E823" s="65"/>
      <c r="F823" s="65"/>
      <c r="G823" s="65"/>
      <c r="H823" s="4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>
      <c r="A824" s="280"/>
      <c r="B824" s="280"/>
      <c r="C824" s="65"/>
      <c r="D824" s="65"/>
      <c r="E824" s="65"/>
      <c r="F824" s="65"/>
      <c r="G824" s="65"/>
      <c r="H824" s="4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>
      <c r="A825" s="280"/>
      <c r="B825" s="280"/>
      <c r="C825" s="65"/>
      <c r="D825" s="65"/>
      <c r="E825" s="65"/>
      <c r="F825" s="65"/>
      <c r="G825" s="65"/>
      <c r="H825" s="4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>
      <c r="A826" s="280"/>
      <c r="B826" s="280"/>
      <c r="C826" s="65"/>
      <c r="D826" s="65"/>
      <c r="E826" s="65"/>
      <c r="F826" s="65"/>
      <c r="G826" s="65"/>
      <c r="H826" s="4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>
      <c r="A827" s="280"/>
      <c r="B827" s="280"/>
      <c r="C827" s="65"/>
      <c r="D827" s="65"/>
      <c r="E827" s="65"/>
      <c r="F827" s="65"/>
      <c r="G827" s="65"/>
      <c r="H827" s="4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>
      <c r="A828" s="280"/>
      <c r="B828" s="280"/>
      <c r="C828" s="65"/>
      <c r="D828" s="65"/>
      <c r="E828" s="65"/>
      <c r="F828" s="65"/>
      <c r="G828" s="65"/>
      <c r="H828" s="4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>
      <c r="A829" s="280"/>
      <c r="B829" s="280"/>
      <c r="C829" s="65"/>
      <c r="D829" s="65"/>
      <c r="E829" s="65"/>
      <c r="F829" s="65"/>
      <c r="G829" s="65"/>
      <c r="H829" s="4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>
      <c r="A830" s="280"/>
      <c r="B830" s="280"/>
      <c r="C830" s="65"/>
      <c r="D830" s="65"/>
      <c r="E830" s="65"/>
      <c r="F830" s="65"/>
      <c r="G830" s="65"/>
      <c r="H830" s="4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>
      <c r="A831" s="280"/>
      <c r="B831" s="280"/>
      <c r="C831" s="65"/>
      <c r="D831" s="65"/>
      <c r="E831" s="65"/>
      <c r="F831" s="65"/>
      <c r="G831" s="65"/>
      <c r="H831" s="4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>
      <c r="A832" s="280"/>
      <c r="B832" s="280"/>
      <c r="C832" s="65"/>
      <c r="D832" s="65"/>
      <c r="E832" s="65"/>
      <c r="F832" s="65"/>
      <c r="G832" s="65"/>
      <c r="H832" s="4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>
      <c r="A833" s="280"/>
      <c r="B833" s="280"/>
      <c r="C833" s="65"/>
      <c r="D833" s="65"/>
      <c r="E833" s="65"/>
      <c r="F833" s="65"/>
      <c r="G833" s="65"/>
      <c r="H833" s="4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>
      <c r="A834" s="280"/>
      <c r="B834" s="280"/>
      <c r="C834" s="65"/>
      <c r="D834" s="65"/>
      <c r="E834" s="65"/>
      <c r="F834" s="65"/>
      <c r="G834" s="65"/>
      <c r="H834" s="4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>
      <c r="A835" s="280"/>
      <c r="B835" s="280"/>
      <c r="C835" s="65"/>
      <c r="D835" s="65"/>
      <c r="E835" s="65"/>
      <c r="F835" s="65"/>
      <c r="G835" s="65"/>
      <c r="H835" s="4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>
      <c r="A836" s="280"/>
      <c r="B836" s="280"/>
      <c r="C836" s="65"/>
      <c r="D836" s="65"/>
      <c r="E836" s="65"/>
      <c r="F836" s="65"/>
      <c r="G836" s="65"/>
      <c r="H836" s="4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>
      <c r="A837" s="280"/>
      <c r="B837" s="280"/>
      <c r="C837" s="65"/>
      <c r="D837" s="65"/>
      <c r="E837" s="65"/>
      <c r="F837" s="65"/>
      <c r="G837" s="65"/>
      <c r="H837" s="4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>
      <c r="A838" s="280"/>
      <c r="B838" s="280"/>
      <c r="C838" s="65"/>
      <c r="D838" s="65"/>
      <c r="E838" s="65"/>
      <c r="F838" s="65"/>
      <c r="G838" s="65"/>
      <c r="H838" s="4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>
      <c r="A839" s="280"/>
      <c r="B839" s="280"/>
      <c r="C839" s="65"/>
      <c r="D839" s="65"/>
      <c r="E839" s="65"/>
      <c r="F839" s="65"/>
      <c r="G839" s="65"/>
      <c r="H839" s="4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>
      <c r="A840" s="280"/>
      <c r="B840" s="280"/>
      <c r="C840" s="65"/>
      <c r="D840" s="65"/>
      <c r="E840" s="65"/>
      <c r="F840" s="65"/>
      <c r="G840" s="65"/>
      <c r="H840" s="4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>
      <c r="A841" s="280"/>
      <c r="B841" s="280"/>
      <c r="C841" s="65"/>
      <c r="D841" s="65"/>
      <c r="E841" s="65"/>
      <c r="F841" s="65"/>
      <c r="G841" s="65"/>
      <c r="H841" s="4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>
      <c r="A842" s="280"/>
      <c r="B842" s="280"/>
      <c r="C842" s="65"/>
      <c r="D842" s="65"/>
      <c r="E842" s="65"/>
      <c r="F842" s="65"/>
      <c r="G842" s="65"/>
      <c r="H842" s="4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>
      <c r="A843" s="280"/>
      <c r="B843" s="280"/>
      <c r="C843" s="65"/>
      <c r="D843" s="65"/>
      <c r="E843" s="65"/>
      <c r="F843" s="65"/>
      <c r="G843" s="65"/>
      <c r="H843" s="4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>
      <c r="A844" s="280"/>
      <c r="B844" s="280"/>
      <c r="C844" s="65"/>
      <c r="D844" s="65"/>
      <c r="E844" s="65"/>
      <c r="F844" s="65"/>
      <c r="G844" s="65"/>
      <c r="H844" s="4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>
      <c r="A845" s="280"/>
      <c r="B845" s="280"/>
      <c r="C845" s="65"/>
      <c r="D845" s="65"/>
      <c r="E845" s="65"/>
      <c r="F845" s="65"/>
      <c r="G845" s="65"/>
      <c r="H845" s="4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>
      <c r="A846" s="280"/>
      <c r="B846" s="280"/>
      <c r="C846" s="65"/>
      <c r="D846" s="65"/>
      <c r="E846" s="65"/>
      <c r="F846" s="65"/>
      <c r="G846" s="65"/>
      <c r="H846" s="4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>
      <c r="A847" s="280"/>
      <c r="B847" s="280"/>
      <c r="C847" s="65"/>
      <c r="D847" s="65"/>
      <c r="E847" s="65"/>
      <c r="F847" s="65"/>
      <c r="G847" s="65"/>
      <c r="H847" s="4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>
      <c r="A848" s="280"/>
      <c r="B848" s="280"/>
      <c r="C848" s="65"/>
      <c r="D848" s="65"/>
      <c r="E848" s="65"/>
      <c r="F848" s="65"/>
      <c r="G848" s="65"/>
      <c r="H848" s="4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>
      <c r="A849" s="280"/>
      <c r="B849" s="280"/>
      <c r="C849" s="65"/>
      <c r="D849" s="65"/>
      <c r="E849" s="65"/>
      <c r="F849" s="65"/>
      <c r="G849" s="65"/>
      <c r="H849" s="4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>
      <c r="A850" s="280"/>
      <c r="B850" s="280"/>
      <c r="C850" s="65"/>
      <c r="D850" s="65"/>
      <c r="E850" s="65"/>
      <c r="F850" s="65"/>
      <c r="G850" s="65"/>
      <c r="H850" s="4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>
      <c r="A851" s="280"/>
      <c r="B851" s="280"/>
      <c r="C851" s="65"/>
      <c r="D851" s="65"/>
      <c r="E851" s="65"/>
      <c r="F851" s="65"/>
      <c r="G851" s="65"/>
      <c r="H851" s="4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>
      <c r="A852" s="280"/>
      <c r="B852" s="280"/>
      <c r="C852" s="65"/>
      <c r="D852" s="65"/>
      <c r="E852" s="65"/>
      <c r="F852" s="65"/>
      <c r="G852" s="65"/>
      <c r="H852" s="4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>
      <c r="A853" s="280"/>
      <c r="B853" s="280"/>
      <c r="C853" s="65"/>
      <c r="D853" s="65"/>
      <c r="E853" s="65"/>
      <c r="F853" s="65"/>
      <c r="G853" s="65"/>
      <c r="H853" s="4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>
      <c r="A854" s="280"/>
      <c r="B854" s="280"/>
      <c r="C854" s="65"/>
      <c r="D854" s="65"/>
      <c r="E854" s="65"/>
      <c r="F854" s="65"/>
      <c r="G854" s="65"/>
      <c r="H854" s="4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>
      <c r="A855" s="280"/>
      <c r="B855" s="280"/>
      <c r="C855" s="65"/>
      <c r="D855" s="65"/>
      <c r="E855" s="65"/>
      <c r="F855" s="65"/>
      <c r="G855" s="65"/>
      <c r="H855" s="4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>
      <c r="A856" s="280"/>
      <c r="B856" s="280"/>
      <c r="C856" s="65"/>
      <c r="D856" s="65"/>
      <c r="E856" s="65"/>
      <c r="F856" s="65"/>
      <c r="G856" s="65"/>
      <c r="H856" s="4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>
      <c r="A857" s="280"/>
      <c r="B857" s="280"/>
      <c r="C857" s="65"/>
      <c r="D857" s="65"/>
      <c r="E857" s="65"/>
      <c r="F857" s="65"/>
      <c r="G857" s="65"/>
      <c r="H857" s="4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>
      <c r="A858" s="280"/>
      <c r="B858" s="280"/>
      <c r="C858" s="65"/>
      <c r="D858" s="65"/>
      <c r="E858" s="65"/>
      <c r="F858" s="65"/>
      <c r="G858" s="65"/>
      <c r="H858" s="4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>
      <c r="A859" s="280"/>
      <c r="B859" s="280"/>
      <c r="C859" s="65"/>
      <c r="D859" s="65"/>
      <c r="E859" s="65"/>
      <c r="F859" s="65"/>
      <c r="G859" s="65"/>
      <c r="H859" s="4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>
      <c r="A860" s="280"/>
      <c r="B860" s="280"/>
      <c r="C860" s="65"/>
      <c r="D860" s="65"/>
      <c r="E860" s="65"/>
      <c r="F860" s="65"/>
      <c r="G860" s="65"/>
      <c r="H860" s="4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>
      <c r="A861" s="280"/>
      <c r="B861" s="280"/>
      <c r="C861" s="65"/>
      <c r="D861" s="65"/>
      <c r="E861" s="65"/>
      <c r="F861" s="65"/>
      <c r="G861" s="65"/>
      <c r="H861" s="4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>
      <c r="A862" s="280"/>
      <c r="B862" s="280"/>
      <c r="C862" s="65"/>
      <c r="D862" s="65"/>
      <c r="E862" s="65"/>
      <c r="F862" s="65"/>
      <c r="G862" s="65"/>
      <c r="H862" s="4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>
      <c r="A863" s="280"/>
      <c r="B863" s="280"/>
      <c r="C863" s="65"/>
      <c r="D863" s="65"/>
      <c r="E863" s="65"/>
      <c r="F863" s="65"/>
      <c r="G863" s="65"/>
      <c r="H863" s="4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>
      <c r="A864" s="280"/>
      <c r="B864" s="280"/>
      <c r="C864" s="65"/>
      <c r="D864" s="65"/>
      <c r="E864" s="65"/>
      <c r="F864" s="65"/>
      <c r="G864" s="65"/>
      <c r="H864" s="4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>
      <c r="A865" s="280"/>
      <c r="B865" s="280"/>
      <c r="C865" s="65"/>
      <c r="D865" s="65"/>
      <c r="E865" s="65"/>
      <c r="F865" s="65"/>
      <c r="G865" s="65"/>
      <c r="H865" s="4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>
      <c r="A866" s="280"/>
      <c r="B866" s="280"/>
      <c r="C866" s="65"/>
      <c r="D866" s="65"/>
      <c r="E866" s="65"/>
      <c r="F866" s="65"/>
      <c r="G866" s="65"/>
      <c r="H866" s="4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>
      <c r="A867" s="280"/>
      <c r="B867" s="280"/>
      <c r="C867" s="65"/>
      <c r="D867" s="65"/>
      <c r="E867" s="65"/>
      <c r="F867" s="65"/>
      <c r="G867" s="65"/>
      <c r="H867" s="4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>
      <c r="A868" s="280"/>
      <c r="B868" s="280"/>
      <c r="C868" s="65"/>
      <c r="D868" s="65"/>
      <c r="E868" s="65"/>
      <c r="F868" s="65"/>
      <c r="G868" s="65"/>
      <c r="H868" s="4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>
      <c r="A869" s="280"/>
      <c r="B869" s="280"/>
      <c r="C869" s="65"/>
      <c r="D869" s="65"/>
      <c r="E869" s="65"/>
      <c r="F869" s="65"/>
      <c r="G869" s="65"/>
      <c r="H869" s="4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>
      <c r="A870" s="280"/>
      <c r="B870" s="280"/>
      <c r="C870" s="65"/>
      <c r="D870" s="65"/>
      <c r="E870" s="65"/>
      <c r="F870" s="65"/>
      <c r="G870" s="65"/>
      <c r="H870" s="4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>
      <c r="A871" s="280"/>
      <c r="B871" s="280"/>
      <c r="C871" s="65"/>
      <c r="D871" s="65"/>
      <c r="E871" s="65"/>
      <c r="F871" s="65"/>
      <c r="G871" s="65"/>
      <c r="H871" s="4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>
      <c r="A872" s="280"/>
      <c r="B872" s="280"/>
      <c r="C872" s="65"/>
      <c r="D872" s="65"/>
      <c r="E872" s="65"/>
      <c r="F872" s="65"/>
      <c r="G872" s="65"/>
      <c r="H872" s="4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>
      <c r="A873" s="280"/>
      <c r="B873" s="280"/>
      <c r="C873" s="65"/>
      <c r="D873" s="65"/>
      <c r="E873" s="65"/>
      <c r="F873" s="65"/>
      <c r="G873" s="65"/>
      <c r="H873" s="4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>
      <c r="A874" s="280"/>
      <c r="B874" s="280"/>
      <c r="C874" s="65"/>
      <c r="D874" s="65"/>
      <c r="E874" s="65"/>
      <c r="F874" s="65"/>
      <c r="G874" s="65"/>
      <c r="H874" s="4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>
      <c r="A875" s="280"/>
      <c r="B875" s="280"/>
      <c r="C875" s="65"/>
      <c r="D875" s="65"/>
      <c r="E875" s="65"/>
      <c r="F875" s="65"/>
      <c r="G875" s="65"/>
      <c r="H875" s="4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>
      <c r="A876" s="280"/>
      <c r="B876" s="280"/>
      <c r="C876" s="65"/>
      <c r="D876" s="65"/>
      <c r="E876" s="65"/>
      <c r="F876" s="65"/>
      <c r="G876" s="65"/>
      <c r="H876" s="4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>
      <c r="A877" s="280"/>
      <c r="B877" s="280"/>
      <c r="C877" s="65"/>
      <c r="D877" s="65"/>
      <c r="E877" s="65"/>
      <c r="F877" s="65"/>
      <c r="G877" s="65"/>
      <c r="H877" s="4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>
      <c r="A878" s="280"/>
      <c r="B878" s="280"/>
      <c r="C878" s="65"/>
      <c r="D878" s="65"/>
      <c r="E878" s="65"/>
      <c r="F878" s="65"/>
      <c r="G878" s="65"/>
      <c r="H878" s="4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>
      <c r="A879" s="280"/>
      <c r="B879" s="280"/>
      <c r="C879" s="65"/>
      <c r="D879" s="65"/>
      <c r="E879" s="65"/>
      <c r="F879" s="65"/>
      <c r="G879" s="65"/>
      <c r="H879" s="4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>
      <c r="A880" s="280"/>
      <c r="B880" s="280"/>
      <c r="C880" s="65"/>
      <c r="D880" s="65"/>
      <c r="E880" s="65"/>
      <c r="F880" s="65"/>
      <c r="G880" s="65"/>
      <c r="H880" s="4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>
      <c r="A881" s="280"/>
      <c r="B881" s="280"/>
      <c r="C881" s="65"/>
      <c r="D881" s="65"/>
      <c r="E881" s="65"/>
      <c r="F881" s="65"/>
      <c r="G881" s="65"/>
      <c r="H881" s="4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>
      <c r="A882" s="280"/>
      <c r="B882" s="280"/>
      <c r="C882" s="65"/>
      <c r="D882" s="65"/>
      <c r="E882" s="65"/>
      <c r="F882" s="65"/>
      <c r="G882" s="65"/>
      <c r="H882" s="4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>
      <c r="A883" s="280"/>
      <c r="B883" s="280"/>
      <c r="C883" s="65"/>
      <c r="D883" s="65"/>
      <c r="E883" s="65"/>
      <c r="F883" s="65"/>
      <c r="G883" s="65"/>
      <c r="H883" s="4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>
      <c r="A884" s="280"/>
      <c r="B884" s="280"/>
      <c r="C884" s="65"/>
      <c r="D884" s="65"/>
      <c r="E884" s="65"/>
      <c r="F884" s="65"/>
      <c r="G884" s="65"/>
      <c r="H884" s="4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>
      <c r="A885" s="280"/>
      <c r="B885" s="280"/>
      <c r="C885" s="65"/>
      <c r="D885" s="65"/>
      <c r="E885" s="65"/>
      <c r="F885" s="65"/>
      <c r="G885" s="65"/>
      <c r="H885" s="4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>
      <c r="A886" s="280"/>
      <c r="B886" s="280"/>
      <c r="C886" s="65"/>
      <c r="D886" s="65"/>
      <c r="E886" s="65"/>
      <c r="F886" s="65"/>
      <c r="G886" s="65"/>
      <c r="H886" s="4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>
      <c r="A887" s="280"/>
      <c r="B887" s="280"/>
      <c r="C887" s="65"/>
      <c r="D887" s="65"/>
      <c r="E887" s="65"/>
      <c r="F887" s="65"/>
      <c r="G887" s="65"/>
      <c r="H887" s="4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>
      <c r="A888" s="280"/>
      <c r="B888" s="280"/>
      <c r="C888" s="65"/>
      <c r="D888" s="65"/>
      <c r="E888" s="65"/>
      <c r="F888" s="65"/>
      <c r="G888" s="65"/>
      <c r="H888" s="4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>
      <c r="A889" s="280"/>
      <c r="B889" s="280"/>
      <c r="C889" s="65"/>
      <c r="D889" s="65"/>
      <c r="E889" s="65"/>
      <c r="F889" s="65"/>
      <c r="G889" s="65"/>
      <c r="H889" s="4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>
      <c r="A890" s="280"/>
      <c r="B890" s="280"/>
      <c r="C890" s="65"/>
      <c r="D890" s="65"/>
      <c r="E890" s="65"/>
      <c r="F890" s="65"/>
      <c r="G890" s="65"/>
      <c r="H890" s="4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>
      <c r="A891" s="280"/>
      <c r="B891" s="280"/>
      <c r="C891" s="65"/>
      <c r="D891" s="65"/>
      <c r="E891" s="65"/>
      <c r="F891" s="65"/>
      <c r="G891" s="65"/>
      <c r="H891" s="4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>
      <c r="A892" s="280"/>
      <c r="B892" s="280"/>
      <c r="C892" s="65"/>
      <c r="D892" s="65"/>
      <c r="E892" s="65"/>
      <c r="F892" s="65"/>
      <c r="G892" s="65"/>
      <c r="H892" s="4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>
      <c r="A893" s="280"/>
      <c r="B893" s="280"/>
      <c r="C893" s="65"/>
      <c r="D893" s="65"/>
      <c r="E893" s="65"/>
      <c r="F893" s="65"/>
      <c r="G893" s="65"/>
      <c r="H893" s="4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>
      <c r="A894" s="280"/>
      <c r="B894" s="280"/>
      <c r="C894" s="65"/>
      <c r="D894" s="65"/>
      <c r="E894" s="65"/>
      <c r="F894" s="65"/>
      <c r="G894" s="65"/>
      <c r="H894" s="4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>
      <c r="A895" s="280"/>
      <c r="B895" s="280"/>
      <c r="C895" s="65"/>
      <c r="D895" s="65"/>
      <c r="E895" s="65"/>
      <c r="F895" s="65"/>
      <c r="G895" s="65"/>
      <c r="H895" s="4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>
      <c r="A896" s="280"/>
      <c r="B896" s="280"/>
      <c r="C896" s="65"/>
      <c r="D896" s="65"/>
      <c r="E896" s="65"/>
      <c r="F896" s="65"/>
      <c r="G896" s="65"/>
      <c r="H896" s="4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>
      <c r="A897" s="280"/>
      <c r="B897" s="280"/>
      <c r="C897" s="65"/>
      <c r="D897" s="65"/>
      <c r="E897" s="65"/>
      <c r="F897" s="65"/>
      <c r="G897" s="65"/>
      <c r="H897" s="4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>
      <c r="A898" s="280"/>
      <c r="B898" s="280"/>
      <c r="C898" s="65"/>
      <c r="D898" s="65"/>
      <c r="E898" s="65"/>
      <c r="F898" s="65"/>
      <c r="G898" s="65"/>
      <c r="H898" s="4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>
      <c r="A899" s="280"/>
      <c r="B899" s="280"/>
      <c r="C899" s="65"/>
      <c r="D899" s="65"/>
      <c r="E899" s="65"/>
      <c r="F899" s="65"/>
      <c r="G899" s="65"/>
      <c r="H899" s="4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>
      <c r="A900" s="280"/>
      <c r="B900" s="280"/>
      <c r="C900" s="65"/>
      <c r="D900" s="65"/>
      <c r="E900" s="65"/>
      <c r="F900" s="65"/>
      <c r="G900" s="65"/>
      <c r="H900" s="4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>
      <c r="A901" s="280"/>
      <c r="B901" s="280"/>
      <c r="C901" s="65"/>
      <c r="D901" s="65"/>
      <c r="E901" s="65"/>
      <c r="F901" s="65"/>
      <c r="G901" s="65"/>
      <c r="H901" s="4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>
      <c r="A902" s="280"/>
      <c r="B902" s="280"/>
      <c r="C902" s="65"/>
      <c r="D902" s="65"/>
      <c r="E902" s="65"/>
      <c r="F902" s="65"/>
      <c r="G902" s="65"/>
      <c r="H902" s="4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>
      <c r="A903" s="280"/>
      <c r="B903" s="280"/>
      <c r="C903" s="65"/>
      <c r="D903" s="65"/>
      <c r="E903" s="65"/>
      <c r="F903" s="65"/>
      <c r="G903" s="65"/>
      <c r="H903" s="4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>
      <c r="A904" s="280"/>
      <c r="B904" s="280"/>
      <c r="C904" s="65"/>
      <c r="D904" s="65"/>
      <c r="E904" s="65"/>
      <c r="F904" s="65"/>
      <c r="G904" s="65"/>
      <c r="H904" s="4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>
      <c r="A905" s="280"/>
      <c r="B905" s="280"/>
      <c r="C905" s="65"/>
      <c r="D905" s="65"/>
      <c r="E905" s="65"/>
      <c r="F905" s="65"/>
      <c r="G905" s="65"/>
      <c r="H905" s="4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>
      <c r="A906" s="280"/>
      <c r="B906" s="280"/>
      <c r="C906" s="65"/>
      <c r="D906" s="65"/>
      <c r="E906" s="65"/>
      <c r="F906" s="65"/>
      <c r="G906" s="65"/>
      <c r="H906" s="4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>
      <c r="A907" s="280"/>
      <c r="B907" s="280"/>
      <c r="C907" s="65"/>
      <c r="D907" s="65"/>
      <c r="E907" s="65"/>
      <c r="F907" s="65"/>
      <c r="G907" s="65"/>
      <c r="H907" s="4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>
      <c r="A908" s="280"/>
      <c r="B908" s="280"/>
      <c r="C908" s="65"/>
      <c r="D908" s="65"/>
      <c r="E908" s="65"/>
      <c r="F908" s="65"/>
      <c r="G908" s="65"/>
      <c r="H908" s="4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>
      <c r="A909" s="280"/>
      <c r="B909" s="280"/>
      <c r="C909" s="65"/>
      <c r="D909" s="65"/>
      <c r="E909" s="65"/>
      <c r="F909" s="65"/>
      <c r="G909" s="65"/>
      <c r="H909" s="4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>
      <c r="A910" s="280"/>
      <c r="B910" s="280"/>
      <c r="C910" s="65"/>
      <c r="D910" s="65"/>
      <c r="E910" s="65"/>
      <c r="F910" s="65"/>
      <c r="G910" s="65"/>
      <c r="H910" s="4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>
      <c r="A911" s="280"/>
      <c r="B911" s="280"/>
      <c r="C911" s="65"/>
      <c r="D911" s="65"/>
      <c r="E911" s="65"/>
      <c r="F911" s="65"/>
      <c r="G911" s="65"/>
      <c r="H911" s="4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>
      <c r="A912" s="280"/>
      <c r="B912" s="280"/>
      <c r="C912" s="65"/>
      <c r="D912" s="65"/>
      <c r="E912" s="65"/>
      <c r="F912" s="65"/>
      <c r="G912" s="65"/>
      <c r="H912" s="4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>
      <c r="A913" s="280"/>
      <c r="B913" s="280"/>
      <c r="C913" s="65"/>
      <c r="D913" s="65"/>
      <c r="E913" s="65"/>
      <c r="F913" s="65"/>
      <c r="G913" s="65"/>
      <c r="H913" s="4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>
      <c r="A914" s="280"/>
      <c r="B914" s="280"/>
      <c r="C914" s="65"/>
      <c r="D914" s="65"/>
      <c r="E914" s="65"/>
      <c r="F914" s="65"/>
      <c r="G914" s="65"/>
      <c r="H914" s="4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>
      <c r="A915" s="280"/>
      <c r="B915" s="280"/>
      <c r="C915" s="65"/>
      <c r="D915" s="65"/>
      <c r="E915" s="65"/>
      <c r="F915" s="65"/>
      <c r="G915" s="65"/>
      <c r="H915" s="4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>
      <c r="A916" s="280"/>
      <c r="B916" s="280"/>
      <c r="C916" s="65"/>
      <c r="D916" s="65"/>
      <c r="E916" s="65"/>
      <c r="F916" s="65"/>
      <c r="G916" s="65"/>
      <c r="H916" s="4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>
      <c r="A917" s="280"/>
      <c r="B917" s="280"/>
      <c r="C917" s="65"/>
      <c r="D917" s="65"/>
      <c r="E917" s="65"/>
      <c r="F917" s="65"/>
      <c r="G917" s="65"/>
      <c r="H917" s="4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>
      <c r="A918" s="280"/>
      <c r="B918" s="280"/>
      <c r="C918" s="65"/>
      <c r="D918" s="65"/>
      <c r="E918" s="65"/>
      <c r="F918" s="65"/>
      <c r="G918" s="65"/>
      <c r="H918" s="4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>
      <c r="A919" s="280"/>
      <c r="B919" s="280"/>
      <c r="C919" s="65"/>
      <c r="D919" s="65"/>
      <c r="E919" s="65"/>
      <c r="F919" s="65"/>
      <c r="G919" s="65"/>
      <c r="H919" s="4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>
      <c r="A920" s="280"/>
      <c r="B920" s="280"/>
      <c r="C920" s="65"/>
      <c r="D920" s="65"/>
      <c r="E920" s="65"/>
      <c r="F920" s="65"/>
      <c r="G920" s="65"/>
      <c r="H920" s="4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>
      <c r="A921" s="280"/>
      <c r="B921" s="280"/>
      <c r="C921" s="65"/>
      <c r="D921" s="65"/>
      <c r="E921" s="65"/>
      <c r="F921" s="65"/>
      <c r="G921" s="65"/>
      <c r="H921" s="4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>
      <c r="A922" s="280"/>
      <c r="B922" s="280"/>
      <c r="C922" s="65"/>
      <c r="D922" s="65"/>
      <c r="E922" s="65"/>
      <c r="F922" s="65"/>
      <c r="G922" s="65"/>
      <c r="H922" s="4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>
      <c r="A923" s="280"/>
      <c r="B923" s="280"/>
      <c r="C923" s="65"/>
      <c r="D923" s="65"/>
      <c r="E923" s="65"/>
      <c r="F923" s="65"/>
      <c r="G923" s="65"/>
      <c r="H923" s="4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>
      <c r="A924" s="280"/>
      <c r="B924" s="280"/>
      <c r="C924" s="65"/>
      <c r="D924" s="65"/>
      <c r="E924" s="65"/>
      <c r="F924" s="65"/>
      <c r="G924" s="65"/>
      <c r="H924" s="4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>
      <c r="A925" s="280"/>
      <c r="B925" s="280"/>
      <c r="C925" s="65"/>
      <c r="D925" s="65"/>
      <c r="E925" s="65"/>
      <c r="F925" s="65"/>
      <c r="G925" s="65"/>
      <c r="H925" s="4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>
      <c r="A926" s="280"/>
      <c r="B926" s="280"/>
      <c r="C926" s="65"/>
      <c r="D926" s="65"/>
      <c r="E926" s="65"/>
      <c r="F926" s="65"/>
      <c r="G926" s="65"/>
      <c r="H926" s="4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>
      <c r="A927" s="280"/>
      <c r="B927" s="280"/>
      <c r="C927" s="65"/>
      <c r="D927" s="65"/>
      <c r="E927" s="65"/>
      <c r="F927" s="65"/>
      <c r="G927" s="65"/>
      <c r="H927" s="4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>
      <c r="A928" s="280"/>
      <c r="B928" s="280"/>
      <c r="C928" s="65"/>
      <c r="D928" s="65"/>
      <c r="E928" s="65"/>
      <c r="F928" s="65"/>
      <c r="G928" s="65"/>
      <c r="H928" s="4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>
      <c r="A929" s="280"/>
      <c r="B929" s="280"/>
      <c r="C929" s="65"/>
      <c r="D929" s="65"/>
      <c r="E929" s="65"/>
      <c r="F929" s="65"/>
      <c r="G929" s="65"/>
      <c r="H929" s="4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>
      <c r="A930" s="280"/>
      <c r="B930" s="280"/>
      <c r="C930" s="65"/>
      <c r="D930" s="65"/>
      <c r="E930" s="65"/>
      <c r="F930" s="65"/>
      <c r="G930" s="65"/>
      <c r="H930" s="4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>
      <c r="A931" s="280"/>
      <c r="B931" s="280"/>
      <c r="C931" s="65"/>
      <c r="D931" s="65"/>
      <c r="E931" s="65"/>
      <c r="F931" s="65"/>
      <c r="G931" s="65"/>
      <c r="H931" s="4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>
      <c r="A932" s="280"/>
      <c r="B932" s="280"/>
      <c r="C932" s="65"/>
      <c r="D932" s="65"/>
      <c r="E932" s="65"/>
      <c r="F932" s="65"/>
      <c r="G932" s="65"/>
      <c r="H932" s="4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>
      <c r="A933" s="280"/>
      <c r="B933" s="280"/>
      <c r="C933" s="65"/>
      <c r="D933" s="65"/>
      <c r="E933" s="65"/>
      <c r="F933" s="65"/>
      <c r="G933" s="65"/>
      <c r="H933" s="4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>
      <c r="A934" s="280"/>
      <c r="B934" s="280"/>
      <c r="C934" s="65"/>
      <c r="D934" s="65"/>
      <c r="E934" s="65"/>
      <c r="F934" s="65"/>
      <c r="G934" s="65"/>
      <c r="H934" s="4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>
      <c r="A935" s="280"/>
      <c r="B935" s="280"/>
      <c r="C935" s="65"/>
      <c r="D935" s="65"/>
      <c r="E935" s="65"/>
      <c r="F935" s="65"/>
      <c r="G935" s="65"/>
      <c r="H935" s="4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>
      <c r="A936" s="280"/>
      <c r="B936" s="280"/>
      <c r="C936" s="65"/>
      <c r="D936" s="65"/>
      <c r="E936" s="65"/>
      <c r="F936" s="65"/>
      <c r="G936" s="65"/>
      <c r="H936" s="4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>
      <c r="A937" s="280"/>
      <c r="B937" s="280"/>
      <c r="C937" s="65"/>
      <c r="D937" s="65"/>
      <c r="E937" s="65"/>
      <c r="F937" s="65"/>
      <c r="G937" s="65"/>
      <c r="H937" s="4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>
      <c r="A938" s="280"/>
      <c r="B938" s="280"/>
      <c r="C938" s="65"/>
      <c r="D938" s="65"/>
      <c r="E938" s="65"/>
      <c r="F938" s="65"/>
      <c r="G938" s="65"/>
      <c r="H938" s="4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>
      <c r="A939" s="280"/>
      <c r="B939" s="280"/>
      <c r="C939" s="65"/>
      <c r="D939" s="65"/>
      <c r="E939" s="65"/>
      <c r="F939" s="65"/>
      <c r="G939" s="65"/>
      <c r="H939" s="4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>
      <c r="A940" s="280"/>
      <c r="B940" s="280"/>
      <c r="C940" s="65"/>
      <c r="D940" s="65"/>
      <c r="E940" s="65"/>
      <c r="F940" s="65"/>
      <c r="G940" s="65"/>
      <c r="H940" s="4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>
      <c r="A941" s="280"/>
      <c r="B941" s="280"/>
      <c r="C941" s="65"/>
      <c r="D941" s="65"/>
      <c r="E941" s="65"/>
      <c r="F941" s="65"/>
      <c r="G941" s="65"/>
      <c r="H941" s="4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>
      <c r="A942" s="280"/>
      <c r="B942" s="280"/>
      <c r="C942" s="65"/>
      <c r="D942" s="65"/>
      <c r="E942" s="65"/>
      <c r="F942" s="65"/>
      <c r="G942" s="65"/>
      <c r="H942" s="4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>
      <c r="A943" s="280"/>
      <c r="B943" s="280"/>
      <c r="C943" s="65"/>
      <c r="D943" s="65"/>
      <c r="E943" s="65"/>
      <c r="F943" s="65"/>
      <c r="G943" s="65"/>
      <c r="H943" s="4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>
      <c r="A944" s="280"/>
      <c r="B944" s="280"/>
      <c r="C944" s="65"/>
      <c r="D944" s="65"/>
      <c r="E944" s="65"/>
      <c r="F944" s="65"/>
      <c r="G944" s="65"/>
      <c r="H944" s="4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>
      <c r="A945" s="280"/>
      <c r="B945" s="280"/>
      <c r="C945" s="65"/>
      <c r="D945" s="65"/>
      <c r="E945" s="65"/>
      <c r="F945" s="65"/>
      <c r="G945" s="65"/>
      <c r="H945" s="4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>
      <c r="A946" s="280"/>
      <c r="B946" s="280"/>
      <c r="C946" s="65"/>
      <c r="D946" s="65"/>
      <c r="E946" s="65"/>
      <c r="F946" s="65"/>
      <c r="G946" s="65"/>
      <c r="H946" s="4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>
      <c r="A947" s="280"/>
      <c r="B947" s="280"/>
      <c r="C947" s="65"/>
      <c r="D947" s="65"/>
      <c r="E947" s="65"/>
      <c r="F947" s="65"/>
      <c r="G947" s="65"/>
      <c r="H947" s="4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>
      <c r="A948" s="280"/>
      <c r="B948" s="280"/>
      <c r="C948" s="65"/>
      <c r="D948" s="65"/>
      <c r="E948" s="65"/>
      <c r="F948" s="65"/>
      <c r="G948" s="65"/>
      <c r="H948" s="4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>
      <c r="A949" s="280"/>
      <c r="B949" s="280"/>
      <c r="C949" s="65"/>
      <c r="D949" s="65"/>
      <c r="E949" s="65"/>
      <c r="F949" s="65"/>
      <c r="G949" s="65"/>
      <c r="H949" s="4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>
      <c r="A950" s="280"/>
      <c r="B950" s="280"/>
      <c r="C950" s="65"/>
      <c r="D950" s="65"/>
      <c r="E950" s="65"/>
      <c r="F950" s="65"/>
      <c r="G950" s="65"/>
      <c r="H950" s="4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>
      <c r="A951" s="280"/>
      <c r="B951" s="280"/>
      <c r="C951" s="65"/>
      <c r="D951" s="65"/>
      <c r="E951" s="65"/>
      <c r="F951" s="65"/>
      <c r="G951" s="65"/>
      <c r="H951" s="4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>
      <c r="A952" s="280"/>
      <c r="B952" s="280"/>
      <c r="C952" s="65"/>
      <c r="D952" s="65"/>
      <c r="E952" s="65"/>
      <c r="F952" s="65"/>
      <c r="G952" s="65"/>
      <c r="H952" s="4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>
      <c r="A953" s="280"/>
      <c r="B953" s="280"/>
      <c r="C953" s="65"/>
      <c r="D953" s="65"/>
      <c r="E953" s="65"/>
      <c r="F953" s="65"/>
      <c r="G953" s="65"/>
      <c r="H953" s="4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>
      <c r="A954" s="280"/>
      <c r="B954" s="280"/>
      <c r="C954" s="65"/>
      <c r="D954" s="65"/>
      <c r="E954" s="65"/>
      <c r="F954" s="65"/>
      <c r="G954" s="65"/>
      <c r="H954" s="4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>
      <c r="A955" s="280"/>
      <c r="B955" s="280"/>
      <c r="C955" s="65"/>
      <c r="D955" s="65"/>
      <c r="E955" s="65"/>
      <c r="F955" s="65"/>
      <c r="G955" s="65"/>
      <c r="H955" s="4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>
      <c r="A956" s="280"/>
      <c r="B956" s="280"/>
      <c r="C956" s="65"/>
      <c r="D956" s="65"/>
      <c r="E956" s="65"/>
      <c r="F956" s="65"/>
      <c r="G956" s="65"/>
      <c r="H956" s="4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>
      <c r="A957" s="280"/>
      <c r="B957" s="280"/>
      <c r="C957" s="65"/>
      <c r="D957" s="65"/>
      <c r="E957" s="65"/>
      <c r="F957" s="65"/>
      <c r="G957" s="65"/>
      <c r="H957" s="4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>
      <c r="A958" s="280"/>
      <c r="B958" s="280"/>
      <c r="C958" s="65"/>
      <c r="D958" s="65"/>
      <c r="E958" s="65"/>
      <c r="F958" s="65"/>
      <c r="G958" s="65"/>
      <c r="H958" s="4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>
      <c r="A959" s="280"/>
      <c r="B959" s="280"/>
      <c r="C959" s="65"/>
      <c r="D959" s="65"/>
      <c r="E959" s="65"/>
      <c r="F959" s="65"/>
      <c r="G959" s="65"/>
      <c r="H959" s="4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>
      <c r="A960" s="280"/>
      <c r="B960" s="280"/>
      <c r="C960" s="65"/>
      <c r="D960" s="65"/>
      <c r="E960" s="65"/>
      <c r="F960" s="65"/>
      <c r="G960" s="65"/>
      <c r="H960" s="4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>
      <c r="A961" s="280"/>
      <c r="B961" s="280"/>
      <c r="C961" s="65"/>
      <c r="D961" s="65"/>
      <c r="E961" s="65"/>
      <c r="F961" s="65"/>
      <c r="G961" s="65"/>
      <c r="H961" s="4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>
      <c r="A962" s="280"/>
      <c r="B962" s="280"/>
      <c r="C962" s="65"/>
      <c r="D962" s="65"/>
      <c r="E962" s="65"/>
      <c r="F962" s="65"/>
      <c r="G962" s="65"/>
      <c r="H962" s="4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>
      <c r="A963" s="280"/>
      <c r="B963" s="280"/>
      <c r="C963" s="65"/>
      <c r="D963" s="65"/>
      <c r="E963" s="65"/>
      <c r="F963" s="65"/>
      <c r="G963" s="65"/>
      <c r="H963" s="4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>
      <c r="A964" s="280"/>
      <c r="B964" s="280"/>
      <c r="C964" s="65"/>
      <c r="D964" s="65"/>
      <c r="E964" s="65"/>
      <c r="F964" s="65"/>
      <c r="G964" s="65"/>
      <c r="H964" s="4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>
      <c r="A965" s="280"/>
      <c r="B965" s="280"/>
      <c r="C965" s="65"/>
      <c r="D965" s="65"/>
      <c r="E965" s="65"/>
      <c r="F965" s="65"/>
      <c r="G965" s="65"/>
      <c r="H965" s="4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>
      <c r="A966" s="280"/>
      <c r="B966" s="280"/>
      <c r="C966" s="65"/>
      <c r="D966" s="65"/>
      <c r="E966" s="65"/>
      <c r="F966" s="65"/>
      <c r="G966" s="65"/>
      <c r="H966" s="4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>
      <c r="A967" s="280"/>
      <c r="B967" s="280"/>
      <c r="C967" s="65"/>
      <c r="D967" s="65"/>
      <c r="E967" s="65"/>
      <c r="F967" s="65"/>
      <c r="G967" s="65"/>
      <c r="H967" s="4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>
      <c r="A968" s="280"/>
      <c r="B968" s="280"/>
      <c r="C968" s="65"/>
      <c r="D968" s="65"/>
      <c r="E968" s="65"/>
      <c r="F968" s="65"/>
      <c r="G968" s="65"/>
      <c r="H968" s="4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>
      <c r="A969" s="280"/>
      <c r="B969" s="280"/>
      <c r="C969" s="65"/>
      <c r="D969" s="65"/>
      <c r="E969" s="65"/>
      <c r="F969" s="65"/>
      <c r="G969" s="65"/>
      <c r="H969" s="4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>
      <c r="A970" s="280"/>
      <c r="B970" s="280"/>
      <c r="C970" s="65"/>
      <c r="D970" s="65"/>
      <c r="E970" s="65"/>
      <c r="F970" s="65"/>
      <c r="G970" s="65"/>
      <c r="H970" s="4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>
      <c r="A971" s="280"/>
      <c r="B971" s="280"/>
      <c r="C971" s="65"/>
      <c r="D971" s="65"/>
      <c r="E971" s="65"/>
      <c r="F971" s="65"/>
      <c r="G971" s="65"/>
      <c r="H971" s="4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>
      <c r="A972" s="280"/>
      <c r="B972" s="280"/>
      <c r="C972" s="65"/>
      <c r="D972" s="65"/>
      <c r="E972" s="65"/>
      <c r="F972" s="65"/>
      <c r="G972" s="65"/>
      <c r="H972" s="4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>
      <c r="A973" s="280"/>
      <c r="B973" s="280"/>
      <c r="C973" s="65"/>
      <c r="D973" s="65"/>
      <c r="E973" s="65"/>
      <c r="F973" s="65"/>
      <c r="G973" s="65"/>
      <c r="H973" s="4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>
      <c r="A974" s="280"/>
      <c r="B974" s="280"/>
      <c r="C974" s="65"/>
      <c r="D974" s="65"/>
      <c r="E974" s="65"/>
      <c r="F974" s="65"/>
      <c r="G974" s="65"/>
      <c r="H974" s="4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>
      <c r="A975" s="280"/>
      <c r="B975" s="280"/>
      <c r="C975" s="65"/>
      <c r="D975" s="65"/>
      <c r="E975" s="65"/>
      <c r="F975" s="65"/>
      <c r="G975" s="65"/>
      <c r="H975" s="4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>
      <c r="A976" s="280"/>
      <c r="B976" s="280"/>
      <c r="C976" s="65"/>
      <c r="D976" s="65"/>
      <c r="E976" s="65"/>
      <c r="F976" s="65"/>
      <c r="G976" s="65"/>
      <c r="H976" s="4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">
      <c r="A977" s="280"/>
      <c r="B977" s="280"/>
      <c r="C977" s="65"/>
      <c r="D977" s="65"/>
      <c r="E977" s="65"/>
      <c r="F977" s="65"/>
      <c r="G977" s="65"/>
      <c r="H977" s="4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">
      <c r="A978" s="280"/>
      <c r="B978" s="280"/>
      <c r="C978" s="65"/>
      <c r="D978" s="65"/>
      <c r="E978" s="65"/>
      <c r="F978" s="65"/>
      <c r="G978" s="65"/>
      <c r="H978" s="4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">
      <c r="A979" s="280"/>
      <c r="B979" s="280"/>
      <c r="C979" s="65"/>
      <c r="D979" s="65"/>
      <c r="E979" s="65"/>
      <c r="F979" s="65"/>
      <c r="G979" s="65"/>
      <c r="H979" s="4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">
      <c r="A980" s="280"/>
      <c r="B980" s="280"/>
      <c r="C980" s="65"/>
      <c r="D980" s="65"/>
      <c r="E980" s="65"/>
      <c r="F980" s="65"/>
      <c r="G980" s="65"/>
      <c r="H980" s="4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">
      <c r="A981" s="280"/>
      <c r="B981" s="280"/>
      <c r="C981" s="65"/>
      <c r="D981" s="65"/>
      <c r="E981" s="65"/>
      <c r="F981" s="65"/>
      <c r="G981" s="65"/>
      <c r="H981" s="4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">
      <c r="A982" s="280"/>
      <c r="B982" s="280"/>
      <c r="C982" s="65"/>
      <c r="D982" s="65"/>
      <c r="E982" s="65"/>
      <c r="F982" s="65"/>
      <c r="G982" s="65"/>
      <c r="H982" s="4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">
      <c r="A983" s="280"/>
      <c r="B983" s="280"/>
      <c r="C983" s="65"/>
      <c r="D983" s="65"/>
      <c r="E983" s="65"/>
      <c r="F983" s="65"/>
      <c r="G983" s="65"/>
      <c r="H983" s="4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">
      <c r="A984" s="280"/>
      <c r="B984" s="280"/>
      <c r="C984" s="65"/>
      <c r="D984" s="65"/>
      <c r="E984" s="65"/>
      <c r="F984" s="65"/>
      <c r="G984" s="65"/>
      <c r="H984" s="4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">
      <c r="A985" s="280"/>
      <c r="B985" s="280"/>
      <c r="C985" s="65"/>
      <c r="D985" s="65"/>
      <c r="E985" s="65"/>
      <c r="F985" s="65"/>
      <c r="G985" s="65"/>
      <c r="H985" s="4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">
      <c r="A986" s="280"/>
      <c r="B986" s="280"/>
      <c r="C986" s="65"/>
      <c r="D986" s="65"/>
      <c r="E986" s="65"/>
      <c r="F986" s="65"/>
      <c r="G986" s="65"/>
      <c r="H986" s="4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">
      <c r="A987" s="280"/>
      <c r="B987" s="280"/>
      <c r="C987" s="65"/>
      <c r="D987" s="65"/>
      <c r="E987" s="65"/>
      <c r="F987" s="65"/>
      <c r="G987" s="65"/>
      <c r="H987" s="4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">
      <c r="A988" s="280"/>
      <c r="B988" s="280"/>
      <c r="C988" s="65"/>
      <c r="D988" s="65"/>
      <c r="E988" s="65"/>
      <c r="F988" s="65"/>
      <c r="G988" s="65"/>
      <c r="H988" s="4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">
      <c r="A989" s="280"/>
      <c r="B989" s="280"/>
      <c r="C989" s="65"/>
      <c r="D989" s="65"/>
      <c r="E989" s="65"/>
      <c r="F989" s="65"/>
      <c r="G989" s="65"/>
      <c r="H989" s="4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">
      <c r="A990" s="280"/>
      <c r="B990" s="280"/>
      <c r="C990" s="65"/>
      <c r="D990" s="65"/>
      <c r="E990" s="65"/>
      <c r="F990" s="65"/>
      <c r="G990" s="65"/>
      <c r="H990" s="4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">
      <c r="A991" s="280"/>
      <c r="B991" s="280"/>
      <c r="C991" s="65"/>
      <c r="D991" s="65"/>
      <c r="E991" s="65"/>
      <c r="F991" s="65"/>
      <c r="G991" s="65"/>
      <c r="H991" s="4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">
      <c r="A992" s="280"/>
      <c r="B992" s="280"/>
      <c r="C992" s="65"/>
      <c r="D992" s="65"/>
      <c r="E992" s="65"/>
      <c r="F992" s="65"/>
      <c r="G992" s="65"/>
      <c r="H992" s="4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">
      <c r="A993" s="280"/>
      <c r="B993" s="280"/>
      <c r="C993" s="65"/>
      <c r="D993" s="65"/>
      <c r="E993" s="65"/>
      <c r="F993" s="65"/>
      <c r="G993" s="65"/>
      <c r="H993" s="4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">
      <c r="A994" s="280"/>
      <c r="B994" s="280"/>
      <c r="C994" s="65"/>
      <c r="D994" s="65"/>
      <c r="E994" s="65"/>
      <c r="F994" s="65"/>
      <c r="G994" s="65"/>
      <c r="H994" s="4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">
      <c r="A995" s="280"/>
      <c r="B995" s="280"/>
      <c r="C995" s="65"/>
      <c r="D995" s="65"/>
      <c r="E995" s="65"/>
      <c r="F995" s="65"/>
      <c r="G995" s="65"/>
      <c r="H995" s="4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">
      <c r="A996" s="280"/>
      <c r="B996" s="280"/>
      <c r="C996" s="65"/>
      <c r="D996" s="65"/>
      <c r="E996" s="65"/>
      <c r="F996" s="65"/>
      <c r="G996" s="65"/>
      <c r="H996" s="4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">
      <c r="A997" s="280"/>
      <c r="B997" s="280"/>
      <c r="C997" s="65"/>
      <c r="D997" s="65"/>
      <c r="E997" s="65"/>
      <c r="F997" s="65"/>
      <c r="G997" s="65"/>
      <c r="H997" s="4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">
      <c r="A998" s="280"/>
      <c r="B998" s="280"/>
      <c r="C998" s="65"/>
      <c r="D998" s="65"/>
      <c r="E998" s="65"/>
      <c r="F998" s="65"/>
      <c r="G998" s="65"/>
      <c r="H998" s="4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">
      <c r="A999" s="280"/>
      <c r="B999" s="280"/>
      <c r="C999" s="65"/>
      <c r="D999" s="65"/>
      <c r="E999" s="65"/>
      <c r="F999" s="65"/>
      <c r="G999" s="65"/>
      <c r="H999" s="4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8">
      <c r="A1000" s="280"/>
      <c r="B1000" s="280"/>
      <c r="C1000" s="65"/>
      <c r="D1000" s="65"/>
      <c r="E1000" s="65"/>
      <c r="F1000" s="65"/>
      <c r="G1000" s="65"/>
      <c r="H1000" s="4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8">
      <c r="A1001" s="280"/>
      <c r="B1001" s="280"/>
      <c r="C1001" s="65"/>
      <c r="D1001" s="65"/>
      <c r="E1001" s="65"/>
      <c r="F1001" s="65"/>
      <c r="G1001" s="65"/>
      <c r="H1001" s="4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8">
      <c r="A1002" s="280"/>
      <c r="B1002" s="280"/>
      <c r="C1002" s="65"/>
      <c r="D1002" s="65"/>
      <c r="E1002" s="65"/>
      <c r="F1002" s="65"/>
      <c r="G1002" s="65"/>
      <c r="H1002" s="4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8">
      <c r="A1003" s="280"/>
      <c r="B1003" s="280"/>
      <c r="C1003" s="65"/>
      <c r="D1003" s="65"/>
      <c r="E1003" s="65"/>
      <c r="F1003" s="65"/>
      <c r="G1003" s="65"/>
      <c r="H1003" s="4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8">
      <c r="A1004" s="280"/>
      <c r="B1004" s="280"/>
      <c r="C1004" s="65"/>
      <c r="D1004" s="65"/>
      <c r="E1004" s="65"/>
      <c r="F1004" s="65"/>
      <c r="G1004" s="65"/>
      <c r="H1004" s="4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9">
    <mergeCell ref="F8:I11"/>
    <mergeCell ref="F12:I14"/>
    <mergeCell ref="A1:B1004"/>
    <mergeCell ref="C2:G2"/>
    <mergeCell ref="C3:G3"/>
    <mergeCell ref="F4:I4"/>
    <mergeCell ref="C6:D6"/>
    <mergeCell ref="F6:I6"/>
    <mergeCell ref="F7:I7"/>
  </mergeCells>
  <conditionalFormatting sqref="D37">
    <cfRule type="containsText" dxfId="50" priority="2" operator="containsText" text="You're on Track">
      <formula>NOT(ISERROR(SEARCH(("You're on Track"),(D37))))</formula>
    </cfRule>
    <cfRule type="containsText" dxfId="49" priority="3" operator="containsText" text="You Need to Take Action!">
      <formula>NOT(ISERROR(SEARCH(("You Need to Take Action!"),(D37))))</formula>
    </cfRule>
  </conditionalFormatting>
  <conditionalFormatting sqref="E20:E23">
    <cfRule type="cellIs" dxfId="48" priority="1" operator="greaterThan">
      <formula>50</formula>
    </cfRule>
  </conditionalFormatting>
  <hyperlinks>
    <hyperlink ref="C3" r:id="rId1" xr:uid="{00000000-0004-0000-0100-000000000000}"/>
    <hyperlink ref="F1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13"/>
  <sheetViews>
    <sheetView zoomScale="95" zoomScaleNormal="95" workbookViewId="0">
      <selection activeCell="F12" sqref="F12:I14"/>
    </sheetView>
  </sheetViews>
  <sheetFormatPr baseColWidth="10" defaultColWidth="12.5" defaultRowHeight="15.75" customHeight="1"/>
  <cols>
    <col min="1" max="1" width="9.83203125" customWidth="1"/>
    <col min="2" max="2" width="18.5" customWidth="1"/>
    <col min="3" max="3" width="51.33203125" customWidth="1"/>
    <col min="4" max="4" width="24.6640625" customWidth="1"/>
    <col min="5" max="5" width="12.1640625" customWidth="1"/>
    <col min="6" max="6" width="25.33203125" customWidth="1"/>
    <col min="9" max="9" width="33.5" customWidth="1"/>
  </cols>
  <sheetData>
    <row r="1" spans="1:24" ht="13">
      <c r="B1" s="10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.75" customHeight="1">
      <c r="B2" s="108"/>
      <c r="C2" s="272" t="s">
        <v>44</v>
      </c>
      <c r="D2" s="270"/>
      <c r="E2" s="270"/>
      <c r="F2" s="270"/>
      <c r="G2" s="2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>
      <c r="B3" s="108"/>
      <c r="C3" s="284" t="s">
        <v>45</v>
      </c>
      <c r="D3" s="270"/>
      <c r="E3" s="270"/>
      <c r="F3" s="270"/>
      <c r="G3" s="27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>
      <c r="B4" s="108"/>
      <c r="C4" s="5"/>
      <c r="D4" s="6"/>
      <c r="E4" s="6"/>
      <c r="F4" s="109"/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>
      <c r="B5" s="108"/>
      <c r="C5" s="5" t="s">
        <v>26</v>
      </c>
      <c r="D5" s="6">
        <f ca="1">TODAY()</f>
        <v>45309</v>
      </c>
      <c r="E5" s="6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B6" s="108"/>
      <c r="C6" s="10"/>
      <c r="D6" s="12"/>
      <c r="E6" s="1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49.5" customHeight="1">
      <c r="B7" s="108"/>
      <c r="C7" s="291" t="s">
        <v>145</v>
      </c>
      <c r="D7" s="270"/>
      <c r="E7" s="111"/>
      <c r="F7" s="288" t="s">
        <v>46</v>
      </c>
      <c r="G7" s="289"/>
      <c r="H7" s="289"/>
      <c r="I7" s="29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.75" customHeight="1">
      <c r="A8" s="292"/>
      <c r="B8" s="281"/>
      <c r="C8" s="20" t="s">
        <v>2</v>
      </c>
      <c r="D8" s="49" t="s">
        <v>28</v>
      </c>
      <c r="E8" s="71"/>
      <c r="F8" s="279" t="s">
        <v>47</v>
      </c>
      <c r="G8" s="280"/>
      <c r="H8" s="280"/>
      <c r="I8" s="28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"/>
    </row>
    <row r="9" spans="1:24" ht="23.25" customHeight="1">
      <c r="A9" s="280"/>
      <c r="B9" s="281"/>
      <c r="C9" s="86" t="s">
        <v>37</v>
      </c>
      <c r="D9" s="112">
        <f>'Profit Planner'!D23</f>
        <v>333333.33333333331</v>
      </c>
      <c r="E9" s="72"/>
      <c r="F9" s="282"/>
      <c r="G9" s="280"/>
      <c r="H9" s="280"/>
      <c r="I9" s="2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0.5" customHeight="1">
      <c r="A10" s="280"/>
      <c r="B10" s="281"/>
      <c r="C10" s="76"/>
      <c r="D10" s="25"/>
      <c r="E10" s="72"/>
      <c r="F10" s="282"/>
      <c r="G10" s="280"/>
      <c r="H10" s="280"/>
      <c r="I10" s="28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8.5" customHeight="1">
      <c r="A11" s="280"/>
      <c r="B11" s="281"/>
      <c r="C11" s="53" t="s">
        <v>48</v>
      </c>
      <c r="D11" s="113">
        <f>'Profit Planner'!D32</f>
        <v>8</v>
      </c>
      <c r="E11" s="72"/>
      <c r="F11" s="282"/>
      <c r="G11" s="280"/>
      <c r="H11" s="280"/>
      <c r="I11" s="28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customHeight="1">
      <c r="A12" s="280"/>
      <c r="B12" s="281"/>
      <c r="C12" s="28"/>
      <c r="D12" s="29"/>
      <c r="E12" s="72"/>
      <c r="F12" s="283" t="s">
        <v>49</v>
      </c>
      <c r="G12" s="280"/>
      <c r="H12" s="280"/>
      <c r="I12" s="28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1" customHeight="1">
      <c r="A13" s="280"/>
      <c r="B13" s="281"/>
      <c r="C13" s="76" t="s">
        <v>50</v>
      </c>
      <c r="D13" s="114">
        <f>'Profit Planner'!D36</f>
        <v>41666.666666666664</v>
      </c>
      <c r="E13" s="72"/>
      <c r="F13" s="282"/>
      <c r="G13" s="280"/>
      <c r="H13" s="280"/>
      <c r="I13" s="2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280"/>
      <c r="B14" s="281"/>
      <c r="C14" s="99"/>
      <c r="D14" s="33"/>
      <c r="E14" s="72"/>
      <c r="F14" s="282"/>
      <c r="G14" s="280"/>
      <c r="H14" s="280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3.25" customHeight="1">
      <c r="A15" s="280"/>
      <c r="B15" s="281"/>
      <c r="C15" s="73" t="s">
        <v>51</v>
      </c>
      <c r="D15" s="115">
        <f>'Profit Planner'!D30</f>
        <v>20.833333333333332</v>
      </c>
      <c r="E15" s="7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280"/>
      <c r="B16" s="281"/>
      <c r="C16" s="116"/>
      <c r="D16" s="117"/>
      <c r="E16" s="72"/>
      <c r="F16" s="85"/>
      <c r="G16" s="40"/>
      <c r="H16" s="40"/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36.75" customHeight="1">
      <c r="B17" s="108"/>
      <c r="C17" s="277" t="s">
        <v>52</v>
      </c>
      <c r="D17" s="270"/>
      <c r="E17" s="6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21" customHeight="1">
      <c r="B18" s="108"/>
      <c r="C18" s="46" t="s">
        <v>2</v>
      </c>
      <c r="D18" s="47" t="s">
        <v>28</v>
      </c>
      <c r="E18" s="6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9.5" customHeight="1">
      <c r="B19" s="108"/>
      <c r="C19" s="76" t="s">
        <v>53</v>
      </c>
      <c r="D19" s="45">
        <f>D13/23</f>
        <v>1811.5942028985505</v>
      </c>
      <c r="E19" s="6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5.75" customHeight="1">
      <c r="B20" s="108"/>
      <c r="C20" s="86"/>
      <c r="D20" s="118"/>
      <c r="E20" s="6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8.75" customHeight="1">
      <c r="B21" s="108"/>
      <c r="C21" s="76" t="s">
        <v>54</v>
      </c>
      <c r="D21" s="118">
        <f>IFERROR(D19/ 'Profit Planner'!D10, "")</f>
        <v>0.90579710144927528</v>
      </c>
      <c r="E21" s="6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5.75" customHeight="1">
      <c r="B22" s="108"/>
      <c r="C22" s="86"/>
      <c r="D22" s="118"/>
      <c r="E22" s="6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ht="19.5" customHeight="1">
      <c r="B23" s="108"/>
      <c r="C23" s="86" t="s">
        <v>55</v>
      </c>
      <c r="D23" s="118">
        <f>D21*'Your Metrics'!F35</f>
        <v>0.54347826086956519</v>
      </c>
      <c r="E23" s="6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ht="20">
      <c r="B24" s="108"/>
      <c r="C24" s="86"/>
      <c r="D24" s="118"/>
      <c r="E24" s="6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ht="21">
      <c r="B25" s="108"/>
      <c r="C25" s="86" t="s">
        <v>56</v>
      </c>
      <c r="D25" s="119">
        <f>D21*'Your Metrics'!F23</f>
        <v>0.36231884057971014</v>
      </c>
      <c r="E25" s="6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35.25" customHeight="1">
      <c r="C26" s="277" t="s">
        <v>57</v>
      </c>
      <c r="D26" s="270"/>
    </row>
    <row r="27" spans="2:24" ht="23.25" customHeight="1">
      <c r="C27" s="46" t="s">
        <v>2</v>
      </c>
      <c r="D27" s="47" t="s">
        <v>28</v>
      </c>
    </row>
    <row r="28" spans="2:24" ht="20">
      <c r="C28" s="99" t="s">
        <v>58</v>
      </c>
      <c r="D28" s="120">
        <f>IFERROR(D30/ 'Your Metrics'!F37, "")</f>
        <v>5.1759834368530022</v>
      </c>
    </row>
    <row r="29" spans="2:24" ht="20">
      <c r="C29" s="99"/>
      <c r="D29" s="120"/>
      <c r="E29" s="68"/>
    </row>
    <row r="30" spans="2:24" ht="20">
      <c r="C30" s="99" t="s">
        <v>59</v>
      </c>
      <c r="D30" s="120">
        <f>IFERROR(D32/ 'Your Metrics'!F39, "")</f>
        <v>1.5527950310559007</v>
      </c>
      <c r="E30" s="68"/>
    </row>
    <row r="31" spans="2:24" ht="20">
      <c r="C31" s="99"/>
      <c r="D31" s="121"/>
      <c r="E31" s="68"/>
    </row>
    <row r="32" spans="2:24" ht="20">
      <c r="C32" s="99" t="s">
        <v>60</v>
      </c>
      <c r="D32" s="121">
        <f>IFERROR(D23/ 'Your Metrics'!F41, "")</f>
        <v>1.0869565217391304</v>
      </c>
      <c r="E32" s="68"/>
    </row>
    <row r="33" spans="2:24" ht="33.75" customHeight="1">
      <c r="B33" s="108"/>
      <c r="C33" s="277" t="s">
        <v>61</v>
      </c>
      <c r="D33" s="270"/>
      <c r="E33" s="6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28.5" customHeight="1">
      <c r="C34" s="46" t="s">
        <v>2</v>
      </c>
      <c r="D34" s="47" t="s">
        <v>28</v>
      </c>
    </row>
    <row r="35" spans="2:24" ht="20">
      <c r="C35" s="99" t="s">
        <v>62</v>
      </c>
      <c r="D35" s="120">
        <f>IFERROR(D37/ 'Your Metrics'!F25, "")</f>
        <v>181.15942028985503</v>
      </c>
      <c r="E35" s="68"/>
    </row>
    <row r="36" spans="2:24" ht="20">
      <c r="C36" s="99"/>
      <c r="D36" s="120"/>
      <c r="E36" s="68"/>
    </row>
    <row r="37" spans="2:24" ht="20">
      <c r="C37" s="99" t="s">
        <v>63</v>
      </c>
      <c r="D37" s="120">
        <f>IFERROR(D39/ 'Your Metrics'!F27, "")</f>
        <v>18.115942028985504</v>
      </c>
      <c r="E37" s="68"/>
    </row>
    <row r="38" spans="2:24" ht="20">
      <c r="C38" s="99"/>
      <c r="D38" s="121"/>
      <c r="E38" s="68"/>
    </row>
    <row r="39" spans="2:24" ht="20">
      <c r="C39" s="99" t="s">
        <v>64</v>
      </c>
      <c r="D39" s="120">
        <f>IFERROR(D41/ 'Your Metrics'!F29, "")</f>
        <v>3.6231884057971011</v>
      </c>
      <c r="E39" s="68"/>
    </row>
    <row r="40" spans="2:24" ht="20">
      <c r="C40" s="99"/>
      <c r="D40" s="121"/>
      <c r="E40" s="68"/>
    </row>
    <row r="41" spans="2:24" ht="20">
      <c r="C41" s="99" t="s">
        <v>60</v>
      </c>
      <c r="D41" s="121">
        <f>IFERROR(D25/ 'Your Metrics'!F31, "")</f>
        <v>1.8115942028985506</v>
      </c>
      <c r="E41" s="68"/>
    </row>
    <row r="42" spans="2:24" ht="18">
      <c r="B42" s="108"/>
      <c r="C42" s="65"/>
      <c r="D42" s="65"/>
      <c r="E42" s="6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8">
      <c r="B43" s="108"/>
      <c r="C43" s="65"/>
      <c r="D43" s="65"/>
      <c r="E43" s="6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8">
      <c r="B44" s="108"/>
      <c r="C44" s="65"/>
      <c r="D44" s="65"/>
      <c r="E44" s="6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8">
      <c r="B45" s="108"/>
      <c r="C45" s="65"/>
      <c r="D45" s="65"/>
      <c r="E45" s="6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8">
      <c r="B46" s="108"/>
      <c r="C46" s="65"/>
      <c r="D46" s="65"/>
      <c r="E46" s="6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8">
      <c r="B47" s="108"/>
      <c r="C47" s="65"/>
      <c r="D47" s="65"/>
      <c r="E47" s="6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8">
      <c r="B48" s="108"/>
      <c r="C48" s="65"/>
      <c r="D48" s="65"/>
      <c r="E48" s="6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8">
      <c r="B49" s="108"/>
      <c r="C49" s="65"/>
      <c r="D49" s="65"/>
      <c r="E49" s="6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8">
      <c r="B50" s="108"/>
      <c r="C50" s="65"/>
      <c r="D50" s="65"/>
      <c r="E50" s="6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8">
      <c r="B51" s="108"/>
      <c r="C51" s="65"/>
      <c r="D51" s="65"/>
      <c r="E51" s="6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8">
      <c r="B52" s="108"/>
      <c r="C52" s="65"/>
      <c r="D52" s="65"/>
      <c r="E52" s="6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8">
      <c r="B53" s="108"/>
      <c r="C53" s="65"/>
      <c r="D53" s="65"/>
      <c r="E53" s="6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8">
      <c r="B54" s="108"/>
      <c r="C54" s="65"/>
      <c r="D54" s="65"/>
      <c r="E54" s="6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8">
      <c r="B55" s="108"/>
      <c r="C55" s="65"/>
      <c r="D55" s="65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8">
      <c r="B56" s="108"/>
      <c r="C56" s="65"/>
      <c r="D56" s="65"/>
      <c r="E56" s="6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8">
      <c r="B57" s="108"/>
      <c r="C57" s="65"/>
      <c r="D57" s="65"/>
      <c r="E57" s="6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8">
      <c r="B58" s="108"/>
      <c r="C58" s="65"/>
      <c r="D58" s="65"/>
      <c r="E58" s="6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8">
      <c r="B59" s="108"/>
      <c r="C59" s="65"/>
      <c r="D59" s="65"/>
      <c r="E59" s="6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8">
      <c r="B60" s="108"/>
      <c r="C60" s="65"/>
      <c r="D60" s="65"/>
      <c r="E60" s="6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8">
      <c r="B61" s="108"/>
      <c r="C61" s="65"/>
      <c r="D61" s="65"/>
      <c r="E61" s="6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8">
      <c r="B62" s="108"/>
      <c r="C62" s="65"/>
      <c r="D62" s="65"/>
      <c r="E62" s="6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8">
      <c r="B63" s="108"/>
      <c r="C63" s="65"/>
      <c r="D63" s="65"/>
      <c r="E63" s="6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8">
      <c r="B64" s="108"/>
      <c r="C64" s="65"/>
      <c r="D64" s="65"/>
      <c r="E64" s="6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8">
      <c r="B65" s="108"/>
      <c r="C65" s="65"/>
      <c r="D65" s="65"/>
      <c r="E65" s="6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8">
      <c r="B66" s="108"/>
      <c r="C66" s="65"/>
      <c r="D66" s="65"/>
      <c r="E66" s="6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8">
      <c r="B67" s="108"/>
      <c r="C67" s="65"/>
      <c r="D67" s="65"/>
      <c r="E67" s="6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8">
      <c r="B68" s="108"/>
      <c r="C68" s="65"/>
      <c r="D68" s="65"/>
      <c r="E68" s="6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8">
      <c r="B69" s="108"/>
      <c r="C69" s="65"/>
      <c r="D69" s="65"/>
      <c r="E69" s="6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8">
      <c r="B70" s="108"/>
      <c r="C70" s="65"/>
      <c r="D70" s="65"/>
      <c r="E70" s="6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8">
      <c r="B71" s="108"/>
      <c r="C71" s="65"/>
      <c r="D71" s="65"/>
      <c r="E71" s="6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8">
      <c r="B72" s="108"/>
      <c r="C72" s="65"/>
      <c r="D72" s="65"/>
      <c r="E72" s="6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8">
      <c r="B73" s="108"/>
      <c r="C73" s="65"/>
      <c r="D73" s="65"/>
      <c r="E73" s="6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8">
      <c r="B74" s="108"/>
      <c r="C74" s="65"/>
      <c r="D74" s="65"/>
      <c r="E74" s="6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8">
      <c r="B75" s="108"/>
      <c r="C75" s="65"/>
      <c r="D75" s="65"/>
      <c r="E75" s="6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8">
      <c r="B76" s="108"/>
      <c r="C76" s="65"/>
      <c r="D76" s="65"/>
      <c r="E76" s="6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8">
      <c r="B77" s="108"/>
      <c r="C77" s="65"/>
      <c r="D77" s="65"/>
      <c r="E77" s="6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8">
      <c r="B78" s="108"/>
      <c r="C78" s="65"/>
      <c r="D78" s="65"/>
      <c r="E78" s="6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8">
      <c r="B79" s="108"/>
      <c r="C79" s="65"/>
      <c r="D79" s="65"/>
      <c r="E79" s="6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8">
      <c r="B80" s="108"/>
      <c r="C80" s="65"/>
      <c r="D80" s="65"/>
      <c r="E80" s="6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8">
      <c r="B81" s="108"/>
      <c r="C81" s="65"/>
      <c r="D81" s="65"/>
      <c r="E81" s="6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8">
      <c r="B82" s="108"/>
      <c r="C82" s="65"/>
      <c r="D82" s="65"/>
      <c r="E82" s="6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8">
      <c r="B83" s="108"/>
      <c r="C83" s="65"/>
      <c r="D83" s="65"/>
      <c r="E83" s="6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8">
      <c r="B84" s="108"/>
      <c r="C84" s="65"/>
      <c r="D84" s="65"/>
      <c r="E84" s="6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8">
      <c r="B85" s="108"/>
      <c r="C85" s="65"/>
      <c r="D85" s="65"/>
      <c r="E85" s="6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8">
      <c r="B86" s="108"/>
      <c r="C86" s="65"/>
      <c r="D86" s="65"/>
      <c r="E86" s="6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8">
      <c r="B87" s="108"/>
      <c r="C87" s="65"/>
      <c r="D87" s="65"/>
      <c r="E87" s="6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8">
      <c r="B88" s="108"/>
      <c r="C88" s="65"/>
      <c r="D88" s="65"/>
      <c r="E88" s="6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8">
      <c r="B89" s="108"/>
      <c r="C89" s="65"/>
      <c r="D89" s="65"/>
      <c r="E89" s="6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8">
      <c r="B90" s="108"/>
      <c r="C90" s="65"/>
      <c r="D90" s="65"/>
      <c r="E90" s="6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8">
      <c r="B91" s="108"/>
      <c r="C91" s="65"/>
      <c r="D91" s="65"/>
      <c r="E91" s="6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8">
      <c r="B92" s="108"/>
      <c r="C92" s="65"/>
      <c r="D92" s="65"/>
      <c r="E92" s="6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8">
      <c r="B93" s="108"/>
      <c r="C93" s="65"/>
      <c r="D93" s="65"/>
      <c r="E93" s="6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8">
      <c r="B94" s="108"/>
      <c r="C94" s="65"/>
      <c r="D94" s="65"/>
      <c r="E94" s="6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8">
      <c r="B95" s="108"/>
      <c r="C95" s="65"/>
      <c r="D95" s="65"/>
      <c r="E95" s="6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8">
      <c r="B96" s="108"/>
      <c r="C96" s="65"/>
      <c r="D96" s="65"/>
      <c r="E96" s="6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8">
      <c r="B97" s="108"/>
      <c r="C97" s="65"/>
      <c r="D97" s="65"/>
      <c r="E97" s="6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8">
      <c r="B98" s="108"/>
      <c r="C98" s="65"/>
      <c r="D98" s="65"/>
      <c r="E98" s="6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8">
      <c r="B99" s="108"/>
      <c r="C99" s="65"/>
      <c r="D99" s="65"/>
      <c r="E99" s="6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8">
      <c r="B100" s="108"/>
      <c r="C100" s="65"/>
      <c r="D100" s="65"/>
      <c r="E100" s="6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8">
      <c r="B101" s="108"/>
      <c r="C101" s="65"/>
      <c r="D101" s="65"/>
      <c r="E101" s="6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8">
      <c r="B102" s="108"/>
      <c r="C102" s="65"/>
      <c r="D102" s="65"/>
      <c r="E102" s="6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8">
      <c r="B103" s="108"/>
      <c r="C103" s="65"/>
      <c r="D103" s="65"/>
      <c r="E103" s="6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8">
      <c r="B104" s="108"/>
      <c r="C104" s="65"/>
      <c r="D104" s="65"/>
      <c r="E104" s="6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8">
      <c r="B105" s="108"/>
      <c r="C105" s="65"/>
      <c r="D105" s="65"/>
      <c r="E105" s="6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8">
      <c r="B106" s="108"/>
      <c r="C106" s="65"/>
      <c r="D106" s="65"/>
      <c r="E106" s="6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8">
      <c r="B107" s="108"/>
      <c r="C107" s="65"/>
      <c r="D107" s="65"/>
      <c r="E107" s="6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8">
      <c r="B108" s="108"/>
      <c r="C108" s="65"/>
      <c r="D108" s="65"/>
      <c r="E108" s="6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8">
      <c r="B109" s="108"/>
      <c r="C109" s="65"/>
      <c r="D109" s="65"/>
      <c r="E109" s="6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8">
      <c r="B110" s="108"/>
      <c r="C110" s="65"/>
      <c r="D110" s="65"/>
      <c r="E110" s="6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8">
      <c r="B111" s="108"/>
      <c r="C111" s="65"/>
      <c r="D111" s="65"/>
      <c r="E111" s="6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8">
      <c r="B112" s="108"/>
      <c r="C112" s="65"/>
      <c r="D112" s="65"/>
      <c r="E112" s="6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8">
      <c r="B113" s="108"/>
      <c r="C113" s="65"/>
      <c r="D113" s="65"/>
      <c r="E113" s="6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8">
      <c r="B114" s="108"/>
      <c r="C114" s="65"/>
      <c r="D114" s="65"/>
      <c r="E114" s="6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8">
      <c r="B115" s="108"/>
      <c r="C115" s="65"/>
      <c r="D115" s="65"/>
      <c r="E115" s="6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8">
      <c r="B116" s="108"/>
      <c r="C116" s="65"/>
      <c r="D116" s="65"/>
      <c r="E116" s="6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8">
      <c r="B117" s="108"/>
      <c r="C117" s="65"/>
      <c r="D117" s="65"/>
      <c r="E117" s="6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8">
      <c r="B118" s="108"/>
      <c r="C118" s="65"/>
      <c r="D118" s="65"/>
      <c r="E118" s="6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8">
      <c r="B119" s="108"/>
      <c r="C119" s="65"/>
      <c r="D119" s="65"/>
      <c r="E119" s="6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8">
      <c r="B120" s="108"/>
      <c r="C120" s="65"/>
      <c r="D120" s="65"/>
      <c r="E120" s="6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8">
      <c r="B121" s="108"/>
      <c r="C121" s="65"/>
      <c r="D121" s="65"/>
      <c r="E121" s="6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8">
      <c r="B122" s="108"/>
      <c r="C122" s="65"/>
      <c r="D122" s="65"/>
      <c r="E122" s="6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8">
      <c r="B123" s="108"/>
      <c r="C123" s="65"/>
      <c r="D123" s="65"/>
      <c r="E123" s="6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8">
      <c r="B124" s="108"/>
      <c r="C124" s="65"/>
      <c r="D124" s="65"/>
      <c r="E124" s="6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8">
      <c r="B125" s="108"/>
      <c r="C125" s="65"/>
      <c r="D125" s="65"/>
      <c r="E125" s="6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8">
      <c r="B126" s="108"/>
      <c r="C126" s="65"/>
      <c r="D126" s="65"/>
      <c r="E126" s="6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8">
      <c r="B127" s="108"/>
      <c r="C127" s="65"/>
      <c r="D127" s="65"/>
      <c r="E127" s="6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8">
      <c r="B128" s="108"/>
      <c r="C128" s="65"/>
      <c r="D128" s="65"/>
      <c r="E128" s="6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8">
      <c r="B129" s="108"/>
      <c r="C129" s="65"/>
      <c r="D129" s="65"/>
      <c r="E129" s="6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8">
      <c r="B130" s="108"/>
      <c r="C130" s="65"/>
      <c r="D130" s="65"/>
      <c r="E130" s="6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8">
      <c r="B131" s="108"/>
      <c r="C131" s="65"/>
      <c r="D131" s="65"/>
      <c r="E131" s="6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8">
      <c r="B132" s="108"/>
      <c r="C132" s="65"/>
      <c r="D132" s="65"/>
      <c r="E132" s="6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8">
      <c r="B133" s="108"/>
      <c r="C133" s="65"/>
      <c r="D133" s="65"/>
      <c r="E133" s="6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8">
      <c r="B134" s="108"/>
      <c r="C134" s="65"/>
      <c r="D134" s="65"/>
      <c r="E134" s="6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8">
      <c r="B135" s="108"/>
      <c r="C135" s="65"/>
      <c r="D135" s="65"/>
      <c r="E135" s="6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8">
      <c r="B136" s="108"/>
      <c r="C136" s="65"/>
      <c r="D136" s="65"/>
      <c r="E136" s="6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8">
      <c r="B137" s="108"/>
      <c r="C137" s="65"/>
      <c r="D137" s="65"/>
      <c r="E137" s="6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8">
      <c r="B138" s="108"/>
      <c r="C138" s="65"/>
      <c r="D138" s="65"/>
      <c r="E138" s="6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8">
      <c r="B139" s="108"/>
      <c r="C139" s="65"/>
      <c r="D139" s="65"/>
      <c r="E139" s="6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8">
      <c r="B140" s="108"/>
      <c r="C140" s="65"/>
      <c r="D140" s="65"/>
      <c r="E140" s="6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8">
      <c r="B141" s="108"/>
      <c r="C141" s="65"/>
      <c r="D141" s="65"/>
      <c r="E141" s="6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8">
      <c r="B142" s="108"/>
      <c r="C142" s="65"/>
      <c r="D142" s="65"/>
      <c r="E142" s="6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8">
      <c r="B143" s="108"/>
      <c r="C143" s="65"/>
      <c r="D143" s="65"/>
      <c r="E143" s="6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8">
      <c r="B144" s="108"/>
      <c r="C144" s="65"/>
      <c r="D144" s="65"/>
      <c r="E144" s="6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8">
      <c r="B145" s="108"/>
      <c r="C145" s="65"/>
      <c r="D145" s="65"/>
      <c r="E145" s="6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8">
      <c r="B146" s="108"/>
      <c r="C146" s="65"/>
      <c r="D146" s="65"/>
      <c r="E146" s="6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8">
      <c r="B147" s="108"/>
      <c r="C147" s="65"/>
      <c r="D147" s="65"/>
      <c r="E147" s="6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8">
      <c r="B148" s="108"/>
      <c r="C148" s="65"/>
      <c r="D148" s="65"/>
      <c r="E148" s="6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8">
      <c r="B149" s="108"/>
      <c r="C149" s="65"/>
      <c r="D149" s="65"/>
      <c r="E149" s="6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8">
      <c r="B150" s="108"/>
      <c r="C150" s="65"/>
      <c r="D150" s="65"/>
      <c r="E150" s="6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8">
      <c r="B151" s="108"/>
      <c r="C151" s="65"/>
      <c r="D151" s="65"/>
      <c r="E151" s="6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8">
      <c r="B152" s="108"/>
      <c r="C152" s="65"/>
      <c r="D152" s="65"/>
      <c r="E152" s="6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8">
      <c r="B153" s="108"/>
      <c r="C153" s="65"/>
      <c r="D153" s="65"/>
      <c r="E153" s="6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8">
      <c r="B154" s="108"/>
      <c r="C154" s="65"/>
      <c r="D154" s="65"/>
      <c r="E154" s="6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8">
      <c r="B155" s="108"/>
      <c r="C155" s="65"/>
      <c r="D155" s="65"/>
      <c r="E155" s="6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8">
      <c r="B156" s="108"/>
      <c r="C156" s="65"/>
      <c r="D156" s="65"/>
      <c r="E156" s="6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8">
      <c r="B157" s="108"/>
      <c r="C157" s="65"/>
      <c r="D157" s="65"/>
      <c r="E157" s="6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8">
      <c r="B158" s="108"/>
      <c r="C158" s="65"/>
      <c r="D158" s="65"/>
      <c r="E158" s="6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8">
      <c r="B159" s="108"/>
      <c r="C159" s="65"/>
      <c r="D159" s="65"/>
      <c r="E159" s="6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8">
      <c r="B160" s="108"/>
      <c r="C160" s="65"/>
      <c r="D160" s="65"/>
      <c r="E160" s="6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8">
      <c r="B161" s="108"/>
      <c r="C161" s="65"/>
      <c r="D161" s="65"/>
      <c r="E161" s="6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8">
      <c r="B162" s="108"/>
      <c r="C162" s="65"/>
      <c r="D162" s="65"/>
      <c r="E162" s="6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8">
      <c r="B163" s="108"/>
      <c r="C163" s="65"/>
      <c r="D163" s="65"/>
      <c r="E163" s="6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8">
      <c r="B164" s="108"/>
      <c r="C164" s="65"/>
      <c r="D164" s="65"/>
      <c r="E164" s="6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8">
      <c r="B165" s="108"/>
      <c r="C165" s="65"/>
      <c r="D165" s="65"/>
      <c r="E165" s="6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8">
      <c r="B166" s="108"/>
      <c r="C166" s="65"/>
      <c r="D166" s="65"/>
      <c r="E166" s="6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8">
      <c r="B167" s="108"/>
      <c r="C167" s="65"/>
      <c r="D167" s="65"/>
      <c r="E167" s="6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8">
      <c r="B168" s="108"/>
      <c r="C168" s="65"/>
      <c r="D168" s="65"/>
      <c r="E168" s="6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8">
      <c r="B169" s="108"/>
      <c r="C169" s="65"/>
      <c r="D169" s="65"/>
      <c r="E169" s="6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8">
      <c r="B170" s="108"/>
      <c r="C170" s="65"/>
      <c r="D170" s="65"/>
      <c r="E170" s="6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8">
      <c r="B171" s="108"/>
      <c r="C171" s="65"/>
      <c r="D171" s="65"/>
      <c r="E171" s="6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8">
      <c r="B172" s="108"/>
      <c r="C172" s="65"/>
      <c r="D172" s="65"/>
      <c r="E172" s="6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8">
      <c r="B173" s="108"/>
      <c r="C173" s="65"/>
      <c r="D173" s="65"/>
      <c r="E173" s="6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8">
      <c r="B174" s="108"/>
      <c r="C174" s="65"/>
      <c r="D174" s="65"/>
      <c r="E174" s="6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8">
      <c r="B175" s="108"/>
      <c r="C175" s="65"/>
      <c r="D175" s="65"/>
      <c r="E175" s="6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8">
      <c r="B176" s="108"/>
      <c r="C176" s="65"/>
      <c r="D176" s="65"/>
      <c r="E176" s="6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8">
      <c r="B177" s="108"/>
      <c r="C177" s="65"/>
      <c r="D177" s="65"/>
      <c r="E177" s="6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8">
      <c r="B178" s="108"/>
      <c r="C178" s="65"/>
      <c r="D178" s="65"/>
      <c r="E178" s="6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8">
      <c r="B179" s="108"/>
      <c r="C179" s="65"/>
      <c r="D179" s="65"/>
      <c r="E179" s="6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8">
      <c r="B180" s="108"/>
      <c r="C180" s="65"/>
      <c r="D180" s="65"/>
      <c r="E180" s="6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8">
      <c r="B181" s="108"/>
      <c r="C181" s="65"/>
      <c r="D181" s="65"/>
      <c r="E181" s="6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8">
      <c r="B182" s="108"/>
      <c r="C182" s="65"/>
      <c r="D182" s="65"/>
      <c r="E182" s="6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8">
      <c r="B183" s="108"/>
      <c r="C183" s="65"/>
      <c r="D183" s="65"/>
      <c r="E183" s="6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8">
      <c r="B184" s="108"/>
      <c r="C184" s="65"/>
      <c r="D184" s="65"/>
      <c r="E184" s="6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8">
      <c r="B185" s="108"/>
      <c r="C185" s="65"/>
      <c r="D185" s="65"/>
      <c r="E185" s="6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8">
      <c r="B186" s="108"/>
      <c r="C186" s="65"/>
      <c r="D186" s="65"/>
      <c r="E186" s="6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8">
      <c r="B187" s="108"/>
      <c r="C187" s="65"/>
      <c r="D187" s="65"/>
      <c r="E187" s="6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8">
      <c r="B188" s="108"/>
      <c r="C188" s="65"/>
      <c r="D188" s="65"/>
      <c r="E188" s="6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8">
      <c r="B189" s="108"/>
      <c r="C189" s="65"/>
      <c r="D189" s="65"/>
      <c r="E189" s="6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8">
      <c r="B190" s="108"/>
      <c r="C190" s="65"/>
      <c r="D190" s="65"/>
      <c r="E190" s="6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8">
      <c r="B191" s="108"/>
      <c r="C191" s="65"/>
      <c r="D191" s="65"/>
      <c r="E191" s="6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8">
      <c r="B192" s="108"/>
      <c r="C192" s="65"/>
      <c r="D192" s="65"/>
      <c r="E192" s="6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8">
      <c r="B193" s="108"/>
      <c r="C193" s="65"/>
      <c r="D193" s="65"/>
      <c r="E193" s="6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8">
      <c r="B194" s="108"/>
      <c r="C194" s="65"/>
      <c r="D194" s="65"/>
      <c r="E194" s="6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8">
      <c r="B195" s="108"/>
      <c r="C195" s="65"/>
      <c r="D195" s="65"/>
      <c r="E195" s="6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8">
      <c r="B196" s="108"/>
      <c r="C196" s="65"/>
      <c r="D196" s="65"/>
      <c r="E196" s="6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8">
      <c r="B197" s="108"/>
      <c r="C197" s="65"/>
      <c r="D197" s="65"/>
      <c r="E197" s="6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8">
      <c r="B198" s="108"/>
      <c r="C198" s="65"/>
      <c r="D198" s="65"/>
      <c r="E198" s="6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8">
      <c r="B199" s="108"/>
      <c r="C199" s="65"/>
      <c r="D199" s="65"/>
      <c r="E199" s="6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8">
      <c r="B200" s="108"/>
      <c r="C200" s="65"/>
      <c r="D200" s="65"/>
      <c r="E200" s="6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8">
      <c r="B201" s="108"/>
      <c r="C201" s="65"/>
      <c r="D201" s="65"/>
      <c r="E201" s="6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8">
      <c r="B202" s="108"/>
      <c r="C202" s="65"/>
      <c r="D202" s="65"/>
      <c r="E202" s="6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8">
      <c r="B203" s="108"/>
      <c r="C203" s="65"/>
      <c r="D203" s="65"/>
      <c r="E203" s="6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8">
      <c r="B204" s="108"/>
      <c r="C204" s="65"/>
      <c r="D204" s="65"/>
      <c r="E204" s="6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8">
      <c r="B205" s="108"/>
      <c r="C205" s="65"/>
      <c r="D205" s="65"/>
      <c r="E205" s="6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8">
      <c r="B206" s="108"/>
      <c r="C206" s="65"/>
      <c r="D206" s="65"/>
      <c r="E206" s="6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8">
      <c r="B207" s="108"/>
      <c r="C207" s="65"/>
      <c r="D207" s="65"/>
      <c r="E207" s="6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8">
      <c r="B208" s="108"/>
      <c r="C208" s="65"/>
      <c r="D208" s="65"/>
      <c r="E208" s="6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8">
      <c r="B209" s="108"/>
      <c r="C209" s="65"/>
      <c r="D209" s="65"/>
      <c r="E209" s="6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8">
      <c r="B210" s="108"/>
      <c r="C210" s="65"/>
      <c r="D210" s="65"/>
      <c r="E210" s="6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8">
      <c r="B211" s="108"/>
      <c r="C211" s="65"/>
      <c r="D211" s="65"/>
      <c r="E211" s="6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8">
      <c r="B212" s="108"/>
      <c r="C212" s="65"/>
      <c r="D212" s="65"/>
      <c r="E212" s="6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8">
      <c r="B213" s="108"/>
      <c r="C213" s="65"/>
      <c r="D213" s="65"/>
      <c r="E213" s="6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8">
      <c r="B214" s="108"/>
      <c r="C214" s="65"/>
      <c r="D214" s="65"/>
      <c r="E214" s="6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8">
      <c r="B215" s="108"/>
      <c r="C215" s="65"/>
      <c r="D215" s="65"/>
      <c r="E215" s="6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8">
      <c r="B216" s="108"/>
      <c r="C216" s="65"/>
      <c r="D216" s="65"/>
      <c r="E216" s="6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8">
      <c r="B217" s="108"/>
      <c r="C217" s="65"/>
      <c r="D217" s="65"/>
      <c r="E217" s="6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8">
      <c r="B218" s="108"/>
      <c r="C218" s="65"/>
      <c r="D218" s="65"/>
      <c r="E218" s="6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8">
      <c r="B219" s="108"/>
      <c r="C219" s="65"/>
      <c r="D219" s="65"/>
      <c r="E219" s="6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8">
      <c r="B220" s="108"/>
      <c r="C220" s="65"/>
      <c r="D220" s="65"/>
      <c r="E220" s="6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8">
      <c r="B221" s="108"/>
      <c r="C221" s="65"/>
      <c r="D221" s="65"/>
      <c r="E221" s="6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8">
      <c r="B222" s="108"/>
      <c r="C222" s="65"/>
      <c r="D222" s="65"/>
      <c r="E222" s="6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8">
      <c r="B223" s="108"/>
      <c r="C223" s="65"/>
      <c r="D223" s="65"/>
      <c r="E223" s="6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8">
      <c r="B224" s="108"/>
      <c r="C224" s="65"/>
      <c r="D224" s="65"/>
      <c r="E224" s="6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8">
      <c r="B225" s="108"/>
      <c r="C225" s="65"/>
      <c r="D225" s="65"/>
      <c r="E225" s="6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8">
      <c r="B226" s="108"/>
      <c r="C226" s="65"/>
      <c r="D226" s="65"/>
      <c r="E226" s="6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8">
      <c r="B227" s="108"/>
      <c r="C227" s="65"/>
      <c r="D227" s="65"/>
      <c r="E227" s="6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8">
      <c r="B228" s="108"/>
      <c r="C228" s="65"/>
      <c r="D228" s="65"/>
      <c r="E228" s="6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8">
      <c r="B229" s="108"/>
      <c r="C229" s="65"/>
      <c r="D229" s="65"/>
      <c r="E229" s="6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8">
      <c r="B230" s="108"/>
      <c r="C230" s="65"/>
      <c r="D230" s="65"/>
      <c r="E230" s="6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8">
      <c r="B231" s="108"/>
      <c r="C231" s="65"/>
      <c r="D231" s="65"/>
      <c r="E231" s="6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8">
      <c r="B232" s="108"/>
      <c r="C232" s="65"/>
      <c r="D232" s="65"/>
      <c r="E232" s="6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8">
      <c r="B233" s="108"/>
      <c r="C233" s="65"/>
      <c r="D233" s="65"/>
      <c r="E233" s="6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8">
      <c r="B234" s="108"/>
      <c r="C234" s="65"/>
      <c r="D234" s="65"/>
      <c r="E234" s="6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8">
      <c r="B235" s="108"/>
      <c r="C235" s="65"/>
      <c r="D235" s="65"/>
      <c r="E235" s="6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8">
      <c r="B236" s="108"/>
      <c r="C236" s="65"/>
      <c r="D236" s="65"/>
      <c r="E236" s="6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8">
      <c r="B237" s="108"/>
      <c r="C237" s="65"/>
      <c r="D237" s="65"/>
      <c r="E237" s="6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8">
      <c r="B238" s="108"/>
      <c r="C238" s="65"/>
      <c r="D238" s="65"/>
      <c r="E238" s="6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8">
      <c r="B239" s="108"/>
      <c r="C239" s="65"/>
      <c r="D239" s="65"/>
      <c r="E239" s="6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8">
      <c r="B240" s="108"/>
      <c r="C240" s="65"/>
      <c r="D240" s="65"/>
      <c r="E240" s="6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8">
      <c r="B241" s="108"/>
      <c r="C241" s="65"/>
      <c r="D241" s="65"/>
      <c r="E241" s="6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8">
      <c r="B242" s="108"/>
      <c r="C242" s="65"/>
      <c r="D242" s="65"/>
      <c r="E242" s="6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8">
      <c r="B243" s="108"/>
      <c r="C243" s="65"/>
      <c r="D243" s="65"/>
      <c r="E243" s="6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8">
      <c r="B244" s="108"/>
      <c r="C244" s="65"/>
      <c r="D244" s="65"/>
      <c r="E244" s="6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8">
      <c r="B245" s="108"/>
      <c r="C245" s="65"/>
      <c r="D245" s="65"/>
      <c r="E245" s="6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8">
      <c r="B246" s="108"/>
      <c r="C246" s="65"/>
      <c r="D246" s="65"/>
      <c r="E246" s="6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8">
      <c r="B247" s="108"/>
      <c r="C247" s="65"/>
      <c r="D247" s="65"/>
      <c r="E247" s="6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8">
      <c r="B248" s="108"/>
      <c r="C248" s="65"/>
      <c r="D248" s="65"/>
      <c r="E248" s="6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8">
      <c r="B249" s="108"/>
      <c r="C249" s="65"/>
      <c r="D249" s="65"/>
      <c r="E249" s="6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8">
      <c r="B250" s="108"/>
      <c r="C250" s="65"/>
      <c r="D250" s="65"/>
      <c r="E250" s="6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8">
      <c r="B251" s="108"/>
      <c r="C251" s="65"/>
      <c r="D251" s="65"/>
      <c r="E251" s="6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8">
      <c r="B252" s="108"/>
      <c r="C252" s="65"/>
      <c r="D252" s="65"/>
      <c r="E252" s="6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8">
      <c r="B253" s="108"/>
      <c r="C253" s="65"/>
      <c r="D253" s="65"/>
      <c r="E253" s="6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8">
      <c r="B254" s="108"/>
      <c r="C254" s="65"/>
      <c r="D254" s="65"/>
      <c r="E254" s="6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8">
      <c r="B255" s="108"/>
      <c r="C255" s="65"/>
      <c r="D255" s="65"/>
      <c r="E255" s="6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8">
      <c r="B256" s="108"/>
      <c r="C256" s="65"/>
      <c r="D256" s="65"/>
      <c r="E256" s="6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8">
      <c r="B257" s="108"/>
      <c r="C257" s="65"/>
      <c r="D257" s="65"/>
      <c r="E257" s="6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8">
      <c r="B258" s="108"/>
      <c r="C258" s="65"/>
      <c r="D258" s="65"/>
      <c r="E258" s="6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8">
      <c r="B259" s="108"/>
      <c r="C259" s="65"/>
      <c r="D259" s="65"/>
      <c r="E259" s="6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8">
      <c r="B260" s="108"/>
      <c r="C260" s="65"/>
      <c r="D260" s="65"/>
      <c r="E260" s="6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8">
      <c r="B261" s="108"/>
      <c r="C261" s="65"/>
      <c r="D261" s="65"/>
      <c r="E261" s="6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8">
      <c r="B262" s="108"/>
      <c r="C262" s="65"/>
      <c r="D262" s="65"/>
      <c r="E262" s="6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8">
      <c r="B263" s="108"/>
      <c r="C263" s="65"/>
      <c r="D263" s="65"/>
      <c r="E263" s="6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8">
      <c r="B264" s="108"/>
      <c r="C264" s="65"/>
      <c r="D264" s="65"/>
      <c r="E264" s="6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8">
      <c r="B265" s="108"/>
      <c r="C265" s="65"/>
      <c r="D265" s="65"/>
      <c r="E265" s="6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8">
      <c r="B266" s="108"/>
      <c r="C266" s="65"/>
      <c r="D266" s="65"/>
      <c r="E266" s="6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8">
      <c r="B267" s="108"/>
      <c r="C267" s="65"/>
      <c r="D267" s="65"/>
      <c r="E267" s="6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8">
      <c r="B268" s="108"/>
      <c r="C268" s="65"/>
      <c r="D268" s="65"/>
      <c r="E268" s="6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8">
      <c r="B269" s="108"/>
      <c r="C269" s="65"/>
      <c r="D269" s="65"/>
      <c r="E269" s="6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8">
      <c r="B270" s="108"/>
      <c r="C270" s="65"/>
      <c r="D270" s="65"/>
      <c r="E270" s="6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8">
      <c r="B271" s="108"/>
      <c r="C271" s="65"/>
      <c r="D271" s="65"/>
      <c r="E271" s="6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8">
      <c r="B272" s="108"/>
      <c r="C272" s="65"/>
      <c r="D272" s="65"/>
      <c r="E272" s="6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8">
      <c r="B273" s="108"/>
      <c r="C273" s="65"/>
      <c r="D273" s="65"/>
      <c r="E273" s="6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8">
      <c r="B274" s="108"/>
      <c r="C274" s="65"/>
      <c r="D274" s="65"/>
      <c r="E274" s="6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8">
      <c r="B275" s="108"/>
      <c r="C275" s="65"/>
      <c r="D275" s="65"/>
      <c r="E275" s="6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8">
      <c r="B276" s="108"/>
      <c r="C276" s="65"/>
      <c r="D276" s="65"/>
      <c r="E276" s="6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8">
      <c r="B277" s="108"/>
      <c r="C277" s="65"/>
      <c r="D277" s="65"/>
      <c r="E277" s="6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8">
      <c r="B278" s="108"/>
      <c r="C278" s="65"/>
      <c r="D278" s="65"/>
      <c r="E278" s="6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8">
      <c r="B279" s="108"/>
      <c r="C279" s="65"/>
      <c r="D279" s="65"/>
      <c r="E279" s="6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8">
      <c r="B280" s="108"/>
      <c r="C280" s="65"/>
      <c r="D280" s="65"/>
      <c r="E280" s="6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8">
      <c r="B281" s="108"/>
      <c r="C281" s="65"/>
      <c r="D281" s="65"/>
      <c r="E281" s="6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8">
      <c r="B282" s="108"/>
      <c r="C282" s="65"/>
      <c r="D282" s="65"/>
      <c r="E282" s="6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8">
      <c r="B283" s="108"/>
      <c r="C283" s="65"/>
      <c r="D283" s="65"/>
      <c r="E283" s="6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8">
      <c r="B284" s="108"/>
      <c r="C284" s="65"/>
      <c r="D284" s="65"/>
      <c r="E284" s="6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8">
      <c r="B285" s="108"/>
      <c r="C285" s="65"/>
      <c r="D285" s="65"/>
      <c r="E285" s="6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8">
      <c r="B286" s="108"/>
      <c r="C286" s="65"/>
      <c r="D286" s="65"/>
      <c r="E286" s="6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8">
      <c r="B287" s="108"/>
      <c r="C287" s="65"/>
      <c r="D287" s="65"/>
      <c r="E287" s="6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8">
      <c r="B288" s="108"/>
      <c r="C288" s="65"/>
      <c r="D288" s="65"/>
      <c r="E288" s="6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8">
      <c r="B289" s="108"/>
      <c r="C289" s="65"/>
      <c r="D289" s="65"/>
      <c r="E289" s="6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8">
      <c r="B290" s="108"/>
      <c r="C290" s="65"/>
      <c r="D290" s="65"/>
      <c r="E290" s="6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8">
      <c r="B291" s="108"/>
      <c r="C291" s="65"/>
      <c r="D291" s="65"/>
      <c r="E291" s="6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8">
      <c r="B292" s="108"/>
      <c r="C292" s="65"/>
      <c r="D292" s="65"/>
      <c r="E292" s="6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8">
      <c r="B293" s="108"/>
      <c r="C293" s="65"/>
      <c r="D293" s="65"/>
      <c r="E293" s="6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8">
      <c r="B294" s="108"/>
      <c r="C294" s="65"/>
      <c r="D294" s="65"/>
      <c r="E294" s="6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8">
      <c r="B295" s="108"/>
      <c r="C295" s="65"/>
      <c r="D295" s="65"/>
      <c r="E295" s="6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8">
      <c r="B296" s="108"/>
      <c r="C296" s="65"/>
      <c r="D296" s="65"/>
      <c r="E296" s="6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8">
      <c r="B297" s="108"/>
      <c r="C297" s="65"/>
      <c r="D297" s="65"/>
      <c r="E297" s="6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8">
      <c r="B298" s="108"/>
      <c r="C298" s="65"/>
      <c r="D298" s="65"/>
      <c r="E298" s="6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8">
      <c r="B299" s="108"/>
      <c r="C299" s="65"/>
      <c r="D299" s="65"/>
      <c r="E299" s="6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8">
      <c r="B300" s="108"/>
      <c r="C300" s="65"/>
      <c r="D300" s="65"/>
      <c r="E300" s="6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8">
      <c r="B301" s="108"/>
      <c r="C301" s="65"/>
      <c r="D301" s="65"/>
      <c r="E301" s="6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8">
      <c r="B302" s="108"/>
      <c r="C302" s="65"/>
      <c r="D302" s="65"/>
      <c r="E302" s="6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8">
      <c r="B303" s="108"/>
      <c r="C303" s="65"/>
      <c r="D303" s="65"/>
      <c r="E303" s="6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8">
      <c r="B304" s="108"/>
      <c r="C304" s="65"/>
      <c r="D304" s="65"/>
      <c r="E304" s="6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8">
      <c r="B305" s="108"/>
      <c r="C305" s="65"/>
      <c r="D305" s="65"/>
      <c r="E305" s="6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8">
      <c r="B306" s="108"/>
      <c r="C306" s="65"/>
      <c r="D306" s="65"/>
      <c r="E306" s="6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8">
      <c r="B307" s="108"/>
      <c r="C307" s="65"/>
      <c r="D307" s="65"/>
      <c r="E307" s="6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8">
      <c r="B308" s="108"/>
      <c r="C308" s="65"/>
      <c r="D308" s="65"/>
      <c r="E308" s="6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8">
      <c r="B309" s="108"/>
      <c r="C309" s="65"/>
      <c r="D309" s="65"/>
      <c r="E309" s="6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8">
      <c r="B310" s="108"/>
      <c r="C310" s="65"/>
      <c r="D310" s="65"/>
      <c r="E310" s="6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8">
      <c r="B311" s="108"/>
      <c r="C311" s="65"/>
      <c r="D311" s="65"/>
      <c r="E311" s="6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8">
      <c r="B312" s="108"/>
      <c r="C312" s="65"/>
      <c r="D312" s="65"/>
      <c r="E312" s="6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8">
      <c r="B313" s="108"/>
      <c r="C313" s="65"/>
      <c r="D313" s="65"/>
      <c r="E313" s="6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8">
      <c r="B314" s="108"/>
      <c r="C314" s="65"/>
      <c r="D314" s="65"/>
      <c r="E314" s="6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8">
      <c r="B315" s="108"/>
      <c r="C315" s="65"/>
      <c r="D315" s="65"/>
      <c r="E315" s="6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8">
      <c r="B316" s="108"/>
      <c r="C316" s="65"/>
      <c r="D316" s="65"/>
      <c r="E316" s="6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8">
      <c r="B317" s="108"/>
      <c r="C317" s="65"/>
      <c r="D317" s="65"/>
      <c r="E317" s="6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8">
      <c r="B318" s="108"/>
      <c r="C318" s="65"/>
      <c r="D318" s="65"/>
      <c r="E318" s="6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8">
      <c r="B319" s="108"/>
      <c r="C319" s="65"/>
      <c r="D319" s="65"/>
      <c r="E319" s="6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8">
      <c r="B320" s="108"/>
      <c r="C320" s="65"/>
      <c r="D320" s="65"/>
      <c r="E320" s="6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8">
      <c r="B321" s="108"/>
      <c r="C321" s="65"/>
      <c r="D321" s="65"/>
      <c r="E321" s="6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8">
      <c r="B322" s="108"/>
      <c r="C322" s="65"/>
      <c r="D322" s="65"/>
      <c r="E322" s="6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8">
      <c r="B323" s="108"/>
      <c r="C323" s="65"/>
      <c r="D323" s="65"/>
      <c r="E323" s="6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8">
      <c r="B324" s="108"/>
      <c r="C324" s="65"/>
      <c r="D324" s="65"/>
      <c r="E324" s="6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8">
      <c r="B325" s="108"/>
      <c r="C325" s="65"/>
      <c r="D325" s="65"/>
      <c r="E325" s="6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8">
      <c r="B326" s="108"/>
      <c r="C326" s="65"/>
      <c r="D326" s="65"/>
      <c r="E326" s="6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8">
      <c r="B327" s="108"/>
      <c r="C327" s="65"/>
      <c r="D327" s="65"/>
      <c r="E327" s="6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8">
      <c r="B328" s="108"/>
      <c r="C328" s="65"/>
      <c r="D328" s="65"/>
      <c r="E328" s="6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8">
      <c r="B329" s="108"/>
      <c r="C329" s="65"/>
      <c r="D329" s="65"/>
      <c r="E329" s="6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8">
      <c r="B330" s="108"/>
      <c r="C330" s="65"/>
      <c r="D330" s="65"/>
      <c r="E330" s="6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8">
      <c r="B331" s="108"/>
      <c r="C331" s="65"/>
      <c r="D331" s="65"/>
      <c r="E331" s="6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8">
      <c r="B332" s="108"/>
      <c r="C332" s="65"/>
      <c r="D332" s="65"/>
      <c r="E332" s="6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8">
      <c r="B333" s="108"/>
      <c r="C333" s="65"/>
      <c r="D333" s="65"/>
      <c r="E333" s="6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8">
      <c r="B334" s="108"/>
      <c r="C334" s="65"/>
      <c r="D334" s="65"/>
      <c r="E334" s="6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8">
      <c r="B335" s="108"/>
      <c r="C335" s="65"/>
      <c r="D335" s="65"/>
      <c r="E335" s="6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8">
      <c r="B336" s="108"/>
      <c r="C336" s="65"/>
      <c r="D336" s="65"/>
      <c r="E336" s="6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8">
      <c r="B337" s="108"/>
      <c r="C337" s="65"/>
      <c r="D337" s="65"/>
      <c r="E337" s="6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8">
      <c r="B338" s="108"/>
      <c r="C338" s="65"/>
      <c r="D338" s="65"/>
      <c r="E338" s="6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8">
      <c r="B339" s="108"/>
      <c r="C339" s="65"/>
      <c r="D339" s="65"/>
      <c r="E339" s="6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8">
      <c r="B340" s="108"/>
      <c r="C340" s="65"/>
      <c r="D340" s="65"/>
      <c r="E340" s="6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8">
      <c r="B341" s="108"/>
      <c r="C341" s="65"/>
      <c r="D341" s="65"/>
      <c r="E341" s="6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8">
      <c r="B342" s="108"/>
      <c r="C342" s="65"/>
      <c r="D342" s="65"/>
      <c r="E342" s="6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8">
      <c r="B343" s="108"/>
      <c r="C343" s="65"/>
      <c r="D343" s="65"/>
      <c r="E343" s="6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8">
      <c r="B344" s="108"/>
      <c r="C344" s="65"/>
      <c r="D344" s="65"/>
      <c r="E344" s="6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8">
      <c r="B345" s="108"/>
      <c r="C345" s="65"/>
      <c r="D345" s="65"/>
      <c r="E345" s="6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8">
      <c r="B346" s="108"/>
      <c r="C346" s="65"/>
      <c r="D346" s="65"/>
      <c r="E346" s="6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8">
      <c r="B347" s="108"/>
      <c r="C347" s="65"/>
      <c r="D347" s="65"/>
      <c r="E347" s="6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8">
      <c r="B348" s="108"/>
      <c r="C348" s="65"/>
      <c r="D348" s="65"/>
      <c r="E348" s="6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8">
      <c r="B349" s="108"/>
      <c r="C349" s="65"/>
      <c r="D349" s="65"/>
      <c r="E349" s="6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8">
      <c r="B350" s="108"/>
      <c r="C350" s="65"/>
      <c r="D350" s="65"/>
      <c r="E350" s="6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8">
      <c r="B351" s="108"/>
      <c r="C351" s="65"/>
      <c r="D351" s="65"/>
      <c r="E351" s="6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8">
      <c r="B352" s="108"/>
      <c r="C352" s="65"/>
      <c r="D352" s="65"/>
      <c r="E352" s="6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8">
      <c r="B353" s="108"/>
      <c r="C353" s="65"/>
      <c r="D353" s="65"/>
      <c r="E353" s="6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8">
      <c r="B354" s="108"/>
      <c r="C354" s="65"/>
      <c r="D354" s="65"/>
      <c r="E354" s="6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8">
      <c r="B355" s="108"/>
      <c r="C355" s="65"/>
      <c r="D355" s="65"/>
      <c r="E355" s="6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8">
      <c r="B356" s="108"/>
      <c r="C356" s="65"/>
      <c r="D356" s="65"/>
      <c r="E356" s="6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8">
      <c r="B357" s="108"/>
      <c r="C357" s="65"/>
      <c r="D357" s="65"/>
      <c r="E357" s="6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8">
      <c r="B358" s="108"/>
      <c r="C358" s="65"/>
      <c r="D358" s="65"/>
      <c r="E358" s="6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8">
      <c r="B359" s="108"/>
      <c r="C359" s="65"/>
      <c r="D359" s="65"/>
      <c r="E359" s="6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8">
      <c r="B360" s="108"/>
      <c r="C360" s="65"/>
      <c r="D360" s="65"/>
      <c r="E360" s="6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8">
      <c r="B361" s="108"/>
      <c r="C361" s="65"/>
      <c r="D361" s="65"/>
      <c r="E361" s="6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8">
      <c r="B362" s="108"/>
      <c r="C362" s="65"/>
      <c r="D362" s="65"/>
      <c r="E362" s="6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8">
      <c r="B363" s="108"/>
      <c r="C363" s="65"/>
      <c r="D363" s="65"/>
      <c r="E363" s="6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8">
      <c r="B364" s="108"/>
      <c r="C364" s="65"/>
      <c r="D364" s="65"/>
      <c r="E364" s="6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8">
      <c r="B365" s="108"/>
      <c r="C365" s="65"/>
      <c r="D365" s="65"/>
      <c r="E365" s="6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8">
      <c r="B366" s="108"/>
      <c r="C366" s="65"/>
      <c r="D366" s="65"/>
      <c r="E366" s="6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8">
      <c r="B367" s="108"/>
      <c r="C367" s="65"/>
      <c r="D367" s="65"/>
      <c r="E367" s="6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8">
      <c r="B368" s="108"/>
      <c r="C368" s="65"/>
      <c r="D368" s="65"/>
      <c r="E368" s="6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8">
      <c r="B369" s="108"/>
      <c r="C369" s="65"/>
      <c r="D369" s="65"/>
      <c r="E369" s="6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8">
      <c r="B370" s="108"/>
      <c r="C370" s="65"/>
      <c r="D370" s="65"/>
      <c r="E370" s="6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8">
      <c r="B371" s="108"/>
      <c r="C371" s="65"/>
      <c r="D371" s="65"/>
      <c r="E371" s="6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8">
      <c r="B372" s="108"/>
      <c r="C372" s="65"/>
      <c r="D372" s="65"/>
      <c r="E372" s="6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8">
      <c r="B373" s="108"/>
      <c r="C373" s="65"/>
      <c r="D373" s="65"/>
      <c r="E373" s="6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8">
      <c r="B374" s="108"/>
      <c r="C374" s="65"/>
      <c r="D374" s="65"/>
      <c r="E374" s="6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8">
      <c r="B375" s="108"/>
      <c r="C375" s="65"/>
      <c r="D375" s="65"/>
      <c r="E375" s="6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8">
      <c r="B376" s="108"/>
      <c r="C376" s="65"/>
      <c r="D376" s="65"/>
      <c r="E376" s="6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8">
      <c r="B377" s="108"/>
      <c r="C377" s="65"/>
      <c r="D377" s="65"/>
      <c r="E377" s="6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8">
      <c r="B378" s="108"/>
      <c r="C378" s="65"/>
      <c r="D378" s="65"/>
      <c r="E378" s="6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8">
      <c r="B379" s="108"/>
      <c r="C379" s="65"/>
      <c r="D379" s="65"/>
      <c r="E379" s="6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8">
      <c r="B380" s="108"/>
      <c r="C380" s="65"/>
      <c r="D380" s="65"/>
      <c r="E380" s="6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8">
      <c r="B381" s="108"/>
      <c r="C381" s="65"/>
      <c r="D381" s="65"/>
      <c r="E381" s="6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8">
      <c r="B382" s="108"/>
      <c r="C382" s="65"/>
      <c r="D382" s="65"/>
      <c r="E382" s="6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8">
      <c r="B383" s="108"/>
      <c r="C383" s="65"/>
      <c r="D383" s="65"/>
      <c r="E383" s="6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8">
      <c r="B384" s="108"/>
      <c r="C384" s="65"/>
      <c r="D384" s="65"/>
      <c r="E384" s="6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8">
      <c r="B385" s="108"/>
      <c r="C385" s="65"/>
      <c r="D385" s="65"/>
      <c r="E385" s="6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8">
      <c r="B386" s="108"/>
      <c r="C386" s="65"/>
      <c r="D386" s="65"/>
      <c r="E386" s="6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8">
      <c r="B387" s="108"/>
      <c r="C387" s="65"/>
      <c r="D387" s="65"/>
      <c r="E387" s="6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8">
      <c r="B388" s="108"/>
      <c r="C388" s="65"/>
      <c r="D388" s="65"/>
      <c r="E388" s="6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8">
      <c r="B389" s="108"/>
      <c r="C389" s="65"/>
      <c r="D389" s="65"/>
      <c r="E389" s="6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8">
      <c r="B390" s="108"/>
      <c r="C390" s="65"/>
      <c r="D390" s="65"/>
      <c r="E390" s="6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8">
      <c r="B391" s="108"/>
      <c r="C391" s="65"/>
      <c r="D391" s="65"/>
      <c r="E391" s="6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8">
      <c r="B392" s="108"/>
      <c r="C392" s="65"/>
      <c r="D392" s="65"/>
      <c r="E392" s="6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8">
      <c r="B393" s="108"/>
      <c r="C393" s="65"/>
      <c r="D393" s="65"/>
      <c r="E393" s="6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8">
      <c r="B394" s="108"/>
      <c r="C394" s="65"/>
      <c r="D394" s="65"/>
      <c r="E394" s="6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8">
      <c r="B395" s="108"/>
      <c r="C395" s="65"/>
      <c r="D395" s="65"/>
      <c r="E395" s="6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8">
      <c r="B396" s="108"/>
      <c r="C396" s="65"/>
      <c r="D396" s="65"/>
      <c r="E396" s="6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8">
      <c r="B397" s="108"/>
      <c r="C397" s="65"/>
      <c r="D397" s="65"/>
      <c r="E397" s="6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8">
      <c r="B398" s="108"/>
      <c r="C398" s="65"/>
      <c r="D398" s="65"/>
      <c r="E398" s="6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8">
      <c r="B399" s="108"/>
      <c r="C399" s="65"/>
      <c r="D399" s="65"/>
      <c r="E399" s="6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8">
      <c r="B400" s="108"/>
      <c r="C400" s="65"/>
      <c r="D400" s="65"/>
      <c r="E400" s="6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8">
      <c r="B401" s="108"/>
      <c r="C401" s="65"/>
      <c r="D401" s="65"/>
      <c r="E401" s="6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8">
      <c r="B402" s="108"/>
      <c r="C402" s="65"/>
      <c r="D402" s="65"/>
      <c r="E402" s="6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8">
      <c r="B403" s="108"/>
      <c r="C403" s="65"/>
      <c r="D403" s="65"/>
      <c r="E403" s="6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8">
      <c r="B404" s="108"/>
      <c r="C404" s="65"/>
      <c r="D404" s="65"/>
      <c r="E404" s="6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8">
      <c r="B405" s="108"/>
      <c r="C405" s="65"/>
      <c r="D405" s="65"/>
      <c r="E405" s="6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8">
      <c r="B406" s="108"/>
      <c r="C406" s="65"/>
      <c r="D406" s="65"/>
      <c r="E406" s="6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8">
      <c r="B407" s="108"/>
      <c r="C407" s="65"/>
      <c r="D407" s="65"/>
      <c r="E407" s="6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8">
      <c r="B408" s="108"/>
      <c r="C408" s="65"/>
      <c r="D408" s="65"/>
      <c r="E408" s="6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8">
      <c r="B409" s="108"/>
      <c r="C409" s="65"/>
      <c r="D409" s="65"/>
      <c r="E409" s="6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8">
      <c r="B410" s="108"/>
      <c r="C410" s="65"/>
      <c r="D410" s="65"/>
      <c r="E410" s="6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8">
      <c r="B411" s="108"/>
      <c r="C411" s="65"/>
      <c r="D411" s="65"/>
      <c r="E411" s="6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8">
      <c r="B412" s="108"/>
      <c r="C412" s="65"/>
      <c r="D412" s="65"/>
      <c r="E412" s="6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8">
      <c r="B413" s="108"/>
      <c r="C413" s="65"/>
      <c r="D413" s="65"/>
      <c r="E413" s="6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8">
      <c r="B414" s="108"/>
      <c r="C414" s="65"/>
      <c r="D414" s="65"/>
      <c r="E414" s="6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8">
      <c r="B415" s="108"/>
      <c r="C415" s="65"/>
      <c r="D415" s="65"/>
      <c r="E415" s="6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8">
      <c r="B416" s="108"/>
      <c r="C416" s="65"/>
      <c r="D416" s="65"/>
      <c r="E416" s="6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8">
      <c r="B417" s="108"/>
      <c r="C417" s="65"/>
      <c r="D417" s="65"/>
      <c r="E417" s="6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8">
      <c r="B418" s="108"/>
      <c r="C418" s="65"/>
      <c r="D418" s="65"/>
      <c r="E418" s="6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8">
      <c r="B419" s="108"/>
      <c r="C419" s="65"/>
      <c r="D419" s="65"/>
      <c r="E419" s="6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8">
      <c r="B420" s="108"/>
      <c r="C420" s="65"/>
      <c r="D420" s="65"/>
      <c r="E420" s="6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8">
      <c r="B421" s="108"/>
      <c r="C421" s="65"/>
      <c r="D421" s="65"/>
      <c r="E421" s="6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8">
      <c r="B422" s="108"/>
      <c r="C422" s="65"/>
      <c r="D422" s="65"/>
      <c r="E422" s="6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8">
      <c r="B423" s="108"/>
      <c r="C423" s="65"/>
      <c r="D423" s="65"/>
      <c r="E423" s="6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8">
      <c r="B424" s="108"/>
      <c r="C424" s="65"/>
      <c r="D424" s="65"/>
      <c r="E424" s="6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8">
      <c r="B425" s="108"/>
      <c r="C425" s="65"/>
      <c r="D425" s="65"/>
      <c r="E425" s="6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8">
      <c r="B426" s="108"/>
      <c r="C426" s="65"/>
      <c r="D426" s="65"/>
      <c r="E426" s="6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8">
      <c r="B427" s="108"/>
      <c r="C427" s="65"/>
      <c r="D427" s="65"/>
      <c r="E427" s="6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8">
      <c r="B428" s="108"/>
      <c r="C428" s="65"/>
      <c r="D428" s="65"/>
      <c r="E428" s="6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8">
      <c r="B429" s="108"/>
      <c r="C429" s="65"/>
      <c r="D429" s="65"/>
      <c r="E429" s="6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8">
      <c r="B430" s="108"/>
      <c r="C430" s="65"/>
      <c r="D430" s="65"/>
      <c r="E430" s="6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8">
      <c r="B431" s="108"/>
      <c r="C431" s="65"/>
      <c r="D431" s="65"/>
      <c r="E431" s="6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8">
      <c r="B432" s="108"/>
      <c r="C432" s="65"/>
      <c r="D432" s="65"/>
      <c r="E432" s="6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8">
      <c r="B433" s="108"/>
      <c r="C433" s="65"/>
      <c r="D433" s="65"/>
      <c r="E433" s="6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8">
      <c r="B434" s="108"/>
      <c r="C434" s="65"/>
      <c r="D434" s="65"/>
      <c r="E434" s="6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8">
      <c r="B435" s="108"/>
      <c r="C435" s="65"/>
      <c r="D435" s="65"/>
      <c r="E435" s="6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8">
      <c r="B436" s="108"/>
      <c r="C436" s="65"/>
      <c r="D436" s="65"/>
      <c r="E436" s="6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8">
      <c r="B437" s="108"/>
      <c r="C437" s="65"/>
      <c r="D437" s="65"/>
      <c r="E437" s="6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8">
      <c r="B438" s="108"/>
      <c r="C438" s="65"/>
      <c r="D438" s="65"/>
      <c r="E438" s="6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8">
      <c r="B439" s="108"/>
      <c r="C439" s="65"/>
      <c r="D439" s="65"/>
      <c r="E439" s="6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8">
      <c r="B440" s="108"/>
      <c r="C440" s="65"/>
      <c r="D440" s="65"/>
      <c r="E440" s="6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8">
      <c r="B441" s="108"/>
      <c r="C441" s="65"/>
      <c r="D441" s="65"/>
      <c r="E441" s="6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8">
      <c r="B442" s="108"/>
      <c r="C442" s="65"/>
      <c r="D442" s="65"/>
      <c r="E442" s="6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8">
      <c r="B443" s="108"/>
      <c r="C443" s="65"/>
      <c r="D443" s="65"/>
      <c r="E443" s="6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8">
      <c r="B444" s="108"/>
      <c r="C444" s="65"/>
      <c r="D444" s="65"/>
      <c r="E444" s="6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8">
      <c r="B445" s="108"/>
      <c r="C445" s="65"/>
      <c r="D445" s="65"/>
      <c r="E445" s="6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8">
      <c r="B446" s="108"/>
      <c r="C446" s="65"/>
      <c r="D446" s="65"/>
      <c r="E446" s="6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8">
      <c r="B447" s="108"/>
      <c r="C447" s="65"/>
      <c r="D447" s="65"/>
      <c r="E447" s="6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8">
      <c r="B448" s="108"/>
      <c r="C448" s="65"/>
      <c r="D448" s="65"/>
      <c r="E448" s="6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8">
      <c r="B449" s="108"/>
      <c r="C449" s="65"/>
      <c r="D449" s="65"/>
      <c r="E449" s="6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8">
      <c r="B450" s="108"/>
      <c r="C450" s="65"/>
      <c r="D450" s="65"/>
      <c r="E450" s="6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8">
      <c r="B451" s="108"/>
      <c r="C451" s="65"/>
      <c r="D451" s="65"/>
      <c r="E451" s="6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8">
      <c r="B452" s="108"/>
      <c r="C452" s="65"/>
      <c r="D452" s="65"/>
      <c r="E452" s="6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8">
      <c r="B453" s="108"/>
      <c r="C453" s="65"/>
      <c r="D453" s="65"/>
      <c r="E453" s="6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8">
      <c r="B454" s="108"/>
      <c r="C454" s="65"/>
      <c r="D454" s="65"/>
      <c r="E454" s="6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8">
      <c r="B455" s="108"/>
      <c r="C455" s="65"/>
      <c r="D455" s="65"/>
      <c r="E455" s="6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8">
      <c r="B456" s="108"/>
      <c r="C456" s="65"/>
      <c r="D456" s="65"/>
      <c r="E456" s="6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8">
      <c r="B457" s="108"/>
      <c r="C457" s="65"/>
      <c r="D457" s="65"/>
      <c r="E457" s="6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8">
      <c r="B458" s="108"/>
      <c r="C458" s="65"/>
      <c r="D458" s="65"/>
      <c r="E458" s="6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8">
      <c r="B459" s="108"/>
      <c r="C459" s="65"/>
      <c r="D459" s="65"/>
      <c r="E459" s="6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8">
      <c r="B460" s="108"/>
      <c r="C460" s="65"/>
      <c r="D460" s="65"/>
      <c r="E460" s="6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8">
      <c r="B461" s="108"/>
      <c r="C461" s="65"/>
      <c r="D461" s="65"/>
      <c r="E461" s="6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8">
      <c r="B462" s="108"/>
      <c r="C462" s="65"/>
      <c r="D462" s="65"/>
      <c r="E462" s="6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8">
      <c r="B463" s="108"/>
      <c r="C463" s="65"/>
      <c r="D463" s="65"/>
      <c r="E463" s="6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8">
      <c r="B464" s="108"/>
      <c r="C464" s="65"/>
      <c r="D464" s="65"/>
      <c r="E464" s="6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8">
      <c r="B465" s="108"/>
      <c r="C465" s="65"/>
      <c r="D465" s="65"/>
      <c r="E465" s="6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8">
      <c r="B466" s="108"/>
      <c r="C466" s="65"/>
      <c r="D466" s="65"/>
      <c r="E466" s="6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8">
      <c r="B467" s="108"/>
      <c r="C467" s="65"/>
      <c r="D467" s="65"/>
      <c r="E467" s="6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8">
      <c r="B468" s="108"/>
      <c r="C468" s="65"/>
      <c r="D468" s="65"/>
      <c r="E468" s="6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8">
      <c r="B469" s="108"/>
      <c r="C469" s="65"/>
      <c r="D469" s="65"/>
      <c r="E469" s="6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8">
      <c r="B470" s="108"/>
      <c r="C470" s="65"/>
      <c r="D470" s="65"/>
      <c r="E470" s="6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8">
      <c r="B471" s="108"/>
      <c r="C471" s="65"/>
      <c r="D471" s="65"/>
      <c r="E471" s="6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8">
      <c r="B472" s="108"/>
      <c r="C472" s="65"/>
      <c r="D472" s="65"/>
      <c r="E472" s="6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8">
      <c r="B473" s="108"/>
      <c r="C473" s="65"/>
      <c r="D473" s="65"/>
      <c r="E473" s="6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8">
      <c r="B474" s="108"/>
      <c r="C474" s="65"/>
      <c r="D474" s="65"/>
      <c r="E474" s="6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8">
      <c r="B475" s="108"/>
      <c r="C475" s="65"/>
      <c r="D475" s="65"/>
      <c r="E475" s="6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8">
      <c r="B476" s="108"/>
      <c r="C476" s="65"/>
      <c r="D476" s="65"/>
      <c r="E476" s="6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8">
      <c r="B477" s="108"/>
      <c r="C477" s="65"/>
      <c r="D477" s="65"/>
      <c r="E477" s="6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8">
      <c r="B478" s="108"/>
      <c r="C478" s="65"/>
      <c r="D478" s="65"/>
      <c r="E478" s="6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8">
      <c r="B479" s="108"/>
      <c r="C479" s="65"/>
      <c r="D479" s="65"/>
      <c r="E479" s="6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8">
      <c r="B480" s="108"/>
      <c r="C480" s="65"/>
      <c r="D480" s="65"/>
      <c r="E480" s="6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8">
      <c r="B481" s="108"/>
      <c r="C481" s="65"/>
      <c r="D481" s="65"/>
      <c r="E481" s="6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8">
      <c r="B482" s="108"/>
      <c r="C482" s="65"/>
      <c r="D482" s="65"/>
      <c r="E482" s="6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8">
      <c r="B483" s="108"/>
      <c r="C483" s="65"/>
      <c r="D483" s="65"/>
      <c r="E483" s="6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8">
      <c r="B484" s="108"/>
      <c r="C484" s="65"/>
      <c r="D484" s="65"/>
      <c r="E484" s="6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8">
      <c r="B485" s="108"/>
      <c r="C485" s="65"/>
      <c r="D485" s="65"/>
      <c r="E485" s="6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8">
      <c r="B486" s="108"/>
      <c r="C486" s="65"/>
      <c r="D486" s="65"/>
      <c r="E486" s="6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8">
      <c r="B487" s="108"/>
      <c r="C487" s="65"/>
      <c r="D487" s="65"/>
      <c r="E487" s="6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8">
      <c r="B488" s="108"/>
      <c r="C488" s="65"/>
      <c r="D488" s="65"/>
      <c r="E488" s="6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8">
      <c r="B489" s="108"/>
      <c r="C489" s="65"/>
      <c r="D489" s="65"/>
      <c r="E489" s="6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8">
      <c r="B490" s="108"/>
      <c r="C490" s="65"/>
      <c r="D490" s="65"/>
      <c r="E490" s="6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8">
      <c r="B491" s="108"/>
      <c r="C491" s="65"/>
      <c r="D491" s="65"/>
      <c r="E491" s="6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8">
      <c r="B492" s="108"/>
      <c r="C492" s="65"/>
      <c r="D492" s="65"/>
      <c r="E492" s="6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8">
      <c r="B493" s="108"/>
      <c r="C493" s="65"/>
      <c r="D493" s="65"/>
      <c r="E493" s="6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8">
      <c r="B494" s="108"/>
      <c r="C494" s="65"/>
      <c r="D494" s="65"/>
      <c r="E494" s="6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8">
      <c r="B495" s="108"/>
      <c r="C495" s="65"/>
      <c r="D495" s="65"/>
      <c r="E495" s="6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8">
      <c r="B496" s="108"/>
      <c r="C496" s="65"/>
      <c r="D496" s="65"/>
      <c r="E496" s="6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8">
      <c r="B497" s="108"/>
      <c r="C497" s="65"/>
      <c r="D497" s="65"/>
      <c r="E497" s="6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8">
      <c r="B498" s="108"/>
      <c r="C498" s="65"/>
      <c r="D498" s="65"/>
      <c r="E498" s="6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8">
      <c r="B499" s="108"/>
      <c r="C499" s="65"/>
      <c r="D499" s="65"/>
      <c r="E499" s="6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8">
      <c r="B500" s="108"/>
      <c r="C500" s="65"/>
      <c r="D500" s="65"/>
      <c r="E500" s="6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8">
      <c r="B501" s="108"/>
      <c r="C501" s="65"/>
      <c r="D501" s="65"/>
      <c r="E501" s="6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8">
      <c r="B502" s="108"/>
      <c r="C502" s="65"/>
      <c r="D502" s="65"/>
      <c r="E502" s="6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8">
      <c r="B503" s="108"/>
      <c r="C503" s="65"/>
      <c r="D503" s="65"/>
      <c r="E503" s="6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8">
      <c r="B504" s="108"/>
      <c r="C504" s="65"/>
      <c r="D504" s="65"/>
      <c r="E504" s="6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8">
      <c r="B505" s="108"/>
      <c r="C505" s="65"/>
      <c r="D505" s="65"/>
      <c r="E505" s="6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8">
      <c r="B506" s="108"/>
      <c r="C506" s="65"/>
      <c r="D506" s="65"/>
      <c r="E506" s="6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8">
      <c r="B507" s="108"/>
      <c r="C507" s="65"/>
      <c r="D507" s="65"/>
      <c r="E507" s="6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8">
      <c r="B508" s="108"/>
      <c r="C508" s="65"/>
      <c r="D508" s="65"/>
      <c r="E508" s="6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8">
      <c r="B509" s="108"/>
      <c r="C509" s="65"/>
      <c r="D509" s="65"/>
      <c r="E509" s="6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8">
      <c r="B510" s="108"/>
      <c r="C510" s="65"/>
      <c r="D510" s="65"/>
      <c r="E510" s="6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8">
      <c r="B511" s="108"/>
      <c r="C511" s="65"/>
      <c r="D511" s="65"/>
      <c r="E511" s="6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8">
      <c r="B512" s="108"/>
      <c r="C512" s="65"/>
      <c r="D512" s="65"/>
      <c r="E512" s="6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8">
      <c r="B513" s="108"/>
      <c r="C513" s="65"/>
      <c r="D513" s="65"/>
      <c r="E513" s="6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8">
      <c r="B514" s="108"/>
      <c r="C514" s="65"/>
      <c r="D514" s="65"/>
      <c r="E514" s="6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8">
      <c r="B515" s="108"/>
      <c r="C515" s="65"/>
      <c r="D515" s="65"/>
      <c r="E515" s="6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8">
      <c r="B516" s="108"/>
      <c r="C516" s="65"/>
      <c r="D516" s="65"/>
      <c r="E516" s="6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8">
      <c r="B517" s="108"/>
      <c r="C517" s="65"/>
      <c r="D517" s="65"/>
      <c r="E517" s="6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8">
      <c r="B518" s="108"/>
      <c r="C518" s="65"/>
      <c r="D518" s="65"/>
      <c r="E518" s="6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8">
      <c r="B519" s="108"/>
      <c r="C519" s="65"/>
      <c r="D519" s="65"/>
      <c r="E519" s="6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8">
      <c r="B520" s="108"/>
      <c r="C520" s="65"/>
      <c r="D520" s="65"/>
      <c r="E520" s="6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8">
      <c r="B521" s="108"/>
      <c r="C521" s="65"/>
      <c r="D521" s="65"/>
      <c r="E521" s="6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8">
      <c r="B522" s="108"/>
      <c r="C522" s="65"/>
      <c r="D522" s="65"/>
      <c r="E522" s="6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8">
      <c r="B523" s="108"/>
      <c r="C523" s="65"/>
      <c r="D523" s="65"/>
      <c r="E523" s="6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8">
      <c r="B524" s="108"/>
      <c r="C524" s="65"/>
      <c r="D524" s="65"/>
      <c r="E524" s="6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8">
      <c r="B525" s="108"/>
      <c r="C525" s="65"/>
      <c r="D525" s="65"/>
      <c r="E525" s="6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8">
      <c r="B526" s="108"/>
      <c r="C526" s="65"/>
      <c r="D526" s="65"/>
      <c r="E526" s="6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8">
      <c r="B527" s="108"/>
      <c r="C527" s="65"/>
      <c r="D527" s="65"/>
      <c r="E527" s="6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8">
      <c r="B528" s="108"/>
      <c r="C528" s="65"/>
      <c r="D528" s="65"/>
      <c r="E528" s="6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8">
      <c r="B529" s="108"/>
      <c r="C529" s="65"/>
      <c r="D529" s="65"/>
      <c r="E529" s="6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8">
      <c r="B530" s="108"/>
      <c r="C530" s="65"/>
      <c r="D530" s="65"/>
      <c r="E530" s="6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8">
      <c r="B531" s="108"/>
      <c r="C531" s="65"/>
      <c r="D531" s="65"/>
      <c r="E531" s="6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8">
      <c r="B532" s="108"/>
      <c r="C532" s="65"/>
      <c r="D532" s="65"/>
      <c r="E532" s="6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8">
      <c r="B533" s="108"/>
      <c r="C533" s="65"/>
      <c r="D533" s="65"/>
      <c r="E533" s="6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8">
      <c r="B534" s="108"/>
      <c r="C534" s="65"/>
      <c r="D534" s="65"/>
      <c r="E534" s="6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8">
      <c r="B535" s="108"/>
      <c r="C535" s="65"/>
      <c r="D535" s="65"/>
      <c r="E535" s="6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8">
      <c r="B536" s="108"/>
      <c r="C536" s="65"/>
      <c r="D536" s="65"/>
      <c r="E536" s="6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8">
      <c r="B537" s="108"/>
      <c r="C537" s="65"/>
      <c r="D537" s="65"/>
      <c r="E537" s="6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8">
      <c r="B538" s="108"/>
      <c r="C538" s="65"/>
      <c r="D538" s="65"/>
      <c r="E538" s="6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8">
      <c r="B539" s="108"/>
      <c r="C539" s="65"/>
      <c r="D539" s="65"/>
      <c r="E539" s="6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8">
      <c r="B540" s="108"/>
      <c r="C540" s="65"/>
      <c r="D540" s="65"/>
      <c r="E540" s="6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8">
      <c r="B541" s="108"/>
      <c r="C541" s="65"/>
      <c r="D541" s="65"/>
      <c r="E541" s="6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8">
      <c r="B542" s="108"/>
      <c r="C542" s="65"/>
      <c r="D542" s="65"/>
      <c r="E542" s="6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8">
      <c r="B543" s="108"/>
      <c r="C543" s="65"/>
      <c r="D543" s="65"/>
      <c r="E543" s="6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8">
      <c r="B544" s="108"/>
      <c r="C544" s="65"/>
      <c r="D544" s="65"/>
      <c r="E544" s="6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8">
      <c r="B545" s="108"/>
      <c r="C545" s="65"/>
      <c r="D545" s="65"/>
      <c r="E545" s="6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8">
      <c r="B546" s="108"/>
      <c r="C546" s="65"/>
      <c r="D546" s="65"/>
      <c r="E546" s="6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8">
      <c r="B547" s="108"/>
      <c r="C547" s="65"/>
      <c r="D547" s="65"/>
      <c r="E547" s="6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8">
      <c r="B548" s="108"/>
      <c r="C548" s="65"/>
      <c r="D548" s="65"/>
      <c r="E548" s="6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8">
      <c r="B549" s="108"/>
      <c r="C549" s="65"/>
      <c r="D549" s="65"/>
      <c r="E549" s="6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8">
      <c r="B550" s="108"/>
      <c r="C550" s="65"/>
      <c r="D550" s="65"/>
      <c r="E550" s="6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8">
      <c r="B551" s="108"/>
      <c r="C551" s="65"/>
      <c r="D551" s="65"/>
      <c r="E551" s="6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8">
      <c r="B552" s="108"/>
      <c r="C552" s="65"/>
      <c r="D552" s="65"/>
      <c r="E552" s="6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8">
      <c r="B553" s="108"/>
      <c r="C553" s="65"/>
      <c r="D553" s="65"/>
      <c r="E553" s="6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8">
      <c r="B554" s="108"/>
      <c r="C554" s="65"/>
      <c r="D554" s="65"/>
      <c r="E554" s="6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8">
      <c r="B555" s="108"/>
      <c r="C555" s="65"/>
      <c r="D555" s="65"/>
      <c r="E555" s="6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8">
      <c r="B556" s="108"/>
      <c r="C556" s="65"/>
      <c r="D556" s="65"/>
      <c r="E556" s="6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8">
      <c r="B557" s="108"/>
      <c r="C557" s="65"/>
      <c r="D557" s="65"/>
      <c r="E557" s="6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8">
      <c r="B558" s="108"/>
      <c r="C558" s="65"/>
      <c r="D558" s="65"/>
      <c r="E558" s="6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8">
      <c r="B559" s="108"/>
      <c r="C559" s="65"/>
      <c r="D559" s="65"/>
      <c r="E559" s="6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8">
      <c r="B560" s="108"/>
      <c r="C560" s="65"/>
      <c r="D560" s="65"/>
      <c r="E560" s="6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8">
      <c r="B561" s="108"/>
      <c r="C561" s="65"/>
      <c r="D561" s="65"/>
      <c r="E561" s="6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8">
      <c r="B562" s="108"/>
      <c r="C562" s="65"/>
      <c r="D562" s="65"/>
      <c r="E562" s="6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8">
      <c r="B563" s="108"/>
      <c r="C563" s="65"/>
      <c r="D563" s="65"/>
      <c r="E563" s="6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8">
      <c r="B564" s="108"/>
      <c r="C564" s="65"/>
      <c r="D564" s="65"/>
      <c r="E564" s="6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8">
      <c r="B565" s="108"/>
      <c r="C565" s="65"/>
      <c r="D565" s="65"/>
      <c r="E565" s="6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8">
      <c r="B566" s="108"/>
      <c r="C566" s="65"/>
      <c r="D566" s="65"/>
      <c r="E566" s="6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8">
      <c r="B567" s="108"/>
      <c r="C567" s="65"/>
      <c r="D567" s="65"/>
      <c r="E567" s="6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8">
      <c r="B568" s="108"/>
      <c r="C568" s="65"/>
      <c r="D568" s="65"/>
      <c r="E568" s="6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8">
      <c r="B569" s="108"/>
      <c r="C569" s="65"/>
      <c r="D569" s="65"/>
      <c r="E569" s="6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8">
      <c r="B570" s="108"/>
      <c r="C570" s="65"/>
      <c r="D570" s="65"/>
      <c r="E570" s="6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8">
      <c r="B571" s="108"/>
      <c r="C571" s="65"/>
      <c r="D571" s="65"/>
      <c r="E571" s="6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8">
      <c r="B572" s="108"/>
      <c r="C572" s="65"/>
      <c r="D572" s="65"/>
      <c r="E572" s="6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8">
      <c r="B573" s="108"/>
      <c r="C573" s="65"/>
      <c r="D573" s="65"/>
      <c r="E573" s="6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8">
      <c r="B574" s="108"/>
      <c r="C574" s="65"/>
      <c r="D574" s="65"/>
      <c r="E574" s="6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8">
      <c r="B575" s="108"/>
      <c r="C575" s="65"/>
      <c r="D575" s="65"/>
      <c r="E575" s="6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8">
      <c r="B576" s="108"/>
      <c r="C576" s="65"/>
      <c r="D576" s="65"/>
      <c r="E576" s="6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8">
      <c r="B577" s="108"/>
      <c r="C577" s="65"/>
      <c r="D577" s="65"/>
      <c r="E577" s="6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8">
      <c r="B578" s="108"/>
      <c r="C578" s="65"/>
      <c r="D578" s="65"/>
      <c r="E578" s="6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8">
      <c r="B579" s="108"/>
      <c r="C579" s="65"/>
      <c r="D579" s="65"/>
      <c r="E579" s="6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8">
      <c r="B580" s="108"/>
      <c r="C580" s="65"/>
      <c r="D580" s="65"/>
      <c r="E580" s="6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8">
      <c r="B581" s="108"/>
      <c r="C581" s="65"/>
      <c r="D581" s="65"/>
      <c r="E581" s="6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8">
      <c r="B582" s="108"/>
      <c r="C582" s="65"/>
      <c r="D582" s="65"/>
      <c r="E582" s="6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8">
      <c r="B583" s="108"/>
      <c r="C583" s="65"/>
      <c r="D583" s="65"/>
      <c r="E583" s="6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8">
      <c r="B584" s="108"/>
      <c r="C584" s="65"/>
      <c r="D584" s="65"/>
      <c r="E584" s="6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8">
      <c r="B585" s="108"/>
      <c r="C585" s="65"/>
      <c r="D585" s="65"/>
      <c r="E585" s="6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8">
      <c r="B586" s="108"/>
      <c r="C586" s="65"/>
      <c r="D586" s="65"/>
      <c r="E586" s="6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8">
      <c r="B587" s="108"/>
      <c r="C587" s="65"/>
      <c r="D587" s="65"/>
      <c r="E587" s="6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8">
      <c r="B588" s="108"/>
      <c r="C588" s="65"/>
      <c r="D588" s="65"/>
      <c r="E588" s="6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8">
      <c r="B589" s="108"/>
      <c r="C589" s="65"/>
      <c r="D589" s="65"/>
      <c r="E589" s="6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8">
      <c r="B590" s="108"/>
      <c r="C590" s="65"/>
      <c r="D590" s="65"/>
      <c r="E590" s="6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8">
      <c r="B591" s="108"/>
      <c r="C591" s="65"/>
      <c r="D591" s="65"/>
      <c r="E591" s="6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8">
      <c r="B592" s="108"/>
      <c r="C592" s="65"/>
      <c r="D592" s="65"/>
      <c r="E592" s="6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8">
      <c r="B593" s="108"/>
      <c r="C593" s="65"/>
      <c r="D593" s="65"/>
      <c r="E593" s="6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8">
      <c r="B594" s="108"/>
      <c r="C594" s="65"/>
      <c r="D594" s="65"/>
      <c r="E594" s="6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8">
      <c r="B595" s="108"/>
      <c r="C595" s="65"/>
      <c r="D595" s="65"/>
      <c r="E595" s="6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8">
      <c r="B596" s="108"/>
      <c r="C596" s="65"/>
      <c r="D596" s="65"/>
      <c r="E596" s="6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8">
      <c r="B597" s="108"/>
      <c r="C597" s="65"/>
      <c r="D597" s="65"/>
      <c r="E597" s="6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8">
      <c r="B598" s="108"/>
      <c r="C598" s="65"/>
      <c r="D598" s="65"/>
      <c r="E598" s="6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8">
      <c r="B599" s="108"/>
      <c r="C599" s="65"/>
      <c r="D599" s="65"/>
      <c r="E599" s="6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8">
      <c r="B600" s="108"/>
      <c r="C600" s="65"/>
      <c r="D600" s="65"/>
      <c r="E600" s="6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8">
      <c r="B601" s="108"/>
      <c r="C601" s="65"/>
      <c r="D601" s="65"/>
      <c r="E601" s="6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8">
      <c r="B602" s="108"/>
      <c r="C602" s="65"/>
      <c r="D602" s="65"/>
      <c r="E602" s="6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8">
      <c r="B603" s="108"/>
      <c r="C603" s="65"/>
      <c r="D603" s="65"/>
      <c r="E603" s="6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8">
      <c r="B604" s="108"/>
      <c r="C604" s="65"/>
      <c r="D604" s="65"/>
      <c r="E604" s="6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8">
      <c r="B605" s="108"/>
      <c r="C605" s="65"/>
      <c r="D605" s="65"/>
      <c r="E605" s="6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8">
      <c r="B606" s="108"/>
      <c r="C606" s="65"/>
      <c r="D606" s="65"/>
      <c r="E606" s="6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8">
      <c r="B607" s="108"/>
      <c r="C607" s="65"/>
      <c r="D607" s="65"/>
      <c r="E607" s="6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8">
      <c r="B608" s="108"/>
      <c r="C608" s="65"/>
      <c r="D608" s="65"/>
      <c r="E608" s="6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8">
      <c r="B609" s="108"/>
      <c r="C609" s="65"/>
      <c r="D609" s="65"/>
      <c r="E609" s="6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8">
      <c r="B610" s="108"/>
      <c r="C610" s="65"/>
      <c r="D610" s="65"/>
      <c r="E610" s="6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8">
      <c r="B611" s="108"/>
      <c r="C611" s="65"/>
      <c r="D611" s="65"/>
      <c r="E611" s="6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8">
      <c r="B612" s="108"/>
      <c r="C612" s="65"/>
      <c r="D612" s="65"/>
      <c r="E612" s="6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8">
      <c r="B613" s="108"/>
      <c r="C613" s="65"/>
      <c r="D613" s="65"/>
      <c r="E613" s="6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8">
      <c r="B614" s="108"/>
      <c r="C614" s="65"/>
      <c r="D614" s="65"/>
      <c r="E614" s="6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8">
      <c r="B615" s="108"/>
      <c r="C615" s="65"/>
      <c r="D615" s="65"/>
      <c r="E615" s="6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8">
      <c r="B616" s="108"/>
      <c r="C616" s="65"/>
      <c r="D616" s="65"/>
      <c r="E616" s="6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8">
      <c r="B617" s="108"/>
      <c r="C617" s="65"/>
      <c r="D617" s="65"/>
      <c r="E617" s="6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8">
      <c r="B618" s="108"/>
      <c r="C618" s="65"/>
      <c r="D618" s="65"/>
      <c r="E618" s="6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8">
      <c r="B619" s="108"/>
      <c r="C619" s="65"/>
      <c r="D619" s="65"/>
      <c r="E619" s="6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8">
      <c r="B620" s="108"/>
      <c r="C620" s="65"/>
      <c r="D620" s="65"/>
      <c r="E620" s="6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8">
      <c r="B621" s="108"/>
      <c r="C621" s="65"/>
      <c r="D621" s="65"/>
      <c r="E621" s="6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8">
      <c r="B622" s="108"/>
      <c r="C622" s="65"/>
      <c r="D622" s="65"/>
      <c r="E622" s="6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8">
      <c r="B623" s="108"/>
      <c r="C623" s="65"/>
      <c r="D623" s="65"/>
      <c r="E623" s="6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8">
      <c r="B624" s="108"/>
      <c r="C624" s="65"/>
      <c r="D624" s="65"/>
      <c r="E624" s="6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8">
      <c r="B625" s="108"/>
      <c r="C625" s="65"/>
      <c r="D625" s="65"/>
      <c r="E625" s="6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8">
      <c r="B626" s="108"/>
      <c r="C626" s="65"/>
      <c r="D626" s="65"/>
      <c r="E626" s="6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8">
      <c r="B627" s="108"/>
      <c r="C627" s="65"/>
      <c r="D627" s="65"/>
      <c r="E627" s="6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8">
      <c r="B628" s="108"/>
      <c r="C628" s="65"/>
      <c r="D628" s="65"/>
      <c r="E628" s="6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8">
      <c r="B629" s="108"/>
      <c r="C629" s="65"/>
      <c r="D629" s="65"/>
      <c r="E629" s="6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8">
      <c r="B630" s="108"/>
      <c r="C630" s="65"/>
      <c r="D630" s="65"/>
      <c r="E630" s="6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8">
      <c r="B631" s="108"/>
      <c r="C631" s="65"/>
      <c r="D631" s="65"/>
      <c r="E631" s="6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8">
      <c r="B632" s="108"/>
      <c r="C632" s="65"/>
      <c r="D632" s="65"/>
      <c r="E632" s="6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8">
      <c r="B633" s="108"/>
      <c r="C633" s="65"/>
      <c r="D633" s="65"/>
      <c r="E633" s="6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8">
      <c r="B634" s="108"/>
      <c r="C634" s="65"/>
      <c r="D634" s="65"/>
      <c r="E634" s="6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8">
      <c r="B635" s="108"/>
      <c r="C635" s="65"/>
      <c r="D635" s="65"/>
      <c r="E635" s="6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8">
      <c r="B636" s="108"/>
      <c r="C636" s="65"/>
      <c r="D636" s="65"/>
      <c r="E636" s="6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8">
      <c r="B637" s="108"/>
      <c r="C637" s="65"/>
      <c r="D637" s="65"/>
      <c r="E637" s="6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8">
      <c r="B638" s="108"/>
      <c r="C638" s="65"/>
      <c r="D638" s="65"/>
      <c r="E638" s="6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8">
      <c r="B639" s="108"/>
      <c r="C639" s="65"/>
      <c r="D639" s="65"/>
      <c r="E639" s="6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8">
      <c r="B640" s="108"/>
      <c r="C640" s="65"/>
      <c r="D640" s="65"/>
      <c r="E640" s="6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8">
      <c r="B641" s="108"/>
      <c r="C641" s="65"/>
      <c r="D641" s="65"/>
      <c r="E641" s="6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8">
      <c r="B642" s="108"/>
      <c r="C642" s="65"/>
      <c r="D642" s="65"/>
      <c r="E642" s="6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8">
      <c r="B643" s="108"/>
      <c r="C643" s="65"/>
      <c r="D643" s="65"/>
      <c r="E643" s="6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8">
      <c r="B644" s="108"/>
      <c r="C644" s="65"/>
      <c r="D644" s="65"/>
      <c r="E644" s="6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8">
      <c r="B645" s="108"/>
      <c r="C645" s="65"/>
      <c r="D645" s="65"/>
      <c r="E645" s="6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8">
      <c r="B646" s="108"/>
      <c r="C646" s="65"/>
      <c r="D646" s="65"/>
      <c r="E646" s="6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8">
      <c r="B647" s="108"/>
      <c r="C647" s="65"/>
      <c r="D647" s="65"/>
      <c r="E647" s="6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8">
      <c r="B648" s="108"/>
      <c r="C648" s="65"/>
      <c r="D648" s="65"/>
      <c r="E648" s="6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8">
      <c r="B649" s="108"/>
      <c r="C649" s="65"/>
      <c r="D649" s="65"/>
      <c r="E649" s="6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8">
      <c r="B650" s="108"/>
      <c r="C650" s="65"/>
      <c r="D650" s="65"/>
      <c r="E650" s="6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8">
      <c r="B651" s="108"/>
      <c r="C651" s="65"/>
      <c r="D651" s="65"/>
      <c r="E651" s="6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8">
      <c r="B652" s="108"/>
      <c r="C652" s="65"/>
      <c r="D652" s="65"/>
      <c r="E652" s="6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8">
      <c r="B653" s="108"/>
      <c r="C653" s="65"/>
      <c r="D653" s="65"/>
      <c r="E653" s="6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8">
      <c r="B654" s="108"/>
      <c r="C654" s="65"/>
      <c r="D654" s="65"/>
      <c r="E654" s="6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8">
      <c r="B655" s="108"/>
      <c r="C655" s="65"/>
      <c r="D655" s="65"/>
      <c r="E655" s="6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8">
      <c r="B656" s="108"/>
      <c r="C656" s="65"/>
      <c r="D656" s="65"/>
      <c r="E656" s="6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8">
      <c r="B657" s="108"/>
      <c r="C657" s="65"/>
      <c r="D657" s="65"/>
      <c r="E657" s="6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8">
      <c r="B658" s="108"/>
      <c r="C658" s="65"/>
      <c r="D658" s="65"/>
      <c r="E658" s="6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8">
      <c r="B659" s="108"/>
      <c r="C659" s="65"/>
      <c r="D659" s="65"/>
      <c r="E659" s="6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8">
      <c r="B660" s="108"/>
      <c r="C660" s="65"/>
      <c r="D660" s="65"/>
      <c r="E660" s="6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8">
      <c r="B661" s="108"/>
      <c r="C661" s="65"/>
      <c r="D661" s="65"/>
      <c r="E661" s="6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8">
      <c r="B662" s="108"/>
      <c r="C662" s="65"/>
      <c r="D662" s="65"/>
      <c r="E662" s="6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8">
      <c r="B663" s="108"/>
      <c r="C663" s="65"/>
      <c r="D663" s="65"/>
      <c r="E663" s="6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8">
      <c r="B664" s="108"/>
      <c r="C664" s="65"/>
      <c r="D664" s="65"/>
      <c r="E664" s="6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8">
      <c r="B665" s="108"/>
      <c r="C665" s="65"/>
      <c r="D665" s="65"/>
      <c r="E665" s="6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8">
      <c r="B666" s="108"/>
      <c r="C666" s="65"/>
      <c r="D666" s="65"/>
      <c r="E666" s="6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8">
      <c r="B667" s="108"/>
      <c r="C667" s="65"/>
      <c r="D667" s="65"/>
      <c r="E667" s="6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8">
      <c r="B668" s="108"/>
      <c r="C668" s="65"/>
      <c r="D668" s="65"/>
      <c r="E668" s="6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8">
      <c r="B669" s="108"/>
      <c r="C669" s="65"/>
      <c r="D669" s="65"/>
      <c r="E669" s="6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8">
      <c r="B670" s="108"/>
      <c r="C670" s="65"/>
      <c r="D670" s="65"/>
      <c r="E670" s="6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8">
      <c r="B671" s="108"/>
      <c r="C671" s="65"/>
      <c r="D671" s="65"/>
      <c r="E671" s="6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8">
      <c r="B672" s="108"/>
      <c r="C672" s="65"/>
      <c r="D672" s="65"/>
      <c r="E672" s="6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8">
      <c r="B673" s="108"/>
      <c r="C673" s="65"/>
      <c r="D673" s="65"/>
      <c r="E673" s="6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8">
      <c r="B674" s="108"/>
      <c r="C674" s="65"/>
      <c r="D674" s="65"/>
      <c r="E674" s="6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8">
      <c r="B675" s="108"/>
      <c r="C675" s="65"/>
      <c r="D675" s="65"/>
      <c r="E675" s="6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8">
      <c r="B676" s="108"/>
      <c r="C676" s="65"/>
      <c r="D676" s="65"/>
      <c r="E676" s="6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8">
      <c r="B677" s="108"/>
      <c r="C677" s="65"/>
      <c r="D677" s="65"/>
      <c r="E677" s="6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8">
      <c r="B678" s="108"/>
      <c r="C678" s="65"/>
      <c r="D678" s="65"/>
      <c r="E678" s="6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8">
      <c r="B679" s="108"/>
      <c r="C679" s="65"/>
      <c r="D679" s="65"/>
      <c r="E679" s="6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8">
      <c r="B680" s="108"/>
      <c r="C680" s="65"/>
      <c r="D680" s="65"/>
      <c r="E680" s="6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8">
      <c r="B681" s="108"/>
      <c r="C681" s="65"/>
      <c r="D681" s="65"/>
      <c r="E681" s="6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8">
      <c r="B682" s="108"/>
      <c r="C682" s="65"/>
      <c r="D682" s="65"/>
      <c r="E682" s="6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8">
      <c r="B683" s="108"/>
      <c r="C683" s="65"/>
      <c r="D683" s="65"/>
      <c r="E683" s="6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8">
      <c r="B684" s="108"/>
      <c r="C684" s="65"/>
      <c r="D684" s="65"/>
      <c r="E684" s="6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8">
      <c r="B685" s="108"/>
      <c r="C685" s="65"/>
      <c r="D685" s="65"/>
      <c r="E685" s="6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8">
      <c r="B686" s="108"/>
      <c r="C686" s="65"/>
      <c r="D686" s="65"/>
      <c r="E686" s="6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8">
      <c r="B687" s="108"/>
      <c r="C687" s="65"/>
      <c r="D687" s="65"/>
      <c r="E687" s="6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8">
      <c r="B688" s="108"/>
      <c r="C688" s="65"/>
      <c r="D688" s="65"/>
      <c r="E688" s="6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8">
      <c r="B689" s="108"/>
      <c r="C689" s="65"/>
      <c r="D689" s="65"/>
      <c r="E689" s="6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8">
      <c r="B690" s="108"/>
      <c r="C690" s="65"/>
      <c r="D690" s="65"/>
      <c r="E690" s="6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8">
      <c r="B691" s="108"/>
      <c r="C691" s="65"/>
      <c r="D691" s="65"/>
      <c r="E691" s="6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8">
      <c r="B692" s="108"/>
      <c r="C692" s="65"/>
      <c r="D692" s="65"/>
      <c r="E692" s="6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8">
      <c r="B693" s="108"/>
      <c r="C693" s="65"/>
      <c r="D693" s="65"/>
      <c r="E693" s="6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8">
      <c r="B694" s="108"/>
      <c r="C694" s="65"/>
      <c r="D694" s="65"/>
      <c r="E694" s="6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8">
      <c r="B695" s="108"/>
      <c r="C695" s="65"/>
      <c r="D695" s="65"/>
      <c r="E695" s="6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8">
      <c r="B696" s="108"/>
      <c r="C696" s="65"/>
      <c r="D696" s="65"/>
      <c r="E696" s="6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8">
      <c r="B697" s="108"/>
      <c r="C697" s="65"/>
      <c r="D697" s="65"/>
      <c r="E697" s="6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8">
      <c r="B698" s="108"/>
      <c r="C698" s="65"/>
      <c r="D698" s="65"/>
      <c r="E698" s="6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8">
      <c r="B699" s="108"/>
      <c r="C699" s="65"/>
      <c r="D699" s="65"/>
      <c r="E699" s="6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8">
      <c r="B700" s="108"/>
      <c r="C700" s="65"/>
      <c r="D700" s="65"/>
      <c r="E700" s="6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8">
      <c r="B701" s="108"/>
      <c r="C701" s="65"/>
      <c r="D701" s="65"/>
      <c r="E701" s="6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8">
      <c r="B702" s="108"/>
      <c r="C702" s="65"/>
      <c r="D702" s="65"/>
      <c r="E702" s="6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8">
      <c r="B703" s="108"/>
      <c r="C703" s="65"/>
      <c r="D703" s="65"/>
      <c r="E703" s="6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8">
      <c r="B704" s="108"/>
      <c r="C704" s="65"/>
      <c r="D704" s="65"/>
      <c r="E704" s="6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8">
      <c r="B705" s="108"/>
      <c r="C705" s="65"/>
      <c r="D705" s="65"/>
      <c r="E705" s="6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8">
      <c r="B706" s="108"/>
      <c r="C706" s="65"/>
      <c r="D706" s="65"/>
      <c r="E706" s="6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8">
      <c r="B707" s="108"/>
      <c r="C707" s="65"/>
      <c r="D707" s="65"/>
      <c r="E707" s="6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8">
      <c r="B708" s="108"/>
      <c r="C708" s="65"/>
      <c r="D708" s="65"/>
      <c r="E708" s="6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8">
      <c r="B709" s="108"/>
      <c r="C709" s="65"/>
      <c r="D709" s="65"/>
      <c r="E709" s="6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8">
      <c r="B710" s="108"/>
      <c r="C710" s="65"/>
      <c r="D710" s="65"/>
      <c r="E710" s="6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8">
      <c r="B711" s="108"/>
      <c r="C711" s="65"/>
      <c r="D711" s="65"/>
      <c r="E711" s="6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8">
      <c r="B712" s="108"/>
      <c r="C712" s="65"/>
      <c r="D712" s="65"/>
      <c r="E712" s="6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8">
      <c r="B713" s="108"/>
      <c r="C713" s="65"/>
      <c r="D713" s="65"/>
      <c r="E713" s="6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8">
      <c r="B714" s="108"/>
      <c r="C714" s="65"/>
      <c r="D714" s="65"/>
      <c r="E714" s="6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8">
      <c r="B715" s="108"/>
      <c r="C715" s="65"/>
      <c r="D715" s="65"/>
      <c r="E715" s="6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8">
      <c r="B716" s="108"/>
      <c r="C716" s="65"/>
      <c r="D716" s="65"/>
      <c r="E716" s="6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8">
      <c r="B717" s="108"/>
      <c r="C717" s="65"/>
      <c r="D717" s="65"/>
      <c r="E717" s="6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8">
      <c r="B718" s="108"/>
      <c r="C718" s="65"/>
      <c r="D718" s="65"/>
      <c r="E718" s="6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8">
      <c r="B719" s="108"/>
      <c r="C719" s="65"/>
      <c r="D719" s="65"/>
      <c r="E719" s="6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8">
      <c r="B720" s="108"/>
      <c r="C720" s="65"/>
      <c r="D720" s="65"/>
      <c r="E720" s="6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8">
      <c r="B721" s="108"/>
      <c r="C721" s="65"/>
      <c r="D721" s="65"/>
      <c r="E721" s="6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8">
      <c r="B722" s="108"/>
      <c r="C722" s="65"/>
      <c r="D722" s="65"/>
      <c r="E722" s="6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8">
      <c r="B723" s="108"/>
      <c r="C723" s="65"/>
      <c r="D723" s="65"/>
      <c r="E723" s="6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8">
      <c r="B724" s="108"/>
      <c r="C724" s="65"/>
      <c r="D724" s="65"/>
      <c r="E724" s="6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8">
      <c r="B725" s="108"/>
      <c r="C725" s="65"/>
      <c r="D725" s="65"/>
      <c r="E725" s="6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8">
      <c r="B726" s="108"/>
      <c r="C726" s="65"/>
      <c r="D726" s="65"/>
      <c r="E726" s="6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8">
      <c r="B727" s="108"/>
      <c r="C727" s="65"/>
      <c r="D727" s="65"/>
      <c r="E727" s="6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8">
      <c r="B728" s="108"/>
      <c r="C728" s="65"/>
      <c r="D728" s="65"/>
      <c r="E728" s="6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8">
      <c r="B729" s="108"/>
      <c r="C729" s="65"/>
      <c r="D729" s="65"/>
      <c r="E729" s="6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8">
      <c r="B730" s="108"/>
      <c r="C730" s="65"/>
      <c r="D730" s="65"/>
      <c r="E730" s="6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8">
      <c r="B731" s="108"/>
      <c r="C731" s="65"/>
      <c r="D731" s="65"/>
      <c r="E731" s="6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8">
      <c r="B732" s="108"/>
      <c r="C732" s="65"/>
      <c r="D732" s="65"/>
      <c r="E732" s="6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8">
      <c r="B733" s="108"/>
      <c r="C733" s="65"/>
      <c r="D733" s="65"/>
      <c r="E733" s="6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8">
      <c r="B734" s="108"/>
      <c r="C734" s="65"/>
      <c r="D734" s="65"/>
      <c r="E734" s="6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8">
      <c r="B735" s="108"/>
      <c r="C735" s="65"/>
      <c r="D735" s="65"/>
      <c r="E735" s="6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8">
      <c r="B736" s="108"/>
      <c r="C736" s="65"/>
      <c r="D736" s="65"/>
      <c r="E736" s="6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8">
      <c r="B737" s="108"/>
      <c r="C737" s="65"/>
      <c r="D737" s="65"/>
      <c r="E737" s="6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8">
      <c r="B738" s="108"/>
      <c r="C738" s="65"/>
      <c r="D738" s="65"/>
      <c r="E738" s="6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8">
      <c r="B739" s="108"/>
      <c r="C739" s="65"/>
      <c r="D739" s="65"/>
      <c r="E739" s="6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8">
      <c r="B740" s="108"/>
      <c r="C740" s="65"/>
      <c r="D740" s="65"/>
      <c r="E740" s="6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8">
      <c r="B741" s="108"/>
      <c r="C741" s="65"/>
      <c r="D741" s="65"/>
      <c r="E741" s="6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8">
      <c r="B742" s="108"/>
      <c r="C742" s="65"/>
      <c r="D742" s="65"/>
      <c r="E742" s="6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8">
      <c r="B743" s="108"/>
      <c r="C743" s="65"/>
      <c r="D743" s="65"/>
      <c r="E743" s="6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8">
      <c r="B744" s="108"/>
      <c r="C744" s="65"/>
      <c r="D744" s="65"/>
      <c r="E744" s="6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8">
      <c r="B745" s="108"/>
      <c r="C745" s="65"/>
      <c r="D745" s="65"/>
      <c r="E745" s="6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8">
      <c r="B746" s="108"/>
      <c r="C746" s="65"/>
      <c r="D746" s="65"/>
      <c r="E746" s="6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8">
      <c r="B747" s="108"/>
      <c r="C747" s="65"/>
      <c r="D747" s="65"/>
      <c r="E747" s="6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8">
      <c r="B748" s="108"/>
      <c r="C748" s="65"/>
      <c r="D748" s="65"/>
      <c r="E748" s="6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8">
      <c r="B749" s="108"/>
      <c r="C749" s="65"/>
      <c r="D749" s="65"/>
      <c r="E749" s="6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8">
      <c r="B750" s="108"/>
      <c r="C750" s="65"/>
      <c r="D750" s="65"/>
      <c r="E750" s="6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8">
      <c r="B751" s="108"/>
      <c r="C751" s="65"/>
      <c r="D751" s="65"/>
      <c r="E751" s="6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8">
      <c r="B752" s="108"/>
      <c r="C752" s="65"/>
      <c r="D752" s="65"/>
      <c r="E752" s="6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8">
      <c r="B753" s="108"/>
      <c r="C753" s="65"/>
      <c r="D753" s="65"/>
      <c r="E753" s="6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8">
      <c r="B754" s="108"/>
      <c r="C754" s="65"/>
      <c r="D754" s="65"/>
      <c r="E754" s="6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8">
      <c r="B755" s="108"/>
      <c r="C755" s="65"/>
      <c r="D755" s="65"/>
      <c r="E755" s="6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8">
      <c r="B756" s="108"/>
      <c r="C756" s="65"/>
      <c r="D756" s="65"/>
      <c r="E756" s="6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8">
      <c r="B757" s="108"/>
      <c r="C757" s="65"/>
      <c r="D757" s="65"/>
      <c r="E757" s="6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8">
      <c r="B758" s="108"/>
      <c r="C758" s="65"/>
      <c r="D758" s="65"/>
      <c r="E758" s="6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8">
      <c r="B759" s="108"/>
      <c r="C759" s="65"/>
      <c r="D759" s="65"/>
      <c r="E759" s="6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8">
      <c r="B760" s="108"/>
      <c r="C760" s="65"/>
      <c r="D760" s="65"/>
      <c r="E760" s="6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8">
      <c r="B761" s="108"/>
      <c r="C761" s="65"/>
      <c r="D761" s="65"/>
      <c r="E761" s="6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8">
      <c r="B762" s="108"/>
      <c r="C762" s="65"/>
      <c r="D762" s="65"/>
      <c r="E762" s="6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8">
      <c r="B763" s="108"/>
      <c r="C763" s="65"/>
      <c r="D763" s="65"/>
      <c r="E763" s="6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8">
      <c r="B764" s="108"/>
      <c r="C764" s="65"/>
      <c r="D764" s="65"/>
      <c r="E764" s="6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8">
      <c r="B765" s="108"/>
      <c r="C765" s="65"/>
      <c r="D765" s="65"/>
      <c r="E765" s="6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8">
      <c r="B766" s="108"/>
      <c r="C766" s="65"/>
      <c r="D766" s="65"/>
      <c r="E766" s="6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8">
      <c r="B767" s="108"/>
      <c r="C767" s="65"/>
      <c r="D767" s="65"/>
      <c r="E767" s="6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8">
      <c r="B768" s="108"/>
      <c r="C768" s="65"/>
      <c r="D768" s="65"/>
      <c r="E768" s="6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8">
      <c r="B769" s="108"/>
      <c r="C769" s="65"/>
      <c r="D769" s="65"/>
      <c r="E769" s="6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8">
      <c r="B770" s="108"/>
      <c r="C770" s="65"/>
      <c r="D770" s="65"/>
      <c r="E770" s="6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8">
      <c r="B771" s="108"/>
      <c r="C771" s="65"/>
      <c r="D771" s="65"/>
      <c r="E771" s="6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8">
      <c r="B772" s="108"/>
      <c r="C772" s="65"/>
      <c r="D772" s="65"/>
      <c r="E772" s="6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8">
      <c r="B773" s="108"/>
      <c r="C773" s="65"/>
      <c r="D773" s="65"/>
      <c r="E773" s="6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8">
      <c r="B774" s="108"/>
      <c r="C774" s="65"/>
      <c r="D774" s="65"/>
      <c r="E774" s="6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8">
      <c r="B775" s="108"/>
      <c r="C775" s="65"/>
      <c r="D775" s="65"/>
      <c r="E775" s="6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8">
      <c r="B776" s="108"/>
      <c r="C776" s="65"/>
      <c r="D776" s="65"/>
      <c r="E776" s="6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8">
      <c r="B777" s="108"/>
      <c r="C777" s="65"/>
      <c r="D777" s="65"/>
      <c r="E777" s="6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8">
      <c r="B778" s="108"/>
      <c r="C778" s="65"/>
      <c r="D778" s="65"/>
      <c r="E778" s="6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8">
      <c r="B779" s="108"/>
      <c r="C779" s="65"/>
      <c r="D779" s="65"/>
      <c r="E779" s="6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8">
      <c r="B780" s="108"/>
      <c r="C780" s="65"/>
      <c r="D780" s="65"/>
      <c r="E780" s="6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8">
      <c r="B781" s="108"/>
      <c r="C781" s="65"/>
      <c r="D781" s="65"/>
      <c r="E781" s="6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8">
      <c r="B782" s="108"/>
      <c r="C782" s="65"/>
      <c r="D782" s="65"/>
      <c r="E782" s="6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8">
      <c r="B783" s="108"/>
      <c r="C783" s="65"/>
      <c r="D783" s="65"/>
      <c r="E783" s="6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8">
      <c r="B784" s="108"/>
      <c r="C784" s="65"/>
      <c r="D784" s="65"/>
      <c r="E784" s="6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8">
      <c r="B785" s="108"/>
      <c r="C785" s="65"/>
      <c r="D785" s="65"/>
      <c r="E785" s="6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8">
      <c r="B786" s="108"/>
      <c r="C786" s="65"/>
      <c r="D786" s="65"/>
      <c r="E786" s="6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8">
      <c r="B787" s="108"/>
      <c r="C787" s="65"/>
      <c r="D787" s="65"/>
      <c r="E787" s="6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8">
      <c r="B788" s="108"/>
      <c r="C788" s="65"/>
      <c r="D788" s="65"/>
      <c r="E788" s="6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8">
      <c r="B789" s="108"/>
      <c r="C789" s="65"/>
      <c r="D789" s="65"/>
      <c r="E789" s="6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8">
      <c r="B790" s="108"/>
      <c r="C790" s="65"/>
      <c r="D790" s="65"/>
      <c r="E790" s="6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8">
      <c r="B791" s="108"/>
      <c r="C791" s="65"/>
      <c r="D791" s="65"/>
      <c r="E791" s="6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8">
      <c r="B792" s="108"/>
      <c r="C792" s="65"/>
      <c r="D792" s="65"/>
      <c r="E792" s="6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8">
      <c r="B793" s="108"/>
      <c r="C793" s="65"/>
      <c r="D793" s="65"/>
      <c r="E793" s="6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8">
      <c r="B794" s="108"/>
      <c r="C794" s="65"/>
      <c r="D794" s="65"/>
      <c r="E794" s="6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8">
      <c r="B795" s="108"/>
      <c r="C795" s="65"/>
      <c r="D795" s="65"/>
      <c r="E795" s="6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8">
      <c r="B796" s="108"/>
      <c r="C796" s="65"/>
      <c r="D796" s="65"/>
      <c r="E796" s="6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8">
      <c r="B797" s="108"/>
      <c r="C797" s="65"/>
      <c r="D797" s="65"/>
      <c r="E797" s="6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8">
      <c r="B798" s="108"/>
      <c r="C798" s="65"/>
      <c r="D798" s="65"/>
      <c r="E798" s="6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8">
      <c r="B799" s="108"/>
      <c r="C799" s="65"/>
      <c r="D799" s="65"/>
      <c r="E799" s="6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8">
      <c r="B800" s="108"/>
      <c r="C800" s="65"/>
      <c r="D800" s="65"/>
      <c r="E800" s="6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8">
      <c r="B801" s="108"/>
      <c r="C801" s="65"/>
      <c r="D801" s="65"/>
      <c r="E801" s="6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8">
      <c r="B802" s="108"/>
      <c r="C802" s="65"/>
      <c r="D802" s="65"/>
      <c r="E802" s="6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8">
      <c r="B803" s="108"/>
      <c r="C803" s="65"/>
      <c r="D803" s="65"/>
      <c r="E803" s="6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8">
      <c r="B804" s="108"/>
      <c r="C804" s="65"/>
      <c r="D804" s="65"/>
      <c r="E804" s="6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8">
      <c r="B805" s="108"/>
      <c r="C805" s="65"/>
      <c r="D805" s="65"/>
      <c r="E805" s="6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8">
      <c r="B806" s="108"/>
      <c r="C806" s="65"/>
      <c r="D806" s="65"/>
      <c r="E806" s="6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8">
      <c r="B807" s="108"/>
      <c r="C807" s="65"/>
      <c r="D807" s="65"/>
      <c r="E807" s="6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8">
      <c r="B808" s="108"/>
      <c r="C808" s="65"/>
      <c r="D808" s="65"/>
      <c r="E808" s="6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8">
      <c r="B809" s="108"/>
      <c r="C809" s="65"/>
      <c r="D809" s="65"/>
      <c r="E809" s="6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8">
      <c r="B810" s="108"/>
      <c r="C810" s="65"/>
      <c r="D810" s="65"/>
      <c r="E810" s="6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8">
      <c r="B811" s="108"/>
      <c r="C811" s="65"/>
      <c r="D811" s="65"/>
      <c r="E811" s="6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8">
      <c r="B812" s="108"/>
      <c r="C812" s="65"/>
      <c r="D812" s="65"/>
      <c r="E812" s="6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8">
      <c r="B813" s="108"/>
      <c r="C813" s="65"/>
      <c r="D813" s="65"/>
      <c r="E813" s="6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8">
      <c r="B814" s="108"/>
      <c r="C814" s="65"/>
      <c r="D814" s="65"/>
      <c r="E814" s="6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8">
      <c r="B815" s="108"/>
      <c r="C815" s="65"/>
      <c r="D815" s="65"/>
      <c r="E815" s="6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8">
      <c r="B816" s="108"/>
      <c r="C816" s="65"/>
      <c r="D816" s="65"/>
      <c r="E816" s="6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8">
      <c r="B817" s="108"/>
      <c r="C817" s="65"/>
      <c r="D817" s="65"/>
      <c r="E817" s="6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8">
      <c r="B818" s="108"/>
      <c r="C818" s="65"/>
      <c r="D818" s="65"/>
      <c r="E818" s="6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8">
      <c r="B819" s="108"/>
      <c r="C819" s="65"/>
      <c r="D819" s="65"/>
      <c r="E819" s="6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8">
      <c r="B820" s="108"/>
      <c r="C820" s="65"/>
      <c r="D820" s="65"/>
      <c r="E820" s="6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8">
      <c r="B821" s="108"/>
      <c r="C821" s="65"/>
      <c r="D821" s="65"/>
      <c r="E821" s="6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8">
      <c r="B822" s="108"/>
      <c r="C822" s="65"/>
      <c r="D822" s="65"/>
      <c r="E822" s="6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8">
      <c r="B823" s="108"/>
      <c r="C823" s="65"/>
      <c r="D823" s="65"/>
      <c r="E823" s="6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8">
      <c r="B824" s="108"/>
      <c r="C824" s="65"/>
      <c r="D824" s="65"/>
      <c r="E824" s="6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8">
      <c r="B825" s="108"/>
      <c r="C825" s="65"/>
      <c r="D825" s="65"/>
      <c r="E825" s="6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8">
      <c r="B826" s="108"/>
      <c r="C826" s="65"/>
      <c r="D826" s="65"/>
      <c r="E826" s="6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8">
      <c r="B827" s="108"/>
      <c r="C827" s="65"/>
      <c r="D827" s="65"/>
      <c r="E827" s="6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8">
      <c r="B828" s="108"/>
      <c r="C828" s="65"/>
      <c r="D828" s="65"/>
      <c r="E828" s="6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8">
      <c r="B829" s="108"/>
      <c r="C829" s="65"/>
      <c r="D829" s="65"/>
      <c r="E829" s="6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8">
      <c r="B830" s="108"/>
      <c r="C830" s="65"/>
      <c r="D830" s="65"/>
      <c r="E830" s="6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8">
      <c r="B831" s="108"/>
      <c r="C831" s="65"/>
      <c r="D831" s="65"/>
      <c r="E831" s="6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8">
      <c r="B832" s="108"/>
      <c r="C832" s="65"/>
      <c r="D832" s="65"/>
      <c r="E832" s="6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8">
      <c r="B833" s="108"/>
      <c r="C833" s="65"/>
      <c r="D833" s="65"/>
      <c r="E833" s="6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8">
      <c r="B834" s="108"/>
      <c r="C834" s="65"/>
      <c r="D834" s="65"/>
      <c r="E834" s="6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8">
      <c r="B835" s="108"/>
      <c r="C835" s="65"/>
      <c r="D835" s="65"/>
      <c r="E835" s="6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8">
      <c r="B836" s="108"/>
      <c r="C836" s="65"/>
      <c r="D836" s="65"/>
      <c r="E836" s="6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8">
      <c r="B837" s="108"/>
      <c r="C837" s="65"/>
      <c r="D837" s="65"/>
      <c r="E837" s="6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8">
      <c r="B838" s="108"/>
      <c r="C838" s="65"/>
      <c r="D838" s="65"/>
      <c r="E838" s="6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8">
      <c r="B839" s="108"/>
      <c r="C839" s="65"/>
      <c r="D839" s="65"/>
      <c r="E839" s="6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8">
      <c r="B840" s="108"/>
      <c r="C840" s="65"/>
      <c r="D840" s="65"/>
      <c r="E840" s="6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8">
      <c r="B841" s="108"/>
      <c r="C841" s="65"/>
      <c r="D841" s="65"/>
      <c r="E841" s="6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8">
      <c r="B842" s="108"/>
      <c r="C842" s="65"/>
      <c r="D842" s="65"/>
      <c r="E842" s="6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2:24" ht="18">
      <c r="B843" s="108"/>
      <c r="C843" s="65"/>
      <c r="D843" s="65"/>
      <c r="E843" s="6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2:24" ht="18">
      <c r="B844" s="108"/>
      <c r="C844" s="65"/>
      <c r="D844" s="65"/>
      <c r="E844" s="6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2:24" ht="18">
      <c r="B845" s="108"/>
      <c r="C845" s="65"/>
      <c r="D845" s="65"/>
      <c r="E845" s="6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2:24" ht="18">
      <c r="B846" s="108"/>
      <c r="C846" s="65"/>
      <c r="D846" s="65"/>
      <c r="E846" s="6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2:24" ht="18">
      <c r="B847" s="108"/>
      <c r="C847" s="65"/>
      <c r="D847" s="65"/>
      <c r="E847" s="6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2:24" ht="18">
      <c r="B848" s="108"/>
      <c r="C848" s="65"/>
      <c r="D848" s="65"/>
      <c r="E848" s="6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2:24" ht="18">
      <c r="B849" s="108"/>
      <c r="C849" s="65"/>
      <c r="D849" s="65"/>
      <c r="E849" s="6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2:24" ht="18">
      <c r="B850" s="108"/>
      <c r="C850" s="65"/>
      <c r="D850" s="65"/>
      <c r="E850" s="6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2:24" ht="18">
      <c r="B851" s="108"/>
      <c r="C851" s="65"/>
      <c r="D851" s="65"/>
      <c r="E851" s="6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2:24" ht="18">
      <c r="B852" s="108"/>
      <c r="C852" s="65"/>
      <c r="D852" s="65"/>
      <c r="E852" s="6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2:24" ht="18">
      <c r="B853" s="108"/>
      <c r="C853" s="65"/>
      <c r="D853" s="65"/>
      <c r="E853" s="6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2:24" ht="18">
      <c r="B854" s="108"/>
      <c r="C854" s="65"/>
      <c r="D854" s="65"/>
      <c r="E854" s="6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2:24" ht="18">
      <c r="B855" s="108"/>
      <c r="C855" s="65"/>
      <c r="D855" s="65"/>
      <c r="E855" s="6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2:24" ht="18">
      <c r="B856" s="108"/>
      <c r="C856" s="65"/>
      <c r="D856" s="65"/>
      <c r="E856" s="6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2:24" ht="18">
      <c r="B857" s="108"/>
      <c r="C857" s="65"/>
      <c r="D857" s="65"/>
      <c r="E857" s="6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2:24" ht="18">
      <c r="B858" s="108"/>
      <c r="C858" s="65"/>
      <c r="D858" s="65"/>
      <c r="E858" s="6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2:24" ht="18">
      <c r="B859" s="108"/>
      <c r="C859" s="65"/>
      <c r="D859" s="65"/>
      <c r="E859" s="6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2:24" ht="18">
      <c r="B860" s="108"/>
      <c r="C860" s="65"/>
      <c r="D860" s="65"/>
      <c r="E860" s="6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2:24" ht="18">
      <c r="B861" s="108"/>
      <c r="C861" s="65"/>
      <c r="D861" s="65"/>
      <c r="E861" s="6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2:24" ht="18">
      <c r="B862" s="108"/>
      <c r="C862" s="65"/>
      <c r="D862" s="65"/>
      <c r="E862" s="6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2:24" ht="18">
      <c r="B863" s="108"/>
      <c r="C863" s="65"/>
      <c r="D863" s="65"/>
      <c r="E863" s="6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2:24" ht="18">
      <c r="B864" s="108"/>
      <c r="C864" s="65"/>
      <c r="D864" s="65"/>
      <c r="E864" s="6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2:24" ht="18">
      <c r="B865" s="108"/>
      <c r="C865" s="65"/>
      <c r="D865" s="65"/>
      <c r="E865" s="6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2:24" ht="18">
      <c r="B866" s="108"/>
      <c r="C866" s="65"/>
      <c r="D866" s="65"/>
      <c r="E866" s="6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2:24" ht="18">
      <c r="B867" s="108"/>
      <c r="C867" s="65"/>
      <c r="D867" s="65"/>
      <c r="E867" s="6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2:24" ht="18">
      <c r="B868" s="108"/>
      <c r="C868" s="65"/>
      <c r="D868" s="65"/>
      <c r="E868" s="6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2:24" ht="18">
      <c r="B869" s="108"/>
      <c r="C869" s="65"/>
      <c r="D869" s="65"/>
      <c r="E869" s="6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2:24" ht="18">
      <c r="B870" s="108"/>
      <c r="C870" s="65"/>
      <c r="D870" s="65"/>
      <c r="E870" s="6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2:24" ht="18">
      <c r="B871" s="108"/>
      <c r="C871" s="65"/>
      <c r="D871" s="65"/>
      <c r="E871" s="6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2:24" ht="18">
      <c r="B872" s="108"/>
      <c r="C872" s="65"/>
      <c r="D872" s="65"/>
      <c r="E872" s="6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2:24" ht="18">
      <c r="B873" s="108"/>
      <c r="C873" s="65"/>
      <c r="D873" s="65"/>
      <c r="E873" s="6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2:24" ht="18">
      <c r="B874" s="108"/>
      <c r="C874" s="65"/>
      <c r="D874" s="65"/>
      <c r="E874" s="6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2:24" ht="18">
      <c r="B875" s="108"/>
      <c r="C875" s="65"/>
      <c r="D875" s="65"/>
      <c r="E875" s="6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2:24" ht="18">
      <c r="B876" s="108"/>
      <c r="C876" s="65"/>
      <c r="D876" s="65"/>
      <c r="E876" s="6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2:24" ht="18">
      <c r="B877" s="108"/>
      <c r="C877" s="65"/>
      <c r="D877" s="65"/>
      <c r="E877" s="6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2:24" ht="18">
      <c r="B878" s="108"/>
      <c r="C878" s="65"/>
      <c r="D878" s="65"/>
      <c r="E878" s="6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2:24" ht="18">
      <c r="B879" s="108"/>
      <c r="C879" s="65"/>
      <c r="D879" s="65"/>
      <c r="E879" s="6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2:24" ht="18">
      <c r="B880" s="108"/>
      <c r="C880" s="65"/>
      <c r="D880" s="65"/>
      <c r="E880" s="6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2:24" ht="18">
      <c r="B881" s="108"/>
      <c r="C881" s="65"/>
      <c r="D881" s="65"/>
      <c r="E881" s="6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2:24" ht="18">
      <c r="B882" s="108"/>
      <c r="C882" s="65"/>
      <c r="D882" s="65"/>
      <c r="E882" s="6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2:24" ht="18">
      <c r="B883" s="108"/>
      <c r="C883" s="65"/>
      <c r="D883" s="65"/>
      <c r="E883" s="6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2:24" ht="18">
      <c r="B884" s="108"/>
      <c r="C884" s="65"/>
      <c r="D884" s="65"/>
      <c r="E884" s="6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2:24" ht="18">
      <c r="B885" s="108"/>
      <c r="C885" s="65"/>
      <c r="D885" s="65"/>
      <c r="E885" s="6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2:24" ht="18">
      <c r="B886" s="108"/>
      <c r="C886" s="65"/>
      <c r="D886" s="65"/>
      <c r="E886" s="6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2:24" ht="18">
      <c r="B887" s="108"/>
      <c r="C887" s="65"/>
      <c r="D887" s="65"/>
      <c r="E887" s="6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2:24" ht="18">
      <c r="B888" s="108"/>
      <c r="C888" s="65"/>
      <c r="D888" s="65"/>
      <c r="E888" s="6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2:24" ht="18">
      <c r="B889" s="108"/>
      <c r="C889" s="65"/>
      <c r="D889" s="65"/>
      <c r="E889" s="6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2:24" ht="18">
      <c r="B890" s="108"/>
      <c r="C890" s="65"/>
      <c r="D890" s="65"/>
      <c r="E890" s="6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2:24" ht="18">
      <c r="B891" s="108"/>
      <c r="C891" s="65"/>
      <c r="D891" s="65"/>
      <c r="E891" s="6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2:24" ht="18">
      <c r="B892" s="108"/>
      <c r="C892" s="65"/>
      <c r="D892" s="65"/>
      <c r="E892" s="6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2:24" ht="18">
      <c r="B893" s="108"/>
      <c r="C893" s="65"/>
      <c r="D893" s="65"/>
      <c r="E893" s="6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2:24" ht="18">
      <c r="B894" s="108"/>
      <c r="C894" s="65"/>
      <c r="D894" s="65"/>
      <c r="E894" s="6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2:24" ht="18">
      <c r="B895" s="108"/>
      <c r="C895" s="65"/>
      <c r="D895" s="65"/>
      <c r="E895" s="6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2:24" ht="18">
      <c r="B896" s="108"/>
      <c r="C896" s="65"/>
      <c r="D896" s="65"/>
      <c r="E896" s="6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2:24" ht="18">
      <c r="B897" s="108"/>
      <c r="C897" s="65"/>
      <c r="D897" s="65"/>
      <c r="E897" s="6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2:24" ht="18">
      <c r="B898" s="108"/>
      <c r="C898" s="65"/>
      <c r="D898" s="65"/>
      <c r="E898" s="6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2:24" ht="18">
      <c r="B899" s="108"/>
      <c r="C899" s="65"/>
      <c r="D899" s="65"/>
      <c r="E899" s="6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2:24" ht="18">
      <c r="B900" s="108"/>
      <c r="C900" s="65"/>
      <c r="D900" s="65"/>
      <c r="E900" s="6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2:24" ht="18">
      <c r="B901" s="108"/>
      <c r="C901" s="65"/>
      <c r="D901" s="65"/>
      <c r="E901" s="6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2:24" ht="18">
      <c r="B902" s="108"/>
      <c r="C902" s="65"/>
      <c r="D902" s="65"/>
      <c r="E902" s="6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2:24" ht="18">
      <c r="B903" s="108"/>
      <c r="C903" s="65"/>
      <c r="D903" s="65"/>
      <c r="E903" s="6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2:24" ht="18">
      <c r="B904" s="108"/>
      <c r="C904" s="65"/>
      <c r="D904" s="65"/>
      <c r="E904" s="6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2:24" ht="18">
      <c r="B905" s="108"/>
      <c r="C905" s="65"/>
      <c r="D905" s="65"/>
      <c r="E905" s="6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2:24" ht="18">
      <c r="B906" s="108"/>
      <c r="C906" s="65"/>
      <c r="D906" s="65"/>
      <c r="E906" s="6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2:24" ht="18">
      <c r="B907" s="108"/>
      <c r="C907" s="65"/>
      <c r="D907" s="65"/>
      <c r="E907" s="6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2:24" ht="18">
      <c r="B908" s="108"/>
      <c r="C908" s="65"/>
      <c r="D908" s="65"/>
      <c r="E908" s="6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2:24" ht="18">
      <c r="B909" s="108"/>
      <c r="C909" s="65"/>
      <c r="D909" s="65"/>
      <c r="E909" s="6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2:24" ht="18">
      <c r="B910" s="108"/>
      <c r="C910" s="65"/>
      <c r="D910" s="65"/>
      <c r="E910" s="6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2:24" ht="18">
      <c r="B911" s="108"/>
      <c r="C911" s="65"/>
      <c r="D911" s="65"/>
      <c r="E911" s="6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2:24" ht="18">
      <c r="B912" s="108"/>
      <c r="C912" s="65"/>
      <c r="D912" s="65"/>
      <c r="E912" s="6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">
      <c r="A913" s="122"/>
      <c r="B913" s="123"/>
      <c r="C913" s="65"/>
      <c r="D913" s="65"/>
      <c r="E913" s="6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</sheetData>
  <mergeCells count="10">
    <mergeCell ref="A8:B16"/>
    <mergeCell ref="F8:I11"/>
    <mergeCell ref="F12:I14"/>
    <mergeCell ref="C17:D17"/>
    <mergeCell ref="C26:D26"/>
    <mergeCell ref="C33:D33"/>
    <mergeCell ref="C2:G2"/>
    <mergeCell ref="C3:G3"/>
    <mergeCell ref="C7:D7"/>
    <mergeCell ref="F7:I7"/>
  </mergeCells>
  <hyperlinks>
    <hyperlink ref="C3" r:id="rId1" xr:uid="{00000000-0004-0000-0200-000000000000}"/>
    <hyperlink ref="F12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57"/>
  <sheetViews>
    <sheetView topLeftCell="A2" workbookViewId="0">
      <selection activeCell="F11" sqref="F11:H13"/>
    </sheetView>
  </sheetViews>
  <sheetFormatPr baseColWidth="10" defaultColWidth="12.5" defaultRowHeight="15.75" customHeight="1"/>
  <cols>
    <col min="1" max="1" width="9.83203125" customWidth="1"/>
    <col min="2" max="2" width="15.5" customWidth="1"/>
    <col min="3" max="3" width="57.33203125" customWidth="1"/>
    <col min="4" max="4" width="22.5" customWidth="1"/>
    <col min="5" max="5" width="12.33203125" customWidth="1"/>
    <col min="6" max="6" width="25.5" customWidth="1"/>
    <col min="7" max="7" width="33" customWidth="1"/>
    <col min="9" max="9" width="0.5" customWidth="1"/>
  </cols>
  <sheetData>
    <row r="1" spans="1:26" ht="13">
      <c r="B1" s="10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5" customHeight="1">
      <c r="B2" s="108"/>
      <c r="C2" s="272" t="s">
        <v>65</v>
      </c>
      <c r="D2" s="270"/>
      <c r="E2" s="270"/>
      <c r="F2" s="270"/>
      <c r="G2" s="2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B3" s="108"/>
      <c r="C3" s="284" t="s">
        <v>66</v>
      </c>
      <c r="D3" s="270"/>
      <c r="E3" s="270"/>
      <c r="F3" s="270"/>
      <c r="G3" s="27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B4" s="108"/>
      <c r="C4" s="5"/>
      <c r="D4" s="6"/>
      <c r="E4" s="6"/>
      <c r="F4" s="109"/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>
      <c r="B5" s="108"/>
      <c r="C5" s="5" t="s">
        <v>26</v>
      </c>
      <c r="D5" s="6">
        <f ca="1">TODAY()</f>
        <v>45309</v>
      </c>
      <c r="E5" s="6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B6" s="108"/>
      <c r="C6" s="124"/>
      <c r="D6" s="15"/>
      <c r="E6" s="1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.75" customHeight="1">
      <c r="B7" s="108"/>
      <c r="C7" s="293" t="s">
        <v>146</v>
      </c>
      <c r="D7" s="294"/>
      <c r="E7" s="111"/>
      <c r="F7" s="279" t="s">
        <v>67</v>
      </c>
      <c r="G7" s="280"/>
      <c r="H7" s="280"/>
      <c r="I7" s="28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292"/>
      <c r="B8" s="281"/>
      <c r="C8" s="20" t="s">
        <v>2</v>
      </c>
      <c r="D8" s="49" t="s">
        <v>28</v>
      </c>
      <c r="E8" s="71"/>
      <c r="F8" s="282"/>
      <c r="G8" s="280"/>
      <c r="H8" s="280"/>
      <c r="I8" s="28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"/>
      <c r="Y8" s="9"/>
      <c r="Z8" s="1"/>
    </row>
    <row r="9" spans="1:26" ht="15.75" customHeight="1">
      <c r="A9" s="280"/>
      <c r="B9" s="281"/>
      <c r="C9" s="76"/>
      <c r="D9" s="125"/>
      <c r="E9" s="72"/>
      <c r="F9" s="282"/>
      <c r="G9" s="280"/>
      <c r="H9" s="280"/>
      <c r="I9" s="2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280"/>
      <c r="B10" s="281"/>
      <c r="C10" s="126" t="s">
        <v>68</v>
      </c>
      <c r="D10" s="127"/>
      <c r="E10" s="72"/>
      <c r="F10" s="282"/>
      <c r="G10" s="280"/>
      <c r="H10" s="280"/>
      <c r="I10" s="28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80"/>
      <c r="B11" s="281"/>
      <c r="C11" s="128"/>
      <c r="D11" s="129"/>
      <c r="E11" s="72"/>
      <c r="F11" s="283" t="s">
        <v>69</v>
      </c>
      <c r="G11" s="280"/>
      <c r="H11" s="28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280"/>
      <c r="B12" s="281"/>
      <c r="C12" s="126" t="s">
        <v>70</v>
      </c>
      <c r="D12" s="45">
        <v>0</v>
      </c>
      <c r="E12" s="72"/>
      <c r="F12" s="282"/>
      <c r="G12" s="280"/>
      <c r="H12" s="28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80"/>
      <c r="B13" s="281"/>
      <c r="C13" s="128"/>
      <c r="D13" s="129"/>
      <c r="E13" s="72"/>
      <c r="F13" s="282"/>
      <c r="G13" s="280"/>
      <c r="H13" s="2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80"/>
      <c r="B14" s="281"/>
      <c r="C14" s="76" t="s">
        <v>31</v>
      </c>
      <c r="D14" s="112">
        <f>'Profit Planner'!D10</f>
        <v>2000</v>
      </c>
      <c r="E14" s="72"/>
      <c r="F14" s="295"/>
      <c r="G14" s="280"/>
      <c r="H14" s="280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80"/>
      <c r="B15" s="281"/>
      <c r="C15" s="99"/>
      <c r="D15" s="33"/>
      <c r="E15" s="72"/>
      <c r="F15" s="282"/>
      <c r="G15" s="280"/>
      <c r="H15" s="280"/>
      <c r="I15" s="2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80"/>
      <c r="B16" s="281"/>
      <c r="C16" s="29" t="s">
        <v>71</v>
      </c>
      <c r="D16" s="67">
        <f>D14 * ('Your Metrics'!F49)</f>
        <v>400</v>
      </c>
      <c r="E16" s="72"/>
      <c r="F16" s="282"/>
      <c r="G16" s="280"/>
      <c r="H16" s="280"/>
      <c r="I16" s="28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34.5" customHeight="1">
      <c r="B17" s="108"/>
      <c r="C17" s="291" t="s">
        <v>72</v>
      </c>
      <c r="D17" s="27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1.75" customHeight="1">
      <c r="B18" s="108"/>
      <c r="C18" s="46" t="s">
        <v>2</v>
      </c>
      <c r="D18" s="47" t="s">
        <v>28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23.25" customHeight="1">
      <c r="B19" s="108"/>
      <c r="C19" s="82" t="s">
        <v>73</v>
      </c>
      <c r="D19" s="130">
        <f>IFERROR(D10/D16, "")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.75" customHeight="1">
      <c r="B20" s="108"/>
      <c r="C20" s="82"/>
      <c r="D20" s="13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20.25" customHeight="1">
      <c r="B21" s="108"/>
      <c r="C21" s="82" t="s">
        <v>74</v>
      </c>
      <c r="D21" s="120">
        <f>IFERROR((D10/D16)/12, "")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5.75" customHeight="1">
      <c r="B22" s="108"/>
      <c r="C22" s="132"/>
      <c r="D22" s="13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21" customHeight="1">
      <c r="B23" s="108"/>
      <c r="C23" s="132" t="s">
        <v>75</v>
      </c>
      <c r="D23" s="120">
        <f>D21/23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20">
      <c r="B24" s="108"/>
      <c r="C24" s="134"/>
      <c r="D24" s="13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38.25" customHeight="1">
      <c r="C25" s="277" t="s">
        <v>76</v>
      </c>
      <c r="D25" s="270"/>
      <c r="Y25" s="1"/>
      <c r="Z25" s="1"/>
    </row>
    <row r="26" spans="2:26" ht="29.25" customHeight="1">
      <c r="C26" s="99" t="s">
        <v>62</v>
      </c>
      <c r="D26" s="120">
        <f>'Sales Team Calculator'!D35</f>
        <v>181.15942028985503</v>
      </c>
      <c r="E26" s="68"/>
      <c r="Y26" s="1"/>
      <c r="Z26" s="1"/>
    </row>
    <row r="27" spans="2:26" ht="21">
      <c r="C27" s="53" t="s">
        <v>77</v>
      </c>
      <c r="D27" s="120">
        <f>'Sales Team Calculator'!D37</f>
        <v>18.115942028985504</v>
      </c>
      <c r="Y27" s="1"/>
      <c r="Z27" s="1"/>
    </row>
    <row r="28" spans="2:26" ht="20">
      <c r="C28" s="99"/>
      <c r="D28" s="120"/>
      <c r="E28" s="68"/>
      <c r="Y28" s="1"/>
      <c r="Z28" s="1"/>
    </row>
    <row r="29" spans="2:26" ht="20">
      <c r="C29" s="99" t="s">
        <v>78</v>
      </c>
      <c r="D29" s="120">
        <f>'Sales Team Calculator'!D39</f>
        <v>3.6231884057971011</v>
      </c>
      <c r="E29" s="68"/>
      <c r="Y29" s="1"/>
      <c r="Z29" s="1"/>
    </row>
    <row r="30" spans="2:26" ht="20">
      <c r="C30" s="99"/>
      <c r="D30" s="121"/>
      <c r="E30" s="68"/>
      <c r="Y30" s="1"/>
      <c r="Z30" s="1"/>
    </row>
    <row r="31" spans="2:26" ht="20">
      <c r="C31" s="99" t="s">
        <v>79</v>
      </c>
      <c r="D31" s="120">
        <f>'Sales Team Calculator'!D41</f>
        <v>1.8115942028985506</v>
      </c>
      <c r="E31" s="68"/>
      <c r="Y31" s="1"/>
      <c r="Z31" s="1"/>
    </row>
    <row r="32" spans="2:26" ht="20">
      <c r="C32" s="53"/>
      <c r="D32" s="120"/>
      <c r="Y32" s="1"/>
      <c r="Z32" s="1"/>
    </row>
    <row r="33" spans="2:26" ht="21">
      <c r="C33" s="53" t="s">
        <v>80</v>
      </c>
      <c r="D33" s="120">
        <f>'Sales Team Calculator'!D28</f>
        <v>5.1759834368530022</v>
      </c>
      <c r="Y33" s="1"/>
      <c r="Z33" s="1"/>
    </row>
    <row r="34" spans="2:26" ht="20">
      <c r="C34" s="99"/>
      <c r="D34" s="120"/>
      <c r="E34" s="68"/>
      <c r="Y34" s="1"/>
      <c r="Z34" s="1"/>
    </row>
    <row r="35" spans="2:26" ht="20">
      <c r="C35" s="99" t="s">
        <v>81</v>
      </c>
      <c r="D35" s="120">
        <f>'Sales Team Calculator'!D30</f>
        <v>1.5527950310559007</v>
      </c>
      <c r="E35" s="68"/>
      <c r="Y35" s="1"/>
      <c r="Z35" s="1"/>
    </row>
    <row r="36" spans="2:26" ht="20">
      <c r="C36" s="99"/>
      <c r="D36" s="121"/>
      <c r="E36" s="68"/>
      <c r="Y36" s="1"/>
      <c r="Z36" s="1"/>
    </row>
    <row r="37" spans="2:26" ht="20">
      <c r="C37" s="99" t="s">
        <v>82</v>
      </c>
      <c r="D37" s="120">
        <f>'Sales Team Calculator'!D32</f>
        <v>1.0869565217391304</v>
      </c>
      <c r="E37" s="68"/>
      <c r="Y37" s="1"/>
      <c r="Z37" s="1"/>
    </row>
    <row r="38" spans="2:26" ht="18">
      <c r="B38" s="108"/>
      <c r="C38" s="65"/>
      <c r="D38" s="65"/>
      <c r="E38" s="6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8">
      <c r="B39" s="108"/>
      <c r="C39" s="65"/>
      <c r="D39" s="65"/>
      <c r="E39" s="6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8">
      <c r="B40" s="108"/>
      <c r="C40" s="65"/>
      <c r="D40" s="65"/>
      <c r="E40" s="6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8">
      <c r="B41" s="108"/>
      <c r="C41" s="65"/>
      <c r="D41" s="65"/>
      <c r="E41" s="6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8">
      <c r="B42" s="108"/>
      <c r="C42" s="65"/>
      <c r="D42" s="65"/>
      <c r="E42" s="6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8">
      <c r="B43" s="108"/>
      <c r="C43" s="65"/>
      <c r="D43" s="65"/>
      <c r="E43" s="6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8">
      <c r="B44" s="108"/>
      <c r="C44" s="65"/>
      <c r="D44" s="65"/>
      <c r="E44" s="6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8">
      <c r="B45" s="108"/>
      <c r="C45" s="65"/>
      <c r="D45" s="65"/>
      <c r="E45" s="6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8">
      <c r="B46" s="108"/>
      <c r="C46" s="65"/>
      <c r="D46" s="65"/>
      <c r="E46" s="6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8">
      <c r="B47" s="108"/>
      <c r="C47" s="65"/>
      <c r="D47" s="65"/>
      <c r="E47" s="6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8">
      <c r="B48" s="108"/>
      <c r="C48" s="65"/>
      <c r="D48" s="65"/>
      <c r="E48" s="6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8">
      <c r="B49" s="108"/>
      <c r="C49" s="65"/>
      <c r="D49" s="65"/>
      <c r="E49" s="6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8">
      <c r="B50" s="108"/>
      <c r="C50" s="65"/>
      <c r="D50" s="65"/>
      <c r="E50" s="6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8">
      <c r="B51" s="108"/>
      <c r="C51" s="65"/>
      <c r="D51" s="65"/>
      <c r="E51" s="6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8">
      <c r="B52" s="108"/>
      <c r="C52" s="65"/>
      <c r="D52" s="65"/>
      <c r="E52" s="6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8">
      <c r="B53" s="108"/>
      <c r="C53" s="65"/>
      <c r="D53" s="65"/>
      <c r="E53" s="6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8">
      <c r="B54" s="108"/>
      <c r="C54" s="65"/>
      <c r="D54" s="65"/>
      <c r="E54" s="6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8">
      <c r="B55" s="108"/>
      <c r="C55" s="65"/>
      <c r="D55" s="65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8">
      <c r="B56" s="108"/>
      <c r="C56" s="65"/>
      <c r="D56" s="65"/>
      <c r="E56" s="6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8">
      <c r="B57" s="108"/>
      <c r="C57" s="65"/>
      <c r="D57" s="65"/>
      <c r="E57" s="6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8">
      <c r="B58" s="108"/>
      <c r="C58" s="65"/>
      <c r="D58" s="65"/>
      <c r="E58" s="6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8">
      <c r="B59" s="108"/>
      <c r="C59" s="65"/>
      <c r="D59" s="65"/>
      <c r="E59" s="6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8">
      <c r="B60" s="108"/>
      <c r="C60" s="65"/>
      <c r="D60" s="65"/>
      <c r="E60" s="6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8">
      <c r="B61" s="108"/>
      <c r="C61" s="65"/>
      <c r="D61" s="65"/>
      <c r="E61" s="6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8">
      <c r="B62" s="108"/>
      <c r="C62" s="65"/>
      <c r="D62" s="65"/>
      <c r="E62" s="6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8">
      <c r="B63" s="108"/>
      <c r="C63" s="65"/>
      <c r="D63" s="65"/>
      <c r="E63" s="6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8">
      <c r="B64" s="108"/>
      <c r="C64" s="65"/>
      <c r="D64" s="65"/>
      <c r="E64" s="6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8">
      <c r="B65" s="108"/>
      <c r="C65" s="65"/>
      <c r="D65" s="65"/>
      <c r="E65" s="6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8">
      <c r="B66" s="108"/>
      <c r="C66" s="65"/>
      <c r="D66" s="65"/>
      <c r="E66" s="6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8">
      <c r="B67" s="108"/>
      <c r="C67" s="65"/>
      <c r="D67" s="65"/>
      <c r="E67" s="6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8">
      <c r="B68" s="108"/>
      <c r="C68" s="65"/>
      <c r="D68" s="65"/>
      <c r="E68" s="6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8">
      <c r="B69" s="108"/>
      <c r="C69" s="65"/>
      <c r="D69" s="65"/>
      <c r="E69" s="6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8">
      <c r="B70" s="108"/>
      <c r="C70" s="65"/>
      <c r="D70" s="65"/>
      <c r="E70" s="6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8">
      <c r="B71" s="108"/>
      <c r="C71" s="65"/>
      <c r="D71" s="65"/>
      <c r="E71" s="6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8">
      <c r="B72" s="108"/>
      <c r="C72" s="65"/>
      <c r="D72" s="65"/>
      <c r="E72" s="6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8">
      <c r="B73" s="108"/>
      <c r="C73" s="65"/>
      <c r="D73" s="65"/>
      <c r="E73" s="6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8">
      <c r="B74" s="108"/>
      <c r="C74" s="65"/>
      <c r="D74" s="65"/>
      <c r="E74" s="6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8">
      <c r="B75" s="108"/>
      <c r="C75" s="65"/>
      <c r="D75" s="65"/>
      <c r="E75" s="6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8">
      <c r="B76" s="108"/>
      <c r="C76" s="65"/>
      <c r="D76" s="65"/>
      <c r="E76" s="6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8">
      <c r="B77" s="108"/>
      <c r="C77" s="65"/>
      <c r="D77" s="65"/>
      <c r="E77" s="6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8">
      <c r="B78" s="108"/>
      <c r="C78" s="65"/>
      <c r="D78" s="65"/>
      <c r="E78" s="6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8">
      <c r="B79" s="108"/>
      <c r="C79" s="65"/>
      <c r="D79" s="65"/>
      <c r="E79" s="6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8">
      <c r="B80" s="108"/>
      <c r="C80" s="65"/>
      <c r="D80" s="65"/>
      <c r="E80" s="6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8">
      <c r="B81" s="108"/>
      <c r="C81" s="65"/>
      <c r="D81" s="65"/>
      <c r="E81" s="6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8">
      <c r="B82" s="108"/>
      <c r="C82" s="65"/>
      <c r="D82" s="65"/>
      <c r="E82" s="6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8">
      <c r="B83" s="108"/>
      <c r="C83" s="65"/>
      <c r="D83" s="65"/>
      <c r="E83" s="6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8">
      <c r="B84" s="108"/>
      <c r="C84" s="65"/>
      <c r="D84" s="65"/>
      <c r="E84" s="6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8">
      <c r="B85" s="108"/>
      <c r="C85" s="65"/>
      <c r="D85" s="65"/>
      <c r="E85" s="6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8">
      <c r="B86" s="108"/>
      <c r="C86" s="65"/>
      <c r="D86" s="65"/>
      <c r="E86" s="6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8">
      <c r="B87" s="108"/>
      <c r="C87" s="65"/>
      <c r="D87" s="65"/>
      <c r="E87" s="6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8">
      <c r="B88" s="108"/>
      <c r="C88" s="65"/>
      <c r="D88" s="65"/>
      <c r="E88" s="6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8">
      <c r="B89" s="108"/>
      <c r="C89" s="65"/>
      <c r="D89" s="65"/>
      <c r="E89" s="6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8">
      <c r="B90" s="108"/>
      <c r="C90" s="65"/>
      <c r="D90" s="65"/>
      <c r="E90" s="6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8">
      <c r="B91" s="108"/>
      <c r="C91" s="65"/>
      <c r="D91" s="65"/>
      <c r="E91" s="6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8">
      <c r="B92" s="108"/>
      <c r="C92" s="65"/>
      <c r="D92" s="65"/>
      <c r="E92" s="6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8">
      <c r="B93" s="108"/>
      <c r="C93" s="65"/>
      <c r="D93" s="65"/>
      <c r="E93" s="6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8">
      <c r="B94" s="108"/>
      <c r="C94" s="65"/>
      <c r="D94" s="65"/>
      <c r="E94" s="6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8">
      <c r="B95" s="108"/>
      <c r="C95" s="65"/>
      <c r="D95" s="65"/>
      <c r="E95" s="6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8">
      <c r="B96" s="108"/>
      <c r="C96" s="65"/>
      <c r="D96" s="65"/>
      <c r="E96" s="6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8">
      <c r="B97" s="108"/>
      <c r="C97" s="65"/>
      <c r="D97" s="65"/>
      <c r="E97" s="6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8">
      <c r="B98" s="108"/>
      <c r="C98" s="65"/>
      <c r="D98" s="65"/>
      <c r="E98" s="6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8">
      <c r="B99" s="108"/>
      <c r="C99" s="65"/>
      <c r="D99" s="65"/>
      <c r="E99" s="6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8">
      <c r="B100" s="108"/>
      <c r="C100" s="65"/>
      <c r="D100" s="65"/>
      <c r="E100" s="6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8">
      <c r="B101" s="108"/>
      <c r="C101" s="65"/>
      <c r="D101" s="65"/>
      <c r="E101" s="6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8">
      <c r="B102" s="108"/>
      <c r="C102" s="65"/>
      <c r="D102" s="65"/>
      <c r="E102" s="6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8">
      <c r="B103" s="108"/>
      <c r="C103" s="65"/>
      <c r="D103" s="65"/>
      <c r="E103" s="6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8">
      <c r="B104" s="108"/>
      <c r="C104" s="65"/>
      <c r="D104" s="65"/>
      <c r="E104" s="6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8">
      <c r="B105" s="108"/>
      <c r="C105" s="65"/>
      <c r="D105" s="65"/>
      <c r="E105" s="6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8">
      <c r="B106" s="108"/>
      <c r="C106" s="65"/>
      <c r="D106" s="65"/>
      <c r="E106" s="6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8">
      <c r="B107" s="108"/>
      <c r="C107" s="65"/>
      <c r="D107" s="65"/>
      <c r="E107" s="6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8">
      <c r="B108" s="108"/>
      <c r="C108" s="65"/>
      <c r="D108" s="65"/>
      <c r="E108" s="6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8">
      <c r="B109" s="108"/>
      <c r="C109" s="65"/>
      <c r="D109" s="65"/>
      <c r="E109" s="6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8">
      <c r="B110" s="108"/>
      <c r="C110" s="65"/>
      <c r="D110" s="65"/>
      <c r="E110" s="6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8">
      <c r="B111" s="108"/>
      <c r="C111" s="65"/>
      <c r="D111" s="65"/>
      <c r="E111" s="6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8">
      <c r="B112" s="108"/>
      <c r="C112" s="65"/>
      <c r="D112" s="65"/>
      <c r="E112" s="6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8">
      <c r="B113" s="108"/>
      <c r="C113" s="65"/>
      <c r="D113" s="65"/>
      <c r="E113" s="6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8">
      <c r="B114" s="108"/>
      <c r="C114" s="65"/>
      <c r="D114" s="65"/>
      <c r="E114" s="6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8">
      <c r="B115" s="108"/>
      <c r="C115" s="65"/>
      <c r="D115" s="65"/>
      <c r="E115" s="6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8">
      <c r="B116" s="108"/>
      <c r="C116" s="65"/>
      <c r="D116" s="65"/>
      <c r="E116" s="6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8">
      <c r="B117" s="108"/>
      <c r="C117" s="65"/>
      <c r="D117" s="65"/>
      <c r="E117" s="6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8">
      <c r="B118" s="108"/>
      <c r="C118" s="65"/>
      <c r="D118" s="65"/>
      <c r="E118" s="6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8">
      <c r="B119" s="108"/>
      <c r="C119" s="65"/>
      <c r="D119" s="65"/>
      <c r="E119" s="6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8">
      <c r="B120" s="108"/>
      <c r="C120" s="65"/>
      <c r="D120" s="65"/>
      <c r="E120" s="6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8">
      <c r="B121" s="108"/>
      <c r="C121" s="65"/>
      <c r="D121" s="65"/>
      <c r="E121" s="6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8">
      <c r="B122" s="108"/>
      <c r="C122" s="65"/>
      <c r="D122" s="65"/>
      <c r="E122" s="6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8">
      <c r="B123" s="108"/>
      <c r="C123" s="65"/>
      <c r="D123" s="65"/>
      <c r="E123" s="6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8">
      <c r="B124" s="108"/>
      <c r="C124" s="65"/>
      <c r="D124" s="65"/>
      <c r="E124" s="6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8">
      <c r="B125" s="108"/>
      <c r="C125" s="65"/>
      <c r="D125" s="65"/>
      <c r="E125" s="6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8">
      <c r="B126" s="108"/>
      <c r="C126" s="65"/>
      <c r="D126" s="65"/>
      <c r="E126" s="6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8">
      <c r="B127" s="108"/>
      <c r="C127" s="65"/>
      <c r="D127" s="65"/>
      <c r="E127" s="6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8">
      <c r="B128" s="108"/>
      <c r="C128" s="65"/>
      <c r="D128" s="65"/>
      <c r="E128" s="6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8">
      <c r="B129" s="108"/>
      <c r="C129" s="65"/>
      <c r="D129" s="65"/>
      <c r="E129" s="6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8">
      <c r="B130" s="108"/>
      <c r="C130" s="65"/>
      <c r="D130" s="65"/>
      <c r="E130" s="6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8">
      <c r="B131" s="108"/>
      <c r="C131" s="65"/>
      <c r="D131" s="65"/>
      <c r="E131" s="6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8">
      <c r="B132" s="108"/>
      <c r="C132" s="65"/>
      <c r="D132" s="65"/>
      <c r="E132" s="6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8">
      <c r="B133" s="108"/>
      <c r="C133" s="65"/>
      <c r="D133" s="65"/>
      <c r="E133" s="6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8">
      <c r="B134" s="108"/>
      <c r="C134" s="65"/>
      <c r="D134" s="65"/>
      <c r="E134" s="6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8">
      <c r="B135" s="108"/>
      <c r="C135" s="65"/>
      <c r="D135" s="65"/>
      <c r="E135" s="6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8">
      <c r="B136" s="108"/>
      <c r="C136" s="65"/>
      <c r="D136" s="65"/>
      <c r="E136" s="6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8">
      <c r="B137" s="108"/>
      <c r="C137" s="65"/>
      <c r="D137" s="65"/>
      <c r="E137" s="6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8">
      <c r="B138" s="108"/>
      <c r="C138" s="65"/>
      <c r="D138" s="65"/>
      <c r="E138" s="6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8">
      <c r="B139" s="108"/>
      <c r="C139" s="65"/>
      <c r="D139" s="65"/>
      <c r="E139" s="6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8">
      <c r="B140" s="108"/>
      <c r="C140" s="65"/>
      <c r="D140" s="65"/>
      <c r="E140" s="6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8">
      <c r="B141" s="108"/>
      <c r="C141" s="65"/>
      <c r="D141" s="65"/>
      <c r="E141" s="6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8">
      <c r="B142" s="108"/>
      <c r="C142" s="65"/>
      <c r="D142" s="65"/>
      <c r="E142" s="6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8">
      <c r="B143" s="108"/>
      <c r="C143" s="65"/>
      <c r="D143" s="65"/>
      <c r="E143" s="6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8">
      <c r="B144" s="108"/>
      <c r="C144" s="65"/>
      <c r="D144" s="65"/>
      <c r="E144" s="6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8">
      <c r="B145" s="108"/>
      <c r="C145" s="65"/>
      <c r="D145" s="65"/>
      <c r="E145" s="6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8">
      <c r="B146" s="108"/>
      <c r="C146" s="65"/>
      <c r="D146" s="65"/>
      <c r="E146" s="6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8">
      <c r="B147" s="108"/>
      <c r="C147" s="65"/>
      <c r="D147" s="65"/>
      <c r="E147" s="6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8">
      <c r="B148" s="108"/>
      <c r="C148" s="65"/>
      <c r="D148" s="65"/>
      <c r="E148" s="6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8">
      <c r="B149" s="108"/>
      <c r="C149" s="65"/>
      <c r="D149" s="65"/>
      <c r="E149" s="6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8">
      <c r="B150" s="108"/>
      <c r="C150" s="65"/>
      <c r="D150" s="65"/>
      <c r="E150" s="6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8">
      <c r="B151" s="108"/>
      <c r="C151" s="65"/>
      <c r="D151" s="65"/>
      <c r="E151" s="6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8">
      <c r="B152" s="108"/>
      <c r="C152" s="65"/>
      <c r="D152" s="65"/>
      <c r="E152" s="6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8">
      <c r="B153" s="108"/>
      <c r="C153" s="65"/>
      <c r="D153" s="65"/>
      <c r="E153" s="6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8">
      <c r="B154" s="108"/>
      <c r="C154" s="65"/>
      <c r="D154" s="65"/>
      <c r="E154" s="6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8">
      <c r="B155" s="108"/>
      <c r="C155" s="65"/>
      <c r="D155" s="65"/>
      <c r="E155" s="6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8">
      <c r="B156" s="108"/>
      <c r="C156" s="65"/>
      <c r="D156" s="65"/>
      <c r="E156" s="6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8">
      <c r="B157" s="108"/>
      <c r="C157" s="65"/>
      <c r="D157" s="65"/>
      <c r="E157" s="6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8">
      <c r="B158" s="108"/>
      <c r="C158" s="65"/>
      <c r="D158" s="65"/>
      <c r="E158" s="6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8">
      <c r="B159" s="108"/>
      <c r="C159" s="65"/>
      <c r="D159" s="65"/>
      <c r="E159" s="6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8">
      <c r="B160" s="108"/>
      <c r="C160" s="65"/>
      <c r="D160" s="65"/>
      <c r="E160" s="6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8">
      <c r="B161" s="108"/>
      <c r="C161" s="65"/>
      <c r="D161" s="65"/>
      <c r="E161" s="6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8">
      <c r="B162" s="108"/>
      <c r="C162" s="65"/>
      <c r="D162" s="65"/>
      <c r="E162" s="6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8">
      <c r="B163" s="108"/>
      <c r="C163" s="65"/>
      <c r="D163" s="65"/>
      <c r="E163" s="6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8">
      <c r="B164" s="108"/>
      <c r="C164" s="65"/>
      <c r="D164" s="65"/>
      <c r="E164" s="6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8">
      <c r="B165" s="108"/>
      <c r="C165" s="65"/>
      <c r="D165" s="65"/>
      <c r="E165" s="6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8">
      <c r="B166" s="108"/>
      <c r="C166" s="65"/>
      <c r="D166" s="65"/>
      <c r="E166" s="6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8">
      <c r="B167" s="108"/>
      <c r="C167" s="65"/>
      <c r="D167" s="65"/>
      <c r="E167" s="6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8">
      <c r="B168" s="108"/>
      <c r="C168" s="65"/>
      <c r="D168" s="65"/>
      <c r="E168" s="6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8">
      <c r="B169" s="108"/>
      <c r="C169" s="65"/>
      <c r="D169" s="65"/>
      <c r="E169" s="6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8">
      <c r="B170" s="108"/>
      <c r="C170" s="65"/>
      <c r="D170" s="65"/>
      <c r="E170" s="6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8">
      <c r="B171" s="108"/>
      <c r="C171" s="65"/>
      <c r="D171" s="65"/>
      <c r="E171" s="6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8">
      <c r="B172" s="108"/>
      <c r="C172" s="65"/>
      <c r="D172" s="65"/>
      <c r="E172" s="6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8">
      <c r="B173" s="108"/>
      <c r="C173" s="65"/>
      <c r="D173" s="65"/>
      <c r="E173" s="6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8">
      <c r="B174" s="108"/>
      <c r="C174" s="65"/>
      <c r="D174" s="65"/>
      <c r="E174" s="6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8">
      <c r="B175" s="108"/>
      <c r="C175" s="65"/>
      <c r="D175" s="65"/>
      <c r="E175" s="6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8">
      <c r="B176" s="108"/>
      <c r="C176" s="65"/>
      <c r="D176" s="65"/>
      <c r="E176" s="6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8">
      <c r="B177" s="108"/>
      <c r="C177" s="65"/>
      <c r="D177" s="65"/>
      <c r="E177" s="6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8">
      <c r="B178" s="108"/>
      <c r="C178" s="65"/>
      <c r="D178" s="65"/>
      <c r="E178" s="6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8">
      <c r="B179" s="108"/>
      <c r="C179" s="65"/>
      <c r="D179" s="65"/>
      <c r="E179" s="6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8">
      <c r="B180" s="108"/>
      <c r="C180" s="65"/>
      <c r="D180" s="65"/>
      <c r="E180" s="6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8">
      <c r="B181" s="108"/>
      <c r="C181" s="65"/>
      <c r="D181" s="65"/>
      <c r="E181" s="6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8">
      <c r="B182" s="108"/>
      <c r="C182" s="65"/>
      <c r="D182" s="65"/>
      <c r="E182" s="6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8">
      <c r="B183" s="108"/>
      <c r="C183" s="65"/>
      <c r="D183" s="65"/>
      <c r="E183" s="6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8">
      <c r="B184" s="108"/>
      <c r="C184" s="65"/>
      <c r="D184" s="65"/>
      <c r="E184" s="6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8">
      <c r="B185" s="108"/>
      <c r="C185" s="65"/>
      <c r="D185" s="65"/>
      <c r="E185" s="6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8">
      <c r="B186" s="108"/>
      <c r="C186" s="65"/>
      <c r="D186" s="65"/>
      <c r="E186" s="6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8">
      <c r="B187" s="108"/>
      <c r="C187" s="65"/>
      <c r="D187" s="65"/>
      <c r="E187" s="6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8">
      <c r="B188" s="108"/>
      <c r="C188" s="65"/>
      <c r="D188" s="65"/>
      <c r="E188" s="6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8">
      <c r="B189" s="108"/>
      <c r="C189" s="65"/>
      <c r="D189" s="65"/>
      <c r="E189" s="6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8">
      <c r="B190" s="108"/>
      <c r="C190" s="65"/>
      <c r="D190" s="65"/>
      <c r="E190" s="6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8">
      <c r="B191" s="108"/>
      <c r="C191" s="65"/>
      <c r="D191" s="65"/>
      <c r="E191" s="6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8">
      <c r="B192" s="108"/>
      <c r="C192" s="65"/>
      <c r="D192" s="65"/>
      <c r="E192" s="6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8">
      <c r="B193" s="108"/>
      <c r="C193" s="65"/>
      <c r="D193" s="65"/>
      <c r="E193" s="6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8">
      <c r="B194" s="108"/>
      <c r="C194" s="65"/>
      <c r="D194" s="65"/>
      <c r="E194" s="6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8">
      <c r="B195" s="108"/>
      <c r="C195" s="65"/>
      <c r="D195" s="65"/>
      <c r="E195" s="6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8">
      <c r="B196" s="108"/>
      <c r="C196" s="65"/>
      <c r="D196" s="65"/>
      <c r="E196" s="6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8">
      <c r="B197" s="108"/>
      <c r="C197" s="65"/>
      <c r="D197" s="65"/>
      <c r="E197" s="6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8">
      <c r="B198" s="108"/>
      <c r="C198" s="65"/>
      <c r="D198" s="65"/>
      <c r="E198" s="6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8">
      <c r="B199" s="108"/>
      <c r="C199" s="65"/>
      <c r="D199" s="65"/>
      <c r="E199" s="6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8">
      <c r="B200" s="108"/>
      <c r="C200" s="65"/>
      <c r="D200" s="65"/>
      <c r="E200" s="6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8">
      <c r="B201" s="108"/>
      <c r="C201" s="65"/>
      <c r="D201" s="65"/>
      <c r="E201" s="6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8">
      <c r="B202" s="108"/>
      <c r="C202" s="65"/>
      <c r="D202" s="65"/>
      <c r="E202" s="6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8">
      <c r="B203" s="108"/>
      <c r="C203" s="65"/>
      <c r="D203" s="65"/>
      <c r="E203" s="6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8">
      <c r="B204" s="108"/>
      <c r="C204" s="65"/>
      <c r="D204" s="65"/>
      <c r="E204" s="6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8">
      <c r="B205" s="108"/>
      <c r="C205" s="65"/>
      <c r="D205" s="65"/>
      <c r="E205" s="6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8">
      <c r="B206" s="108"/>
      <c r="C206" s="65"/>
      <c r="D206" s="65"/>
      <c r="E206" s="6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8">
      <c r="B207" s="108"/>
      <c r="C207" s="65"/>
      <c r="D207" s="65"/>
      <c r="E207" s="6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8">
      <c r="B208" s="108"/>
      <c r="C208" s="65"/>
      <c r="D208" s="65"/>
      <c r="E208" s="6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8">
      <c r="B209" s="108"/>
      <c r="C209" s="65"/>
      <c r="D209" s="65"/>
      <c r="E209" s="6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8">
      <c r="B210" s="108"/>
      <c r="C210" s="65"/>
      <c r="D210" s="65"/>
      <c r="E210" s="6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8">
      <c r="B211" s="108"/>
      <c r="C211" s="65"/>
      <c r="D211" s="65"/>
      <c r="E211" s="6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8">
      <c r="B212" s="108"/>
      <c r="C212" s="65"/>
      <c r="D212" s="65"/>
      <c r="E212" s="6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8">
      <c r="B213" s="108"/>
      <c r="C213" s="65"/>
      <c r="D213" s="65"/>
      <c r="E213" s="6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8">
      <c r="B214" s="108"/>
      <c r="C214" s="65"/>
      <c r="D214" s="65"/>
      <c r="E214" s="6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8">
      <c r="B215" s="108"/>
      <c r="C215" s="65"/>
      <c r="D215" s="65"/>
      <c r="E215" s="6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8">
      <c r="B216" s="108"/>
      <c r="C216" s="65"/>
      <c r="D216" s="65"/>
      <c r="E216" s="6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8">
      <c r="B217" s="108"/>
      <c r="C217" s="65"/>
      <c r="D217" s="65"/>
      <c r="E217" s="6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8">
      <c r="B218" s="108"/>
      <c r="C218" s="65"/>
      <c r="D218" s="65"/>
      <c r="E218" s="6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8">
      <c r="B219" s="108"/>
      <c r="C219" s="65"/>
      <c r="D219" s="65"/>
      <c r="E219" s="6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8">
      <c r="B220" s="108"/>
      <c r="C220" s="65"/>
      <c r="D220" s="65"/>
      <c r="E220" s="6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8">
      <c r="B221" s="108"/>
      <c r="C221" s="65"/>
      <c r="D221" s="65"/>
      <c r="E221" s="6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8">
      <c r="B222" s="108"/>
      <c r="C222" s="65"/>
      <c r="D222" s="65"/>
      <c r="E222" s="6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8">
      <c r="B223" s="108"/>
      <c r="C223" s="65"/>
      <c r="D223" s="65"/>
      <c r="E223" s="6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8">
      <c r="B224" s="108"/>
      <c r="C224" s="65"/>
      <c r="D224" s="65"/>
      <c r="E224" s="6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8">
      <c r="B225" s="108"/>
      <c r="C225" s="65"/>
      <c r="D225" s="65"/>
      <c r="E225" s="6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8">
      <c r="B226" s="108"/>
      <c r="C226" s="65"/>
      <c r="D226" s="65"/>
      <c r="E226" s="6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8">
      <c r="B227" s="108"/>
      <c r="C227" s="65"/>
      <c r="D227" s="65"/>
      <c r="E227" s="6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8">
      <c r="B228" s="108"/>
      <c r="C228" s="65"/>
      <c r="D228" s="65"/>
      <c r="E228" s="6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8">
      <c r="B229" s="108"/>
      <c r="C229" s="65"/>
      <c r="D229" s="65"/>
      <c r="E229" s="6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8">
      <c r="B230" s="108"/>
      <c r="C230" s="65"/>
      <c r="D230" s="65"/>
      <c r="E230" s="6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8">
      <c r="B231" s="108"/>
      <c r="C231" s="65"/>
      <c r="D231" s="65"/>
      <c r="E231" s="6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8">
      <c r="B232" s="108"/>
      <c r="C232" s="65"/>
      <c r="D232" s="65"/>
      <c r="E232" s="6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8">
      <c r="B233" s="108"/>
      <c r="C233" s="65"/>
      <c r="D233" s="65"/>
      <c r="E233" s="6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8">
      <c r="B234" s="108"/>
      <c r="C234" s="65"/>
      <c r="D234" s="65"/>
      <c r="E234" s="6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8">
      <c r="B235" s="108"/>
      <c r="C235" s="65"/>
      <c r="D235" s="65"/>
      <c r="E235" s="6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8">
      <c r="B236" s="108"/>
      <c r="C236" s="65"/>
      <c r="D236" s="65"/>
      <c r="E236" s="6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8">
      <c r="B237" s="108"/>
      <c r="C237" s="65"/>
      <c r="D237" s="65"/>
      <c r="E237" s="6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8">
      <c r="B238" s="108"/>
      <c r="C238" s="65"/>
      <c r="D238" s="65"/>
      <c r="E238" s="6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8">
      <c r="B239" s="108"/>
      <c r="C239" s="65"/>
      <c r="D239" s="65"/>
      <c r="E239" s="6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8">
      <c r="B240" s="108"/>
      <c r="C240" s="65"/>
      <c r="D240" s="65"/>
      <c r="E240" s="6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8">
      <c r="B241" s="108"/>
      <c r="C241" s="65"/>
      <c r="D241" s="65"/>
      <c r="E241" s="6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8">
      <c r="B242" s="108"/>
      <c r="C242" s="65"/>
      <c r="D242" s="65"/>
      <c r="E242" s="6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8">
      <c r="B243" s="108"/>
      <c r="C243" s="65"/>
      <c r="D243" s="65"/>
      <c r="E243" s="6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8">
      <c r="B244" s="108"/>
      <c r="C244" s="65"/>
      <c r="D244" s="65"/>
      <c r="E244" s="6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8">
      <c r="B245" s="108"/>
      <c r="C245" s="65"/>
      <c r="D245" s="65"/>
      <c r="E245" s="6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8">
      <c r="B246" s="108"/>
      <c r="C246" s="65"/>
      <c r="D246" s="65"/>
      <c r="E246" s="6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8">
      <c r="B247" s="108"/>
      <c r="C247" s="65"/>
      <c r="D247" s="65"/>
      <c r="E247" s="6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8">
      <c r="B248" s="108"/>
      <c r="C248" s="65"/>
      <c r="D248" s="65"/>
      <c r="E248" s="6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8">
      <c r="B249" s="108"/>
      <c r="C249" s="65"/>
      <c r="D249" s="65"/>
      <c r="E249" s="6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8">
      <c r="B250" s="108"/>
      <c r="C250" s="65"/>
      <c r="D250" s="65"/>
      <c r="E250" s="6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8">
      <c r="B251" s="108"/>
      <c r="C251" s="65"/>
      <c r="D251" s="65"/>
      <c r="E251" s="6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8">
      <c r="B252" s="108"/>
      <c r="C252" s="65"/>
      <c r="D252" s="65"/>
      <c r="E252" s="6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8">
      <c r="B253" s="108"/>
      <c r="C253" s="65"/>
      <c r="D253" s="65"/>
      <c r="E253" s="6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8">
      <c r="B254" s="108"/>
      <c r="C254" s="65"/>
      <c r="D254" s="65"/>
      <c r="E254" s="6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8">
      <c r="B255" s="108"/>
      <c r="C255" s="65"/>
      <c r="D255" s="65"/>
      <c r="E255" s="6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8">
      <c r="B256" s="108"/>
      <c r="C256" s="65"/>
      <c r="D256" s="65"/>
      <c r="E256" s="6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8">
      <c r="B257" s="108"/>
      <c r="C257" s="65"/>
      <c r="D257" s="65"/>
      <c r="E257" s="6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8">
      <c r="B258" s="108"/>
      <c r="C258" s="65"/>
      <c r="D258" s="65"/>
      <c r="E258" s="6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8">
      <c r="B259" s="108"/>
      <c r="C259" s="65"/>
      <c r="D259" s="65"/>
      <c r="E259" s="6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8">
      <c r="B260" s="108"/>
      <c r="C260" s="65"/>
      <c r="D260" s="65"/>
      <c r="E260" s="6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8">
      <c r="B261" s="108"/>
      <c r="C261" s="65"/>
      <c r="D261" s="65"/>
      <c r="E261" s="6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8">
      <c r="B262" s="108"/>
      <c r="C262" s="65"/>
      <c r="D262" s="65"/>
      <c r="E262" s="6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8">
      <c r="B263" s="108"/>
      <c r="C263" s="65"/>
      <c r="D263" s="65"/>
      <c r="E263" s="6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8">
      <c r="B264" s="108"/>
      <c r="C264" s="65"/>
      <c r="D264" s="65"/>
      <c r="E264" s="6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8">
      <c r="B265" s="108"/>
      <c r="C265" s="65"/>
      <c r="D265" s="65"/>
      <c r="E265" s="6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8">
      <c r="B266" s="108"/>
      <c r="C266" s="65"/>
      <c r="D266" s="65"/>
      <c r="E266" s="6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8">
      <c r="B267" s="108"/>
      <c r="C267" s="65"/>
      <c r="D267" s="65"/>
      <c r="E267" s="6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8">
      <c r="B268" s="108"/>
      <c r="C268" s="65"/>
      <c r="D268" s="65"/>
      <c r="E268" s="6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8">
      <c r="B269" s="108"/>
      <c r="C269" s="65"/>
      <c r="D269" s="65"/>
      <c r="E269" s="6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8">
      <c r="B270" s="108"/>
      <c r="C270" s="65"/>
      <c r="D270" s="65"/>
      <c r="E270" s="6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8">
      <c r="B271" s="108"/>
      <c r="C271" s="65"/>
      <c r="D271" s="65"/>
      <c r="E271" s="6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8">
      <c r="B272" s="108"/>
      <c r="C272" s="65"/>
      <c r="D272" s="65"/>
      <c r="E272" s="6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8">
      <c r="B273" s="108"/>
      <c r="C273" s="65"/>
      <c r="D273" s="65"/>
      <c r="E273" s="6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8">
      <c r="B274" s="108"/>
      <c r="C274" s="65"/>
      <c r="D274" s="65"/>
      <c r="E274" s="6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8">
      <c r="B275" s="108"/>
      <c r="C275" s="65"/>
      <c r="D275" s="65"/>
      <c r="E275" s="6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8">
      <c r="B276" s="108"/>
      <c r="C276" s="65"/>
      <c r="D276" s="65"/>
      <c r="E276" s="6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8">
      <c r="B277" s="108"/>
      <c r="C277" s="65"/>
      <c r="D277" s="65"/>
      <c r="E277" s="6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8">
      <c r="B278" s="108"/>
      <c r="C278" s="65"/>
      <c r="D278" s="65"/>
      <c r="E278" s="6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8">
      <c r="B279" s="108"/>
      <c r="C279" s="65"/>
      <c r="D279" s="65"/>
      <c r="E279" s="6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8">
      <c r="B280" s="108"/>
      <c r="C280" s="65"/>
      <c r="D280" s="65"/>
      <c r="E280" s="6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8">
      <c r="B281" s="108"/>
      <c r="C281" s="65"/>
      <c r="D281" s="65"/>
      <c r="E281" s="6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8">
      <c r="B282" s="108"/>
      <c r="C282" s="65"/>
      <c r="D282" s="65"/>
      <c r="E282" s="6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8">
      <c r="B283" s="108"/>
      <c r="C283" s="65"/>
      <c r="D283" s="65"/>
      <c r="E283" s="6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8">
      <c r="B284" s="108"/>
      <c r="C284" s="65"/>
      <c r="D284" s="65"/>
      <c r="E284" s="6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8">
      <c r="B285" s="108"/>
      <c r="C285" s="65"/>
      <c r="D285" s="65"/>
      <c r="E285" s="6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8">
      <c r="B286" s="108"/>
      <c r="C286" s="65"/>
      <c r="D286" s="65"/>
      <c r="E286" s="6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8">
      <c r="B287" s="108"/>
      <c r="C287" s="65"/>
      <c r="D287" s="65"/>
      <c r="E287" s="6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8">
      <c r="B288" s="108"/>
      <c r="C288" s="65"/>
      <c r="D288" s="65"/>
      <c r="E288" s="6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8">
      <c r="B289" s="108"/>
      <c r="C289" s="65"/>
      <c r="D289" s="65"/>
      <c r="E289" s="6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8">
      <c r="B290" s="108"/>
      <c r="C290" s="65"/>
      <c r="D290" s="65"/>
      <c r="E290" s="6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8">
      <c r="B291" s="108"/>
      <c r="C291" s="65"/>
      <c r="D291" s="65"/>
      <c r="E291" s="6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8">
      <c r="B292" s="108"/>
      <c r="C292" s="65"/>
      <c r="D292" s="65"/>
      <c r="E292" s="6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8">
      <c r="B293" s="108"/>
      <c r="C293" s="65"/>
      <c r="D293" s="65"/>
      <c r="E293" s="6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8">
      <c r="B294" s="108"/>
      <c r="C294" s="65"/>
      <c r="D294" s="65"/>
      <c r="E294" s="6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8">
      <c r="B295" s="108"/>
      <c r="C295" s="65"/>
      <c r="D295" s="65"/>
      <c r="E295" s="6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8">
      <c r="B296" s="108"/>
      <c r="C296" s="65"/>
      <c r="D296" s="65"/>
      <c r="E296" s="6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8">
      <c r="B297" s="108"/>
      <c r="C297" s="65"/>
      <c r="D297" s="65"/>
      <c r="E297" s="6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8">
      <c r="B298" s="108"/>
      <c r="C298" s="65"/>
      <c r="D298" s="65"/>
      <c r="E298" s="6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8">
      <c r="B299" s="108"/>
      <c r="C299" s="65"/>
      <c r="D299" s="65"/>
      <c r="E299" s="6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8">
      <c r="B300" s="108"/>
      <c r="C300" s="65"/>
      <c r="D300" s="65"/>
      <c r="E300" s="6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8">
      <c r="B301" s="108"/>
      <c r="C301" s="65"/>
      <c r="D301" s="65"/>
      <c r="E301" s="6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8">
      <c r="B302" s="108"/>
      <c r="C302" s="65"/>
      <c r="D302" s="65"/>
      <c r="E302" s="6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8">
      <c r="B303" s="108"/>
      <c r="C303" s="65"/>
      <c r="D303" s="65"/>
      <c r="E303" s="6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8">
      <c r="B304" s="108"/>
      <c r="C304" s="65"/>
      <c r="D304" s="65"/>
      <c r="E304" s="6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8">
      <c r="B305" s="108"/>
      <c r="C305" s="65"/>
      <c r="D305" s="65"/>
      <c r="E305" s="6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8">
      <c r="B306" s="108"/>
      <c r="C306" s="65"/>
      <c r="D306" s="65"/>
      <c r="E306" s="6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8">
      <c r="B307" s="108"/>
      <c r="C307" s="65"/>
      <c r="D307" s="65"/>
      <c r="E307" s="6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8">
      <c r="B308" s="108"/>
      <c r="C308" s="65"/>
      <c r="D308" s="65"/>
      <c r="E308" s="6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8">
      <c r="B309" s="108"/>
      <c r="C309" s="65"/>
      <c r="D309" s="65"/>
      <c r="E309" s="6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8">
      <c r="B310" s="108"/>
      <c r="C310" s="65"/>
      <c r="D310" s="65"/>
      <c r="E310" s="6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8">
      <c r="B311" s="108"/>
      <c r="C311" s="65"/>
      <c r="D311" s="65"/>
      <c r="E311" s="6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8">
      <c r="B312" s="108"/>
      <c r="C312" s="65"/>
      <c r="D312" s="65"/>
      <c r="E312" s="6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8">
      <c r="B313" s="108"/>
      <c r="C313" s="65"/>
      <c r="D313" s="65"/>
      <c r="E313" s="6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8">
      <c r="B314" s="108"/>
      <c r="C314" s="65"/>
      <c r="D314" s="65"/>
      <c r="E314" s="6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8">
      <c r="B315" s="108"/>
      <c r="C315" s="65"/>
      <c r="D315" s="65"/>
      <c r="E315" s="6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8">
      <c r="B316" s="108"/>
      <c r="C316" s="65"/>
      <c r="D316" s="65"/>
      <c r="E316" s="6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8">
      <c r="B317" s="108"/>
      <c r="C317" s="65"/>
      <c r="D317" s="65"/>
      <c r="E317" s="6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8">
      <c r="B318" s="108"/>
      <c r="C318" s="65"/>
      <c r="D318" s="65"/>
      <c r="E318" s="6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8">
      <c r="B319" s="108"/>
      <c r="C319" s="65"/>
      <c r="D319" s="65"/>
      <c r="E319" s="6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8">
      <c r="B320" s="108"/>
      <c r="C320" s="65"/>
      <c r="D320" s="65"/>
      <c r="E320" s="6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8">
      <c r="B321" s="108"/>
      <c r="C321" s="65"/>
      <c r="D321" s="65"/>
      <c r="E321" s="6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8">
      <c r="B322" s="108"/>
      <c r="C322" s="65"/>
      <c r="D322" s="65"/>
      <c r="E322" s="6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8">
      <c r="B323" s="108"/>
      <c r="C323" s="65"/>
      <c r="D323" s="65"/>
      <c r="E323" s="6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8">
      <c r="B324" s="108"/>
      <c r="C324" s="65"/>
      <c r="D324" s="65"/>
      <c r="E324" s="6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8">
      <c r="B325" s="108"/>
      <c r="C325" s="65"/>
      <c r="D325" s="65"/>
      <c r="E325" s="6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8">
      <c r="B326" s="108"/>
      <c r="C326" s="65"/>
      <c r="D326" s="65"/>
      <c r="E326" s="6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8">
      <c r="B327" s="108"/>
      <c r="C327" s="65"/>
      <c r="D327" s="65"/>
      <c r="E327" s="6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8">
      <c r="B328" s="108"/>
      <c r="C328" s="65"/>
      <c r="D328" s="65"/>
      <c r="E328" s="6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8">
      <c r="B329" s="108"/>
      <c r="C329" s="65"/>
      <c r="D329" s="65"/>
      <c r="E329" s="6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8">
      <c r="B330" s="108"/>
      <c r="C330" s="65"/>
      <c r="D330" s="65"/>
      <c r="E330" s="6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8">
      <c r="B331" s="108"/>
      <c r="C331" s="65"/>
      <c r="D331" s="65"/>
      <c r="E331" s="6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8">
      <c r="B332" s="108"/>
      <c r="C332" s="65"/>
      <c r="D332" s="65"/>
      <c r="E332" s="6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8">
      <c r="B333" s="108"/>
      <c r="C333" s="65"/>
      <c r="D333" s="65"/>
      <c r="E333" s="6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8">
      <c r="B334" s="108"/>
      <c r="C334" s="65"/>
      <c r="D334" s="65"/>
      <c r="E334" s="6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8">
      <c r="B335" s="108"/>
      <c r="C335" s="65"/>
      <c r="D335" s="65"/>
      <c r="E335" s="6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8">
      <c r="B336" s="108"/>
      <c r="C336" s="65"/>
      <c r="D336" s="65"/>
      <c r="E336" s="6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8">
      <c r="B337" s="108"/>
      <c r="C337" s="65"/>
      <c r="D337" s="65"/>
      <c r="E337" s="6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8">
      <c r="B338" s="108"/>
      <c r="C338" s="65"/>
      <c r="D338" s="65"/>
      <c r="E338" s="6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8">
      <c r="B339" s="108"/>
      <c r="C339" s="65"/>
      <c r="D339" s="65"/>
      <c r="E339" s="6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8">
      <c r="B340" s="108"/>
      <c r="C340" s="65"/>
      <c r="D340" s="65"/>
      <c r="E340" s="6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8">
      <c r="B341" s="108"/>
      <c r="C341" s="65"/>
      <c r="D341" s="65"/>
      <c r="E341" s="6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8">
      <c r="B342" s="108"/>
      <c r="C342" s="65"/>
      <c r="D342" s="65"/>
      <c r="E342" s="6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8">
      <c r="B343" s="108"/>
      <c r="C343" s="65"/>
      <c r="D343" s="65"/>
      <c r="E343" s="6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8">
      <c r="B344" s="108"/>
      <c r="C344" s="65"/>
      <c r="D344" s="65"/>
      <c r="E344" s="6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8">
      <c r="B345" s="108"/>
      <c r="C345" s="65"/>
      <c r="D345" s="65"/>
      <c r="E345" s="6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8">
      <c r="B346" s="108"/>
      <c r="C346" s="65"/>
      <c r="D346" s="65"/>
      <c r="E346" s="6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8">
      <c r="B347" s="108"/>
      <c r="C347" s="65"/>
      <c r="D347" s="65"/>
      <c r="E347" s="6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8">
      <c r="B348" s="108"/>
      <c r="C348" s="65"/>
      <c r="D348" s="65"/>
      <c r="E348" s="6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8">
      <c r="B349" s="108"/>
      <c r="C349" s="65"/>
      <c r="D349" s="65"/>
      <c r="E349" s="6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8">
      <c r="B350" s="108"/>
      <c r="C350" s="65"/>
      <c r="D350" s="65"/>
      <c r="E350" s="6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8">
      <c r="B351" s="108"/>
      <c r="C351" s="65"/>
      <c r="D351" s="65"/>
      <c r="E351" s="6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8">
      <c r="B352" s="108"/>
      <c r="C352" s="65"/>
      <c r="D352" s="65"/>
      <c r="E352" s="6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8">
      <c r="B353" s="108"/>
      <c r="C353" s="65"/>
      <c r="D353" s="65"/>
      <c r="E353" s="6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8">
      <c r="B354" s="108"/>
      <c r="C354" s="65"/>
      <c r="D354" s="65"/>
      <c r="E354" s="6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8">
      <c r="B355" s="108"/>
      <c r="C355" s="65"/>
      <c r="D355" s="65"/>
      <c r="E355" s="6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8">
      <c r="B356" s="108"/>
      <c r="C356" s="65"/>
      <c r="D356" s="65"/>
      <c r="E356" s="6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8">
      <c r="B357" s="108"/>
      <c r="C357" s="65"/>
      <c r="D357" s="65"/>
      <c r="E357" s="6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8">
      <c r="B358" s="108"/>
      <c r="C358" s="65"/>
      <c r="D358" s="65"/>
      <c r="E358" s="6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8">
      <c r="B359" s="108"/>
      <c r="C359" s="65"/>
      <c r="D359" s="65"/>
      <c r="E359" s="6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8">
      <c r="B360" s="108"/>
      <c r="C360" s="65"/>
      <c r="D360" s="65"/>
      <c r="E360" s="6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8">
      <c r="B361" s="108"/>
      <c r="C361" s="65"/>
      <c r="D361" s="65"/>
      <c r="E361" s="6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8">
      <c r="B362" s="108"/>
      <c r="C362" s="65"/>
      <c r="D362" s="65"/>
      <c r="E362" s="6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8">
      <c r="B363" s="108"/>
      <c r="C363" s="65"/>
      <c r="D363" s="65"/>
      <c r="E363" s="6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8">
      <c r="B364" s="108"/>
      <c r="C364" s="65"/>
      <c r="D364" s="65"/>
      <c r="E364" s="6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8">
      <c r="B365" s="108"/>
      <c r="C365" s="65"/>
      <c r="D365" s="65"/>
      <c r="E365" s="6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8">
      <c r="B366" s="108"/>
      <c r="C366" s="65"/>
      <c r="D366" s="65"/>
      <c r="E366" s="6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8">
      <c r="B367" s="108"/>
      <c r="C367" s="65"/>
      <c r="D367" s="65"/>
      <c r="E367" s="6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8">
      <c r="B368" s="108"/>
      <c r="C368" s="65"/>
      <c r="D368" s="65"/>
      <c r="E368" s="6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8">
      <c r="B369" s="108"/>
      <c r="C369" s="65"/>
      <c r="D369" s="65"/>
      <c r="E369" s="6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8">
      <c r="B370" s="108"/>
      <c r="C370" s="65"/>
      <c r="D370" s="65"/>
      <c r="E370" s="6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8">
      <c r="B371" s="108"/>
      <c r="C371" s="65"/>
      <c r="D371" s="65"/>
      <c r="E371" s="6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8">
      <c r="B372" s="108"/>
      <c r="C372" s="65"/>
      <c r="D372" s="65"/>
      <c r="E372" s="6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8">
      <c r="B373" s="108"/>
      <c r="C373" s="65"/>
      <c r="D373" s="65"/>
      <c r="E373" s="6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8">
      <c r="B374" s="108"/>
      <c r="C374" s="65"/>
      <c r="D374" s="65"/>
      <c r="E374" s="6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8">
      <c r="B375" s="108"/>
      <c r="C375" s="65"/>
      <c r="D375" s="65"/>
      <c r="E375" s="6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8">
      <c r="B376" s="108"/>
      <c r="C376" s="65"/>
      <c r="D376" s="65"/>
      <c r="E376" s="6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8">
      <c r="B377" s="108"/>
      <c r="C377" s="65"/>
      <c r="D377" s="65"/>
      <c r="E377" s="6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8">
      <c r="B378" s="108"/>
      <c r="C378" s="65"/>
      <c r="D378" s="65"/>
      <c r="E378" s="6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8">
      <c r="B379" s="108"/>
      <c r="C379" s="65"/>
      <c r="D379" s="65"/>
      <c r="E379" s="6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8">
      <c r="B380" s="108"/>
      <c r="C380" s="65"/>
      <c r="D380" s="65"/>
      <c r="E380" s="6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8">
      <c r="B381" s="108"/>
      <c r="C381" s="65"/>
      <c r="D381" s="65"/>
      <c r="E381" s="6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8">
      <c r="B382" s="108"/>
      <c r="C382" s="65"/>
      <c r="D382" s="65"/>
      <c r="E382" s="6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8">
      <c r="B383" s="108"/>
      <c r="C383" s="65"/>
      <c r="D383" s="65"/>
      <c r="E383" s="6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8">
      <c r="B384" s="108"/>
      <c r="C384" s="65"/>
      <c r="D384" s="65"/>
      <c r="E384" s="6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8">
      <c r="B385" s="108"/>
      <c r="C385" s="65"/>
      <c r="D385" s="65"/>
      <c r="E385" s="6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8">
      <c r="B386" s="108"/>
      <c r="C386" s="65"/>
      <c r="D386" s="65"/>
      <c r="E386" s="6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8">
      <c r="B387" s="108"/>
      <c r="C387" s="65"/>
      <c r="D387" s="65"/>
      <c r="E387" s="6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8">
      <c r="B388" s="108"/>
      <c r="C388" s="65"/>
      <c r="D388" s="65"/>
      <c r="E388" s="6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8">
      <c r="B389" s="108"/>
      <c r="C389" s="65"/>
      <c r="D389" s="65"/>
      <c r="E389" s="6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8">
      <c r="B390" s="108"/>
      <c r="C390" s="65"/>
      <c r="D390" s="65"/>
      <c r="E390" s="6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8">
      <c r="B391" s="108"/>
      <c r="C391" s="65"/>
      <c r="D391" s="65"/>
      <c r="E391" s="6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8">
      <c r="B392" s="108"/>
      <c r="C392" s="65"/>
      <c r="D392" s="65"/>
      <c r="E392" s="6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8">
      <c r="B393" s="108"/>
      <c r="C393" s="65"/>
      <c r="D393" s="65"/>
      <c r="E393" s="6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8">
      <c r="B394" s="108"/>
      <c r="C394" s="65"/>
      <c r="D394" s="65"/>
      <c r="E394" s="6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8">
      <c r="B395" s="108"/>
      <c r="C395" s="65"/>
      <c r="D395" s="65"/>
      <c r="E395" s="6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8">
      <c r="B396" s="108"/>
      <c r="C396" s="65"/>
      <c r="D396" s="65"/>
      <c r="E396" s="6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8">
      <c r="B397" s="108"/>
      <c r="C397" s="65"/>
      <c r="D397" s="65"/>
      <c r="E397" s="6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8">
      <c r="B398" s="108"/>
      <c r="C398" s="65"/>
      <c r="D398" s="65"/>
      <c r="E398" s="6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8">
      <c r="B399" s="108"/>
      <c r="C399" s="65"/>
      <c r="D399" s="65"/>
      <c r="E399" s="6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8">
      <c r="B400" s="108"/>
      <c r="C400" s="65"/>
      <c r="D400" s="65"/>
      <c r="E400" s="6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8">
      <c r="B401" s="108"/>
      <c r="C401" s="65"/>
      <c r="D401" s="65"/>
      <c r="E401" s="6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8">
      <c r="B402" s="108"/>
      <c r="C402" s="65"/>
      <c r="D402" s="65"/>
      <c r="E402" s="6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8">
      <c r="B403" s="108"/>
      <c r="C403" s="65"/>
      <c r="D403" s="65"/>
      <c r="E403" s="6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8">
      <c r="B404" s="108"/>
      <c r="C404" s="65"/>
      <c r="D404" s="65"/>
      <c r="E404" s="6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8">
      <c r="B405" s="108"/>
      <c r="C405" s="65"/>
      <c r="D405" s="65"/>
      <c r="E405" s="6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8">
      <c r="B406" s="108"/>
      <c r="C406" s="65"/>
      <c r="D406" s="65"/>
      <c r="E406" s="6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8">
      <c r="B407" s="108"/>
      <c r="C407" s="65"/>
      <c r="D407" s="65"/>
      <c r="E407" s="6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8">
      <c r="B408" s="108"/>
      <c r="C408" s="65"/>
      <c r="D408" s="65"/>
      <c r="E408" s="6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8">
      <c r="B409" s="108"/>
      <c r="C409" s="65"/>
      <c r="D409" s="65"/>
      <c r="E409" s="6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8">
      <c r="B410" s="108"/>
      <c r="C410" s="65"/>
      <c r="D410" s="65"/>
      <c r="E410" s="6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8">
      <c r="B411" s="108"/>
      <c r="C411" s="65"/>
      <c r="D411" s="65"/>
      <c r="E411" s="6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8">
      <c r="B412" s="108"/>
      <c r="C412" s="65"/>
      <c r="D412" s="65"/>
      <c r="E412" s="6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8">
      <c r="B413" s="108"/>
      <c r="C413" s="65"/>
      <c r="D413" s="65"/>
      <c r="E413" s="6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8">
      <c r="B414" s="108"/>
      <c r="C414" s="65"/>
      <c r="D414" s="65"/>
      <c r="E414" s="6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8">
      <c r="B415" s="108"/>
      <c r="C415" s="65"/>
      <c r="D415" s="65"/>
      <c r="E415" s="6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8">
      <c r="B416" s="108"/>
      <c r="C416" s="65"/>
      <c r="D416" s="65"/>
      <c r="E416" s="6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8">
      <c r="B417" s="108"/>
      <c r="C417" s="65"/>
      <c r="D417" s="65"/>
      <c r="E417" s="6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8">
      <c r="B418" s="108"/>
      <c r="C418" s="65"/>
      <c r="D418" s="65"/>
      <c r="E418" s="6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8">
      <c r="B419" s="108"/>
      <c r="C419" s="65"/>
      <c r="D419" s="65"/>
      <c r="E419" s="6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8">
      <c r="B420" s="108"/>
      <c r="C420" s="65"/>
      <c r="D420" s="65"/>
      <c r="E420" s="6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8">
      <c r="B421" s="108"/>
      <c r="C421" s="65"/>
      <c r="D421" s="65"/>
      <c r="E421" s="6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8">
      <c r="B422" s="108"/>
      <c r="C422" s="65"/>
      <c r="D422" s="65"/>
      <c r="E422" s="6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8">
      <c r="B423" s="108"/>
      <c r="C423" s="65"/>
      <c r="D423" s="65"/>
      <c r="E423" s="6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8">
      <c r="B424" s="108"/>
      <c r="C424" s="65"/>
      <c r="D424" s="65"/>
      <c r="E424" s="6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8">
      <c r="B425" s="108"/>
      <c r="C425" s="65"/>
      <c r="D425" s="65"/>
      <c r="E425" s="6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8">
      <c r="B426" s="108"/>
      <c r="C426" s="65"/>
      <c r="D426" s="65"/>
      <c r="E426" s="6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8">
      <c r="B427" s="108"/>
      <c r="C427" s="65"/>
      <c r="D427" s="65"/>
      <c r="E427" s="6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8">
      <c r="B428" s="108"/>
      <c r="C428" s="65"/>
      <c r="D428" s="65"/>
      <c r="E428" s="6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8">
      <c r="B429" s="108"/>
      <c r="C429" s="65"/>
      <c r="D429" s="65"/>
      <c r="E429" s="6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8">
      <c r="B430" s="108"/>
      <c r="C430" s="65"/>
      <c r="D430" s="65"/>
      <c r="E430" s="6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8">
      <c r="B431" s="108"/>
      <c r="C431" s="65"/>
      <c r="D431" s="65"/>
      <c r="E431" s="6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8">
      <c r="B432" s="108"/>
      <c r="C432" s="65"/>
      <c r="D432" s="65"/>
      <c r="E432" s="6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8">
      <c r="B433" s="108"/>
      <c r="C433" s="65"/>
      <c r="D433" s="65"/>
      <c r="E433" s="6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8">
      <c r="B434" s="108"/>
      <c r="C434" s="65"/>
      <c r="D434" s="65"/>
      <c r="E434" s="6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8">
      <c r="B435" s="108"/>
      <c r="C435" s="65"/>
      <c r="D435" s="65"/>
      <c r="E435" s="6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8">
      <c r="B436" s="108"/>
      <c r="C436" s="65"/>
      <c r="D436" s="65"/>
      <c r="E436" s="6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8">
      <c r="B437" s="108"/>
      <c r="C437" s="65"/>
      <c r="D437" s="65"/>
      <c r="E437" s="6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8">
      <c r="B438" s="108"/>
      <c r="C438" s="65"/>
      <c r="D438" s="65"/>
      <c r="E438" s="6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8">
      <c r="B439" s="108"/>
      <c r="C439" s="65"/>
      <c r="D439" s="65"/>
      <c r="E439" s="6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8">
      <c r="B440" s="108"/>
      <c r="C440" s="65"/>
      <c r="D440" s="65"/>
      <c r="E440" s="6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8">
      <c r="B441" s="108"/>
      <c r="C441" s="65"/>
      <c r="D441" s="65"/>
      <c r="E441" s="6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8">
      <c r="B442" s="108"/>
      <c r="C442" s="65"/>
      <c r="D442" s="65"/>
      <c r="E442" s="6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8">
      <c r="B443" s="108"/>
      <c r="C443" s="65"/>
      <c r="D443" s="65"/>
      <c r="E443" s="6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8">
      <c r="B444" s="108"/>
      <c r="C444" s="65"/>
      <c r="D444" s="65"/>
      <c r="E444" s="6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8">
      <c r="B445" s="108"/>
      <c r="C445" s="65"/>
      <c r="D445" s="65"/>
      <c r="E445" s="6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8">
      <c r="B446" s="108"/>
      <c r="C446" s="65"/>
      <c r="D446" s="65"/>
      <c r="E446" s="6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8">
      <c r="B447" s="108"/>
      <c r="C447" s="65"/>
      <c r="D447" s="65"/>
      <c r="E447" s="6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8">
      <c r="B448" s="108"/>
      <c r="C448" s="65"/>
      <c r="D448" s="65"/>
      <c r="E448" s="6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8">
      <c r="B449" s="108"/>
      <c r="C449" s="65"/>
      <c r="D449" s="65"/>
      <c r="E449" s="6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8">
      <c r="B450" s="108"/>
      <c r="C450" s="65"/>
      <c r="D450" s="65"/>
      <c r="E450" s="6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8">
      <c r="B451" s="108"/>
      <c r="C451" s="65"/>
      <c r="D451" s="65"/>
      <c r="E451" s="6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8">
      <c r="B452" s="108"/>
      <c r="C452" s="65"/>
      <c r="D452" s="65"/>
      <c r="E452" s="6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8">
      <c r="B453" s="108"/>
      <c r="C453" s="65"/>
      <c r="D453" s="65"/>
      <c r="E453" s="6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8">
      <c r="B454" s="108"/>
      <c r="C454" s="65"/>
      <c r="D454" s="65"/>
      <c r="E454" s="6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8">
      <c r="B455" s="108"/>
      <c r="C455" s="65"/>
      <c r="D455" s="65"/>
      <c r="E455" s="6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8">
      <c r="B456" s="108"/>
      <c r="C456" s="65"/>
      <c r="D456" s="65"/>
      <c r="E456" s="6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8">
      <c r="B457" s="108"/>
      <c r="C457" s="65"/>
      <c r="D457" s="65"/>
      <c r="E457" s="6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8">
      <c r="B458" s="108"/>
      <c r="C458" s="65"/>
      <c r="D458" s="65"/>
      <c r="E458" s="6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8">
      <c r="B459" s="108"/>
      <c r="C459" s="65"/>
      <c r="D459" s="65"/>
      <c r="E459" s="6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8">
      <c r="B460" s="108"/>
      <c r="C460" s="65"/>
      <c r="D460" s="65"/>
      <c r="E460" s="6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8">
      <c r="B461" s="108"/>
      <c r="C461" s="65"/>
      <c r="D461" s="65"/>
      <c r="E461" s="6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8">
      <c r="B462" s="108"/>
      <c r="C462" s="65"/>
      <c r="D462" s="65"/>
      <c r="E462" s="6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8">
      <c r="B463" s="108"/>
      <c r="C463" s="65"/>
      <c r="D463" s="65"/>
      <c r="E463" s="6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8">
      <c r="B464" s="108"/>
      <c r="C464" s="65"/>
      <c r="D464" s="65"/>
      <c r="E464" s="6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8">
      <c r="B465" s="108"/>
      <c r="C465" s="65"/>
      <c r="D465" s="65"/>
      <c r="E465" s="6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8">
      <c r="B466" s="108"/>
      <c r="C466" s="65"/>
      <c r="D466" s="65"/>
      <c r="E466" s="6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8">
      <c r="B467" s="108"/>
      <c r="C467" s="65"/>
      <c r="D467" s="65"/>
      <c r="E467" s="6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8">
      <c r="B468" s="108"/>
      <c r="C468" s="65"/>
      <c r="D468" s="65"/>
      <c r="E468" s="6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8">
      <c r="B469" s="108"/>
      <c r="C469" s="65"/>
      <c r="D469" s="65"/>
      <c r="E469" s="6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8">
      <c r="B470" s="108"/>
      <c r="C470" s="65"/>
      <c r="D470" s="65"/>
      <c r="E470" s="6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8">
      <c r="B471" s="108"/>
      <c r="C471" s="65"/>
      <c r="D471" s="65"/>
      <c r="E471" s="6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8">
      <c r="B472" s="108"/>
      <c r="C472" s="65"/>
      <c r="D472" s="65"/>
      <c r="E472" s="6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8">
      <c r="B473" s="108"/>
      <c r="C473" s="65"/>
      <c r="D473" s="65"/>
      <c r="E473" s="6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8">
      <c r="B474" s="108"/>
      <c r="C474" s="65"/>
      <c r="D474" s="65"/>
      <c r="E474" s="6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8">
      <c r="B475" s="108"/>
      <c r="C475" s="65"/>
      <c r="D475" s="65"/>
      <c r="E475" s="6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8">
      <c r="B476" s="108"/>
      <c r="C476" s="65"/>
      <c r="D476" s="65"/>
      <c r="E476" s="6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8">
      <c r="B477" s="108"/>
      <c r="C477" s="65"/>
      <c r="D477" s="65"/>
      <c r="E477" s="6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8">
      <c r="B478" s="108"/>
      <c r="C478" s="65"/>
      <c r="D478" s="65"/>
      <c r="E478" s="6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8">
      <c r="B479" s="108"/>
      <c r="C479" s="65"/>
      <c r="D479" s="65"/>
      <c r="E479" s="6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8">
      <c r="B480" s="108"/>
      <c r="C480" s="65"/>
      <c r="D480" s="65"/>
      <c r="E480" s="6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8">
      <c r="B481" s="108"/>
      <c r="C481" s="65"/>
      <c r="D481" s="65"/>
      <c r="E481" s="6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8">
      <c r="B482" s="108"/>
      <c r="C482" s="65"/>
      <c r="D482" s="65"/>
      <c r="E482" s="6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8">
      <c r="B483" s="108"/>
      <c r="C483" s="65"/>
      <c r="D483" s="65"/>
      <c r="E483" s="6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8">
      <c r="B484" s="108"/>
      <c r="C484" s="65"/>
      <c r="D484" s="65"/>
      <c r="E484" s="6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8">
      <c r="B485" s="108"/>
      <c r="C485" s="65"/>
      <c r="D485" s="65"/>
      <c r="E485" s="6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8">
      <c r="B486" s="108"/>
      <c r="C486" s="65"/>
      <c r="D486" s="65"/>
      <c r="E486" s="6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8">
      <c r="B487" s="108"/>
      <c r="C487" s="65"/>
      <c r="D487" s="65"/>
      <c r="E487" s="6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8">
      <c r="B488" s="108"/>
      <c r="C488" s="65"/>
      <c r="D488" s="65"/>
      <c r="E488" s="6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8">
      <c r="B489" s="108"/>
      <c r="C489" s="65"/>
      <c r="D489" s="65"/>
      <c r="E489" s="6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8">
      <c r="B490" s="108"/>
      <c r="C490" s="65"/>
      <c r="D490" s="65"/>
      <c r="E490" s="6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8">
      <c r="B491" s="108"/>
      <c r="C491" s="65"/>
      <c r="D491" s="65"/>
      <c r="E491" s="6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8">
      <c r="B492" s="108"/>
      <c r="C492" s="65"/>
      <c r="D492" s="65"/>
      <c r="E492" s="6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8">
      <c r="B493" s="108"/>
      <c r="C493" s="65"/>
      <c r="D493" s="65"/>
      <c r="E493" s="6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8">
      <c r="B494" s="108"/>
      <c r="C494" s="65"/>
      <c r="D494" s="65"/>
      <c r="E494" s="6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8">
      <c r="B495" s="108"/>
      <c r="C495" s="65"/>
      <c r="D495" s="65"/>
      <c r="E495" s="6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8">
      <c r="B496" s="108"/>
      <c r="C496" s="65"/>
      <c r="D496" s="65"/>
      <c r="E496" s="6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8">
      <c r="B497" s="108"/>
      <c r="C497" s="65"/>
      <c r="D497" s="65"/>
      <c r="E497" s="6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8">
      <c r="B498" s="108"/>
      <c r="C498" s="65"/>
      <c r="D498" s="65"/>
      <c r="E498" s="6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8">
      <c r="B499" s="108"/>
      <c r="C499" s="65"/>
      <c r="D499" s="65"/>
      <c r="E499" s="6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8">
      <c r="B500" s="108"/>
      <c r="C500" s="65"/>
      <c r="D500" s="65"/>
      <c r="E500" s="6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8">
      <c r="B501" s="108"/>
      <c r="C501" s="65"/>
      <c r="D501" s="65"/>
      <c r="E501" s="6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8">
      <c r="B502" s="108"/>
      <c r="C502" s="65"/>
      <c r="D502" s="65"/>
      <c r="E502" s="6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8">
      <c r="B503" s="108"/>
      <c r="C503" s="65"/>
      <c r="D503" s="65"/>
      <c r="E503" s="6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8">
      <c r="B504" s="108"/>
      <c r="C504" s="65"/>
      <c r="D504" s="65"/>
      <c r="E504" s="6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8">
      <c r="B505" s="108"/>
      <c r="C505" s="65"/>
      <c r="D505" s="65"/>
      <c r="E505" s="6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8">
      <c r="B506" s="108"/>
      <c r="C506" s="65"/>
      <c r="D506" s="65"/>
      <c r="E506" s="6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8">
      <c r="B507" s="108"/>
      <c r="C507" s="65"/>
      <c r="D507" s="65"/>
      <c r="E507" s="6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8">
      <c r="B508" s="108"/>
      <c r="C508" s="65"/>
      <c r="D508" s="65"/>
      <c r="E508" s="6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8">
      <c r="B509" s="108"/>
      <c r="C509" s="65"/>
      <c r="D509" s="65"/>
      <c r="E509" s="6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8">
      <c r="B510" s="108"/>
      <c r="C510" s="65"/>
      <c r="D510" s="65"/>
      <c r="E510" s="6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8">
      <c r="B511" s="108"/>
      <c r="C511" s="65"/>
      <c r="D511" s="65"/>
      <c r="E511" s="6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8">
      <c r="B512" s="108"/>
      <c r="C512" s="65"/>
      <c r="D512" s="65"/>
      <c r="E512" s="6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8">
      <c r="B513" s="108"/>
      <c r="C513" s="65"/>
      <c r="D513" s="65"/>
      <c r="E513" s="6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8">
      <c r="B514" s="108"/>
      <c r="C514" s="65"/>
      <c r="D514" s="65"/>
      <c r="E514" s="6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8">
      <c r="B515" s="108"/>
      <c r="C515" s="65"/>
      <c r="D515" s="65"/>
      <c r="E515" s="6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8">
      <c r="B516" s="108"/>
      <c r="C516" s="65"/>
      <c r="D516" s="65"/>
      <c r="E516" s="6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8">
      <c r="B517" s="108"/>
      <c r="C517" s="65"/>
      <c r="D517" s="65"/>
      <c r="E517" s="6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8">
      <c r="B518" s="108"/>
      <c r="C518" s="65"/>
      <c r="D518" s="65"/>
      <c r="E518" s="6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8">
      <c r="B519" s="108"/>
      <c r="C519" s="65"/>
      <c r="D519" s="65"/>
      <c r="E519" s="6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8">
      <c r="B520" s="108"/>
      <c r="C520" s="65"/>
      <c r="D520" s="65"/>
      <c r="E520" s="6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8">
      <c r="B521" s="108"/>
      <c r="C521" s="65"/>
      <c r="D521" s="65"/>
      <c r="E521" s="6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8">
      <c r="B522" s="108"/>
      <c r="C522" s="65"/>
      <c r="D522" s="65"/>
      <c r="E522" s="6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8">
      <c r="B523" s="108"/>
      <c r="C523" s="65"/>
      <c r="D523" s="65"/>
      <c r="E523" s="6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8">
      <c r="B524" s="108"/>
      <c r="C524" s="65"/>
      <c r="D524" s="65"/>
      <c r="E524" s="6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8">
      <c r="B525" s="108"/>
      <c r="C525" s="65"/>
      <c r="D525" s="65"/>
      <c r="E525" s="6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8">
      <c r="B526" s="108"/>
      <c r="C526" s="65"/>
      <c r="D526" s="65"/>
      <c r="E526" s="6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8">
      <c r="B527" s="108"/>
      <c r="C527" s="65"/>
      <c r="D527" s="65"/>
      <c r="E527" s="6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8">
      <c r="B528" s="108"/>
      <c r="C528" s="65"/>
      <c r="D528" s="65"/>
      <c r="E528" s="6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8">
      <c r="B529" s="108"/>
      <c r="C529" s="65"/>
      <c r="D529" s="65"/>
      <c r="E529" s="6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8">
      <c r="B530" s="108"/>
      <c r="C530" s="65"/>
      <c r="D530" s="65"/>
      <c r="E530" s="6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8">
      <c r="B531" s="108"/>
      <c r="C531" s="65"/>
      <c r="D531" s="65"/>
      <c r="E531" s="6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8">
      <c r="B532" s="108"/>
      <c r="C532" s="65"/>
      <c r="D532" s="65"/>
      <c r="E532" s="6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8">
      <c r="B533" s="108"/>
      <c r="C533" s="65"/>
      <c r="D533" s="65"/>
      <c r="E533" s="6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8">
      <c r="B534" s="108"/>
      <c r="C534" s="65"/>
      <c r="D534" s="65"/>
      <c r="E534" s="6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8">
      <c r="B535" s="108"/>
      <c r="C535" s="65"/>
      <c r="D535" s="65"/>
      <c r="E535" s="6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8">
      <c r="B536" s="108"/>
      <c r="C536" s="65"/>
      <c r="D536" s="65"/>
      <c r="E536" s="6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8">
      <c r="B537" s="108"/>
      <c r="C537" s="65"/>
      <c r="D537" s="65"/>
      <c r="E537" s="6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8">
      <c r="B538" s="108"/>
      <c r="C538" s="65"/>
      <c r="D538" s="65"/>
      <c r="E538" s="6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8">
      <c r="B539" s="108"/>
      <c r="C539" s="65"/>
      <c r="D539" s="65"/>
      <c r="E539" s="6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8">
      <c r="B540" s="108"/>
      <c r="C540" s="65"/>
      <c r="D540" s="65"/>
      <c r="E540" s="6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8">
      <c r="B541" s="108"/>
      <c r="C541" s="65"/>
      <c r="D541" s="65"/>
      <c r="E541" s="6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8">
      <c r="B542" s="108"/>
      <c r="C542" s="65"/>
      <c r="D542" s="65"/>
      <c r="E542" s="6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8">
      <c r="B543" s="108"/>
      <c r="C543" s="65"/>
      <c r="D543" s="65"/>
      <c r="E543" s="6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8">
      <c r="B544" s="108"/>
      <c r="C544" s="65"/>
      <c r="D544" s="65"/>
      <c r="E544" s="6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8">
      <c r="B545" s="108"/>
      <c r="C545" s="65"/>
      <c r="D545" s="65"/>
      <c r="E545" s="6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8">
      <c r="B546" s="108"/>
      <c r="C546" s="65"/>
      <c r="D546" s="65"/>
      <c r="E546" s="6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8">
      <c r="B547" s="108"/>
      <c r="C547" s="65"/>
      <c r="D547" s="65"/>
      <c r="E547" s="6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8">
      <c r="B548" s="108"/>
      <c r="C548" s="65"/>
      <c r="D548" s="65"/>
      <c r="E548" s="6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8">
      <c r="B549" s="108"/>
      <c r="C549" s="65"/>
      <c r="D549" s="65"/>
      <c r="E549" s="6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8">
      <c r="B550" s="108"/>
      <c r="C550" s="65"/>
      <c r="D550" s="65"/>
      <c r="E550" s="6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8">
      <c r="B551" s="108"/>
      <c r="C551" s="65"/>
      <c r="D551" s="65"/>
      <c r="E551" s="6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8">
      <c r="B552" s="108"/>
      <c r="C552" s="65"/>
      <c r="D552" s="65"/>
      <c r="E552" s="6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8">
      <c r="B553" s="108"/>
      <c r="C553" s="65"/>
      <c r="D553" s="65"/>
      <c r="E553" s="6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8">
      <c r="B554" s="108"/>
      <c r="C554" s="65"/>
      <c r="D554" s="65"/>
      <c r="E554" s="6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8">
      <c r="B555" s="108"/>
      <c r="C555" s="65"/>
      <c r="D555" s="65"/>
      <c r="E555" s="6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8">
      <c r="B556" s="108"/>
      <c r="C556" s="65"/>
      <c r="D556" s="65"/>
      <c r="E556" s="6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8">
      <c r="B557" s="108"/>
      <c r="C557" s="65"/>
      <c r="D557" s="65"/>
      <c r="E557" s="6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8">
      <c r="B558" s="108"/>
      <c r="C558" s="65"/>
      <c r="D558" s="65"/>
      <c r="E558" s="6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8">
      <c r="B559" s="108"/>
      <c r="C559" s="65"/>
      <c r="D559" s="65"/>
      <c r="E559" s="6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8">
      <c r="B560" s="108"/>
      <c r="C560" s="65"/>
      <c r="D560" s="65"/>
      <c r="E560" s="6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8">
      <c r="B561" s="108"/>
      <c r="C561" s="65"/>
      <c r="D561" s="65"/>
      <c r="E561" s="6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8">
      <c r="B562" s="108"/>
      <c r="C562" s="65"/>
      <c r="D562" s="65"/>
      <c r="E562" s="6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8">
      <c r="B563" s="108"/>
      <c r="C563" s="65"/>
      <c r="D563" s="65"/>
      <c r="E563" s="6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8">
      <c r="B564" s="108"/>
      <c r="C564" s="65"/>
      <c r="D564" s="65"/>
      <c r="E564" s="6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8">
      <c r="B565" s="108"/>
      <c r="C565" s="65"/>
      <c r="D565" s="65"/>
      <c r="E565" s="6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8">
      <c r="B566" s="108"/>
      <c r="C566" s="65"/>
      <c r="D566" s="65"/>
      <c r="E566" s="6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8">
      <c r="B567" s="108"/>
      <c r="C567" s="65"/>
      <c r="D567" s="65"/>
      <c r="E567" s="6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8">
      <c r="B568" s="108"/>
      <c r="C568" s="65"/>
      <c r="D568" s="65"/>
      <c r="E568" s="6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8">
      <c r="B569" s="108"/>
      <c r="C569" s="65"/>
      <c r="D569" s="65"/>
      <c r="E569" s="6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8">
      <c r="B570" s="108"/>
      <c r="C570" s="65"/>
      <c r="D570" s="65"/>
      <c r="E570" s="6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8">
      <c r="B571" s="108"/>
      <c r="C571" s="65"/>
      <c r="D571" s="65"/>
      <c r="E571" s="6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8">
      <c r="B572" s="108"/>
      <c r="C572" s="65"/>
      <c r="D572" s="65"/>
      <c r="E572" s="6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8">
      <c r="B573" s="108"/>
      <c r="C573" s="65"/>
      <c r="D573" s="65"/>
      <c r="E573" s="6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8">
      <c r="B574" s="108"/>
      <c r="C574" s="65"/>
      <c r="D574" s="65"/>
      <c r="E574" s="6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8">
      <c r="B575" s="108"/>
      <c r="C575" s="65"/>
      <c r="D575" s="65"/>
      <c r="E575" s="6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8">
      <c r="B576" s="108"/>
      <c r="C576" s="65"/>
      <c r="D576" s="65"/>
      <c r="E576" s="6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8">
      <c r="B577" s="108"/>
      <c r="C577" s="65"/>
      <c r="D577" s="65"/>
      <c r="E577" s="6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8">
      <c r="B578" s="108"/>
      <c r="C578" s="65"/>
      <c r="D578" s="65"/>
      <c r="E578" s="6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8">
      <c r="B579" s="108"/>
      <c r="C579" s="65"/>
      <c r="D579" s="65"/>
      <c r="E579" s="6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8">
      <c r="B580" s="108"/>
      <c r="C580" s="65"/>
      <c r="D580" s="65"/>
      <c r="E580" s="6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8">
      <c r="B581" s="108"/>
      <c r="C581" s="65"/>
      <c r="D581" s="65"/>
      <c r="E581" s="6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8">
      <c r="B582" s="108"/>
      <c r="C582" s="65"/>
      <c r="D582" s="65"/>
      <c r="E582" s="6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8">
      <c r="B583" s="108"/>
      <c r="C583" s="65"/>
      <c r="D583" s="65"/>
      <c r="E583" s="6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8">
      <c r="B584" s="108"/>
      <c r="C584" s="65"/>
      <c r="D584" s="65"/>
      <c r="E584" s="6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8">
      <c r="B585" s="108"/>
      <c r="C585" s="65"/>
      <c r="D585" s="65"/>
      <c r="E585" s="6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8">
      <c r="B586" s="108"/>
      <c r="C586" s="65"/>
      <c r="D586" s="65"/>
      <c r="E586" s="6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8">
      <c r="B587" s="108"/>
      <c r="C587" s="65"/>
      <c r="D587" s="65"/>
      <c r="E587" s="6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8">
      <c r="B588" s="108"/>
      <c r="C588" s="65"/>
      <c r="D588" s="65"/>
      <c r="E588" s="6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8">
      <c r="B589" s="108"/>
      <c r="C589" s="65"/>
      <c r="D589" s="65"/>
      <c r="E589" s="6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8">
      <c r="B590" s="108"/>
      <c r="C590" s="65"/>
      <c r="D590" s="65"/>
      <c r="E590" s="6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8">
      <c r="B591" s="108"/>
      <c r="C591" s="65"/>
      <c r="D591" s="65"/>
      <c r="E591" s="6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8">
      <c r="B592" s="108"/>
      <c r="C592" s="65"/>
      <c r="D592" s="65"/>
      <c r="E592" s="6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8">
      <c r="B593" s="108"/>
      <c r="C593" s="65"/>
      <c r="D593" s="65"/>
      <c r="E593" s="6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8">
      <c r="B594" s="108"/>
      <c r="C594" s="65"/>
      <c r="D594" s="65"/>
      <c r="E594" s="6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8">
      <c r="B595" s="108"/>
      <c r="C595" s="65"/>
      <c r="D595" s="65"/>
      <c r="E595" s="6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8">
      <c r="B596" s="108"/>
      <c r="C596" s="65"/>
      <c r="D596" s="65"/>
      <c r="E596" s="6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8">
      <c r="B597" s="108"/>
      <c r="C597" s="65"/>
      <c r="D597" s="65"/>
      <c r="E597" s="6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8">
      <c r="B598" s="108"/>
      <c r="C598" s="65"/>
      <c r="D598" s="65"/>
      <c r="E598" s="6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8">
      <c r="B599" s="108"/>
      <c r="C599" s="65"/>
      <c r="D599" s="65"/>
      <c r="E599" s="6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8">
      <c r="B600" s="108"/>
      <c r="C600" s="65"/>
      <c r="D600" s="65"/>
      <c r="E600" s="6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8">
      <c r="B601" s="108"/>
      <c r="C601" s="65"/>
      <c r="D601" s="65"/>
      <c r="E601" s="6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8">
      <c r="B602" s="108"/>
      <c r="C602" s="65"/>
      <c r="D602" s="65"/>
      <c r="E602" s="6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8">
      <c r="B603" s="108"/>
      <c r="C603" s="65"/>
      <c r="D603" s="65"/>
      <c r="E603" s="6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8">
      <c r="B604" s="108"/>
      <c r="C604" s="65"/>
      <c r="D604" s="65"/>
      <c r="E604" s="6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8">
      <c r="B605" s="108"/>
      <c r="C605" s="65"/>
      <c r="D605" s="65"/>
      <c r="E605" s="6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8">
      <c r="B606" s="108"/>
      <c r="C606" s="65"/>
      <c r="D606" s="65"/>
      <c r="E606" s="6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8">
      <c r="B607" s="108"/>
      <c r="C607" s="65"/>
      <c r="D607" s="65"/>
      <c r="E607" s="6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8">
      <c r="B608" s="108"/>
      <c r="C608" s="65"/>
      <c r="D608" s="65"/>
      <c r="E608" s="6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8">
      <c r="B609" s="108"/>
      <c r="C609" s="65"/>
      <c r="D609" s="65"/>
      <c r="E609" s="6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8">
      <c r="B610" s="108"/>
      <c r="C610" s="65"/>
      <c r="D610" s="65"/>
      <c r="E610" s="6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8">
      <c r="B611" s="108"/>
      <c r="C611" s="65"/>
      <c r="D611" s="65"/>
      <c r="E611" s="6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8">
      <c r="B612" s="108"/>
      <c r="C612" s="65"/>
      <c r="D612" s="65"/>
      <c r="E612" s="6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8">
      <c r="B613" s="108"/>
      <c r="C613" s="65"/>
      <c r="D613" s="65"/>
      <c r="E613" s="6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8">
      <c r="B614" s="108"/>
      <c r="C614" s="65"/>
      <c r="D614" s="65"/>
      <c r="E614" s="6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8">
      <c r="B615" s="108"/>
      <c r="C615" s="65"/>
      <c r="D615" s="65"/>
      <c r="E615" s="6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8">
      <c r="B616" s="108"/>
      <c r="C616" s="65"/>
      <c r="D616" s="65"/>
      <c r="E616" s="6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8">
      <c r="B617" s="108"/>
      <c r="C617" s="65"/>
      <c r="D617" s="65"/>
      <c r="E617" s="6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8">
      <c r="B618" s="108"/>
      <c r="C618" s="65"/>
      <c r="D618" s="65"/>
      <c r="E618" s="6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8">
      <c r="B619" s="108"/>
      <c r="C619" s="65"/>
      <c r="D619" s="65"/>
      <c r="E619" s="6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8">
      <c r="B620" s="108"/>
      <c r="C620" s="65"/>
      <c r="D620" s="65"/>
      <c r="E620" s="6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8">
      <c r="B621" s="108"/>
      <c r="C621" s="65"/>
      <c r="D621" s="65"/>
      <c r="E621" s="6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8">
      <c r="B622" s="108"/>
      <c r="C622" s="65"/>
      <c r="D622" s="65"/>
      <c r="E622" s="6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8">
      <c r="B623" s="108"/>
      <c r="C623" s="65"/>
      <c r="D623" s="65"/>
      <c r="E623" s="6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8">
      <c r="B624" s="108"/>
      <c r="C624" s="65"/>
      <c r="D624" s="65"/>
      <c r="E624" s="6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8">
      <c r="B625" s="108"/>
      <c r="C625" s="65"/>
      <c r="D625" s="65"/>
      <c r="E625" s="6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8">
      <c r="B626" s="108"/>
      <c r="C626" s="65"/>
      <c r="D626" s="65"/>
      <c r="E626" s="6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8">
      <c r="B627" s="108"/>
      <c r="C627" s="65"/>
      <c r="D627" s="65"/>
      <c r="E627" s="6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8">
      <c r="B628" s="108"/>
      <c r="C628" s="65"/>
      <c r="D628" s="65"/>
      <c r="E628" s="6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8">
      <c r="B629" s="108"/>
      <c r="C629" s="65"/>
      <c r="D629" s="65"/>
      <c r="E629" s="6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8">
      <c r="B630" s="108"/>
      <c r="C630" s="65"/>
      <c r="D630" s="65"/>
      <c r="E630" s="6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8">
      <c r="B631" s="108"/>
      <c r="C631" s="65"/>
      <c r="D631" s="65"/>
      <c r="E631" s="6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8">
      <c r="B632" s="108"/>
      <c r="C632" s="65"/>
      <c r="D632" s="65"/>
      <c r="E632" s="6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8">
      <c r="B633" s="108"/>
      <c r="C633" s="65"/>
      <c r="D633" s="65"/>
      <c r="E633" s="6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8">
      <c r="B634" s="108"/>
      <c r="C634" s="65"/>
      <c r="D634" s="65"/>
      <c r="E634" s="6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8">
      <c r="B635" s="108"/>
      <c r="C635" s="65"/>
      <c r="D635" s="65"/>
      <c r="E635" s="6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8">
      <c r="B636" s="108"/>
      <c r="C636" s="65"/>
      <c r="D636" s="65"/>
      <c r="E636" s="6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8">
      <c r="B637" s="108"/>
      <c r="C637" s="65"/>
      <c r="D637" s="65"/>
      <c r="E637" s="6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8">
      <c r="B638" s="108"/>
      <c r="C638" s="65"/>
      <c r="D638" s="65"/>
      <c r="E638" s="6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8">
      <c r="B639" s="108"/>
      <c r="C639" s="65"/>
      <c r="D639" s="65"/>
      <c r="E639" s="6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8">
      <c r="B640" s="108"/>
      <c r="C640" s="65"/>
      <c r="D640" s="65"/>
      <c r="E640" s="6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8">
      <c r="B641" s="108"/>
      <c r="C641" s="65"/>
      <c r="D641" s="65"/>
      <c r="E641" s="6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8">
      <c r="B642" s="108"/>
      <c r="C642" s="65"/>
      <c r="D642" s="65"/>
      <c r="E642" s="6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8">
      <c r="B643" s="108"/>
      <c r="C643" s="65"/>
      <c r="D643" s="65"/>
      <c r="E643" s="6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8">
      <c r="B644" s="108"/>
      <c r="C644" s="65"/>
      <c r="D644" s="65"/>
      <c r="E644" s="6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8">
      <c r="B645" s="108"/>
      <c r="C645" s="65"/>
      <c r="D645" s="65"/>
      <c r="E645" s="6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8">
      <c r="B646" s="108"/>
      <c r="C646" s="65"/>
      <c r="D646" s="65"/>
      <c r="E646" s="6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8">
      <c r="B647" s="108"/>
      <c r="C647" s="65"/>
      <c r="D647" s="65"/>
      <c r="E647" s="6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8">
      <c r="B648" s="108"/>
      <c r="C648" s="65"/>
      <c r="D648" s="65"/>
      <c r="E648" s="6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8">
      <c r="B649" s="108"/>
      <c r="C649" s="65"/>
      <c r="D649" s="65"/>
      <c r="E649" s="6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8">
      <c r="B650" s="108"/>
      <c r="C650" s="65"/>
      <c r="D650" s="65"/>
      <c r="E650" s="6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8">
      <c r="B651" s="108"/>
      <c r="C651" s="65"/>
      <c r="D651" s="65"/>
      <c r="E651" s="6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8">
      <c r="B652" s="108"/>
      <c r="C652" s="65"/>
      <c r="D652" s="65"/>
      <c r="E652" s="6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8">
      <c r="B653" s="108"/>
      <c r="C653" s="65"/>
      <c r="D653" s="65"/>
      <c r="E653" s="6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8">
      <c r="B654" s="108"/>
      <c r="C654" s="65"/>
      <c r="D654" s="65"/>
      <c r="E654" s="6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8">
      <c r="B655" s="108"/>
      <c r="C655" s="65"/>
      <c r="D655" s="65"/>
      <c r="E655" s="6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8">
      <c r="B656" s="108"/>
      <c r="C656" s="65"/>
      <c r="D656" s="65"/>
      <c r="E656" s="6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8">
      <c r="B657" s="108"/>
      <c r="C657" s="65"/>
      <c r="D657" s="65"/>
      <c r="E657" s="6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8">
      <c r="B658" s="108"/>
      <c r="C658" s="65"/>
      <c r="D658" s="65"/>
      <c r="E658" s="6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8">
      <c r="B659" s="108"/>
      <c r="C659" s="65"/>
      <c r="D659" s="65"/>
      <c r="E659" s="6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8">
      <c r="B660" s="108"/>
      <c r="C660" s="65"/>
      <c r="D660" s="65"/>
      <c r="E660" s="6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8">
      <c r="B661" s="108"/>
      <c r="C661" s="65"/>
      <c r="D661" s="65"/>
      <c r="E661" s="6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8">
      <c r="B662" s="108"/>
      <c r="C662" s="65"/>
      <c r="D662" s="65"/>
      <c r="E662" s="6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8">
      <c r="B663" s="108"/>
      <c r="C663" s="65"/>
      <c r="D663" s="65"/>
      <c r="E663" s="6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8">
      <c r="B664" s="108"/>
      <c r="C664" s="65"/>
      <c r="D664" s="65"/>
      <c r="E664" s="6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8">
      <c r="B665" s="108"/>
      <c r="C665" s="65"/>
      <c r="D665" s="65"/>
      <c r="E665" s="6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8">
      <c r="B666" s="108"/>
      <c r="C666" s="65"/>
      <c r="D666" s="65"/>
      <c r="E666" s="6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8">
      <c r="B667" s="108"/>
      <c r="C667" s="65"/>
      <c r="D667" s="65"/>
      <c r="E667" s="6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8">
      <c r="B668" s="108"/>
      <c r="C668" s="65"/>
      <c r="D668" s="65"/>
      <c r="E668" s="6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8">
      <c r="B669" s="108"/>
      <c r="C669" s="65"/>
      <c r="D669" s="65"/>
      <c r="E669" s="6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8">
      <c r="B670" s="108"/>
      <c r="C670" s="65"/>
      <c r="D670" s="65"/>
      <c r="E670" s="6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8">
      <c r="B671" s="108"/>
      <c r="C671" s="65"/>
      <c r="D671" s="65"/>
      <c r="E671" s="6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8">
      <c r="B672" s="108"/>
      <c r="C672" s="65"/>
      <c r="D672" s="65"/>
      <c r="E672" s="6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8">
      <c r="B673" s="108"/>
      <c r="C673" s="65"/>
      <c r="D673" s="65"/>
      <c r="E673" s="6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8">
      <c r="B674" s="108"/>
      <c r="C674" s="65"/>
      <c r="D674" s="65"/>
      <c r="E674" s="6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8">
      <c r="B675" s="108"/>
      <c r="C675" s="65"/>
      <c r="D675" s="65"/>
      <c r="E675" s="6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8">
      <c r="B676" s="108"/>
      <c r="C676" s="65"/>
      <c r="D676" s="65"/>
      <c r="E676" s="6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8">
      <c r="B677" s="108"/>
      <c r="C677" s="65"/>
      <c r="D677" s="65"/>
      <c r="E677" s="6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8">
      <c r="B678" s="108"/>
      <c r="C678" s="65"/>
      <c r="D678" s="65"/>
      <c r="E678" s="6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8">
      <c r="B679" s="108"/>
      <c r="C679" s="65"/>
      <c r="D679" s="65"/>
      <c r="E679" s="6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8">
      <c r="B680" s="108"/>
      <c r="C680" s="65"/>
      <c r="D680" s="65"/>
      <c r="E680" s="6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8">
      <c r="B681" s="108"/>
      <c r="C681" s="65"/>
      <c r="D681" s="65"/>
      <c r="E681" s="6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8">
      <c r="B682" s="108"/>
      <c r="C682" s="65"/>
      <c r="D682" s="65"/>
      <c r="E682" s="6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8">
      <c r="B683" s="108"/>
      <c r="C683" s="65"/>
      <c r="D683" s="65"/>
      <c r="E683" s="6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8">
      <c r="B684" s="108"/>
      <c r="C684" s="65"/>
      <c r="D684" s="65"/>
      <c r="E684" s="6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8">
      <c r="B685" s="108"/>
      <c r="C685" s="65"/>
      <c r="D685" s="65"/>
      <c r="E685" s="6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8">
      <c r="B686" s="108"/>
      <c r="C686" s="65"/>
      <c r="D686" s="65"/>
      <c r="E686" s="6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8">
      <c r="B687" s="108"/>
      <c r="C687" s="65"/>
      <c r="D687" s="65"/>
      <c r="E687" s="6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8">
      <c r="B688" s="108"/>
      <c r="C688" s="65"/>
      <c r="D688" s="65"/>
      <c r="E688" s="6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8">
      <c r="B689" s="108"/>
      <c r="C689" s="65"/>
      <c r="D689" s="65"/>
      <c r="E689" s="6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8">
      <c r="B690" s="108"/>
      <c r="C690" s="65"/>
      <c r="D690" s="65"/>
      <c r="E690" s="6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8">
      <c r="B691" s="108"/>
      <c r="C691" s="65"/>
      <c r="D691" s="65"/>
      <c r="E691" s="6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8">
      <c r="B692" s="108"/>
      <c r="C692" s="65"/>
      <c r="D692" s="65"/>
      <c r="E692" s="6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8">
      <c r="B693" s="108"/>
      <c r="C693" s="65"/>
      <c r="D693" s="65"/>
      <c r="E693" s="6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8">
      <c r="B694" s="108"/>
      <c r="C694" s="65"/>
      <c r="D694" s="65"/>
      <c r="E694" s="6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8">
      <c r="B695" s="108"/>
      <c r="C695" s="65"/>
      <c r="D695" s="65"/>
      <c r="E695" s="6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8">
      <c r="B696" s="108"/>
      <c r="C696" s="65"/>
      <c r="D696" s="65"/>
      <c r="E696" s="6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8">
      <c r="B697" s="108"/>
      <c r="C697" s="65"/>
      <c r="D697" s="65"/>
      <c r="E697" s="6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8">
      <c r="B698" s="108"/>
      <c r="C698" s="65"/>
      <c r="D698" s="65"/>
      <c r="E698" s="6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8">
      <c r="B699" s="108"/>
      <c r="C699" s="65"/>
      <c r="D699" s="65"/>
      <c r="E699" s="6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8">
      <c r="B700" s="108"/>
      <c r="C700" s="65"/>
      <c r="D700" s="65"/>
      <c r="E700" s="6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8">
      <c r="B701" s="108"/>
      <c r="C701" s="65"/>
      <c r="D701" s="65"/>
      <c r="E701" s="6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8">
      <c r="B702" s="108"/>
      <c r="C702" s="65"/>
      <c r="D702" s="65"/>
      <c r="E702" s="6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8">
      <c r="B703" s="108"/>
      <c r="C703" s="65"/>
      <c r="D703" s="65"/>
      <c r="E703" s="6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8">
      <c r="B704" s="108"/>
      <c r="C704" s="65"/>
      <c r="D704" s="65"/>
      <c r="E704" s="6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8">
      <c r="B705" s="108"/>
      <c r="C705" s="65"/>
      <c r="D705" s="65"/>
      <c r="E705" s="6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8">
      <c r="B706" s="108"/>
      <c r="C706" s="65"/>
      <c r="D706" s="65"/>
      <c r="E706" s="6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8">
      <c r="B707" s="108"/>
      <c r="C707" s="65"/>
      <c r="D707" s="65"/>
      <c r="E707" s="6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8">
      <c r="B708" s="108"/>
      <c r="C708" s="65"/>
      <c r="D708" s="65"/>
      <c r="E708" s="6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8">
      <c r="B709" s="108"/>
      <c r="C709" s="65"/>
      <c r="D709" s="65"/>
      <c r="E709" s="6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8">
      <c r="B710" s="108"/>
      <c r="C710" s="65"/>
      <c r="D710" s="65"/>
      <c r="E710" s="6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8">
      <c r="B711" s="108"/>
      <c r="C711" s="65"/>
      <c r="D711" s="65"/>
      <c r="E711" s="6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8">
      <c r="B712" s="108"/>
      <c r="C712" s="65"/>
      <c r="D712" s="65"/>
      <c r="E712" s="6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8">
      <c r="B713" s="108"/>
      <c r="C713" s="65"/>
      <c r="D713" s="65"/>
      <c r="E713" s="6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8">
      <c r="B714" s="108"/>
      <c r="C714" s="65"/>
      <c r="D714" s="65"/>
      <c r="E714" s="6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8">
      <c r="B715" s="108"/>
      <c r="C715" s="65"/>
      <c r="D715" s="65"/>
      <c r="E715" s="6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8">
      <c r="B716" s="108"/>
      <c r="C716" s="65"/>
      <c r="D716" s="65"/>
      <c r="E716" s="6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8">
      <c r="B717" s="108"/>
      <c r="C717" s="65"/>
      <c r="D717" s="65"/>
      <c r="E717" s="6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8">
      <c r="B718" s="108"/>
      <c r="C718" s="65"/>
      <c r="D718" s="65"/>
      <c r="E718" s="6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8">
      <c r="B719" s="108"/>
      <c r="C719" s="65"/>
      <c r="D719" s="65"/>
      <c r="E719" s="6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8">
      <c r="B720" s="108"/>
      <c r="C720" s="65"/>
      <c r="D720" s="65"/>
      <c r="E720" s="6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8">
      <c r="B721" s="108"/>
      <c r="C721" s="65"/>
      <c r="D721" s="65"/>
      <c r="E721" s="6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8">
      <c r="B722" s="108"/>
      <c r="C722" s="65"/>
      <c r="D722" s="65"/>
      <c r="E722" s="6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8">
      <c r="B723" s="108"/>
      <c r="C723" s="65"/>
      <c r="D723" s="65"/>
      <c r="E723" s="6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8">
      <c r="B724" s="108"/>
      <c r="C724" s="65"/>
      <c r="D724" s="65"/>
      <c r="E724" s="6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8">
      <c r="B725" s="108"/>
      <c r="C725" s="65"/>
      <c r="D725" s="65"/>
      <c r="E725" s="6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8">
      <c r="B726" s="108"/>
      <c r="C726" s="65"/>
      <c r="D726" s="65"/>
      <c r="E726" s="6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8">
      <c r="B727" s="108"/>
      <c r="C727" s="65"/>
      <c r="D727" s="65"/>
      <c r="E727" s="6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8">
      <c r="B728" s="108"/>
      <c r="C728" s="65"/>
      <c r="D728" s="65"/>
      <c r="E728" s="6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8">
      <c r="B729" s="108"/>
      <c r="C729" s="65"/>
      <c r="D729" s="65"/>
      <c r="E729" s="6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8">
      <c r="B730" s="108"/>
      <c r="C730" s="65"/>
      <c r="D730" s="65"/>
      <c r="E730" s="6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8">
      <c r="B731" s="108"/>
      <c r="C731" s="65"/>
      <c r="D731" s="65"/>
      <c r="E731" s="6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8">
      <c r="B732" s="108"/>
      <c r="C732" s="65"/>
      <c r="D732" s="65"/>
      <c r="E732" s="6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8">
      <c r="B733" s="108"/>
      <c r="C733" s="65"/>
      <c r="D733" s="65"/>
      <c r="E733" s="6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8">
      <c r="B734" s="108"/>
      <c r="C734" s="65"/>
      <c r="D734" s="65"/>
      <c r="E734" s="6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8">
      <c r="B735" s="108"/>
      <c r="C735" s="65"/>
      <c r="D735" s="65"/>
      <c r="E735" s="6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8">
      <c r="B736" s="108"/>
      <c r="C736" s="65"/>
      <c r="D736" s="65"/>
      <c r="E736" s="6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8">
      <c r="B737" s="108"/>
      <c r="C737" s="65"/>
      <c r="D737" s="65"/>
      <c r="E737" s="6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8">
      <c r="B738" s="108"/>
      <c r="C738" s="65"/>
      <c r="D738" s="65"/>
      <c r="E738" s="6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8">
      <c r="B739" s="108"/>
      <c r="C739" s="65"/>
      <c r="D739" s="65"/>
      <c r="E739" s="6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8">
      <c r="B740" s="108"/>
      <c r="C740" s="65"/>
      <c r="D740" s="65"/>
      <c r="E740" s="6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8">
      <c r="B741" s="108"/>
      <c r="C741" s="65"/>
      <c r="D741" s="65"/>
      <c r="E741" s="6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8">
      <c r="B742" s="108"/>
      <c r="C742" s="65"/>
      <c r="D742" s="65"/>
      <c r="E742" s="6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8">
      <c r="B743" s="108"/>
      <c r="C743" s="65"/>
      <c r="D743" s="65"/>
      <c r="E743" s="6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8">
      <c r="B744" s="108"/>
      <c r="C744" s="65"/>
      <c r="D744" s="65"/>
      <c r="E744" s="6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8">
      <c r="B745" s="108"/>
      <c r="C745" s="65"/>
      <c r="D745" s="65"/>
      <c r="E745" s="6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8">
      <c r="B746" s="108"/>
      <c r="C746" s="65"/>
      <c r="D746" s="65"/>
      <c r="E746" s="6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8">
      <c r="B747" s="108"/>
      <c r="C747" s="65"/>
      <c r="D747" s="65"/>
      <c r="E747" s="6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8">
      <c r="B748" s="108"/>
      <c r="C748" s="65"/>
      <c r="D748" s="65"/>
      <c r="E748" s="6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8">
      <c r="B749" s="108"/>
      <c r="C749" s="65"/>
      <c r="D749" s="65"/>
      <c r="E749" s="6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8">
      <c r="B750" s="108"/>
      <c r="C750" s="65"/>
      <c r="D750" s="65"/>
      <c r="E750" s="6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8">
      <c r="B751" s="108"/>
      <c r="C751" s="65"/>
      <c r="D751" s="65"/>
      <c r="E751" s="6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8">
      <c r="B752" s="108"/>
      <c r="C752" s="65"/>
      <c r="D752" s="65"/>
      <c r="E752" s="6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8">
      <c r="B753" s="108"/>
      <c r="C753" s="65"/>
      <c r="D753" s="65"/>
      <c r="E753" s="6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8">
      <c r="B754" s="108"/>
      <c r="C754" s="65"/>
      <c r="D754" s="65"/>
      <c r="E754" s="6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8">
      <c r="B755" s="108"/>
      <c r="C755" s="65"/>
      <c r="D755" s="65"/>
      <c r="E755" s="6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8">
      <c r="B756" s="108"/>
      <c r="C756" s="65"/>
      <c r="D756" s="65"/>
      <c r="E756" s="6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8">
      <c r="B757" s="108"/>
      <c r="C757" s="65"/>
      <c r="D757" s="65"/>
      <c r="E757" s="6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8">
      <c r="B758" s="108"/>
      <c r="C758" s="65"/>
      <c r="D758" s="65"/>
      <c r="E758" s="6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8">
      <c r="B759" s="108"/>
      <c r="C759" s="65"/>
      <c r="D759" s="65"/>
      <c r="E759" s="6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8">
      <c r="B760" s="108"/>
      <c r="C760" s="65"/>
      <c r="D760" s="65"/>
      <c r="E760" s="6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8">
      <c r="B761" s="108"/>
      <c r="C761" s="65"/>
      <c r="D761" s="65"/>
      <c r="E761" s="6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8">
      <c r="B762" s="108"/>
      <c r="C762" s="65"/>
      <c r="D762" s="65"/>
      <c r="E762" s="6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8">
      <c r="B763" s="108"/>
      <c r="C763" s="65"/>
      <c r="D763" s="65"/>
      <c r="E763" s="6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8">
      <c r="B764" s="108"/>
      <c r="C764" s="65"/>
      <c r="D764" s="65"/>
      <c r="E764" s="6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8">
      <c r="B765" s="108"/>
      <c r="C765" s="65"/>
      <c r="D765" s="65"/>
      <c r="E765" s="6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8">
      <c r="B766" s="108"/>
      <c r="C766" s="65"/>
      <c r="D766" s="65"/>
      <c r="E766" s="6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8">
      <c r="B767" s="108"/>
      <c r="C767" s="65"/>
      <c r="D767" s="65"/>
      <c r="E767" s="6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8">
      <c r="B768" s="108"/>
      <c r="C768" s="65"/>
      <c r="D768" s="65"/>
      <c r="E768" s="6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8">
      <c r="B769" s="108"/>
      <c r="C769" s="65"/>
      <c r="D769" s="65"/>
      <c r="E769" s="6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8">
      <c r="B770" s="108"/>
      <c r="C770" s="65"/>
      <c r="D770" s="65"/>
      <c r="E770" s="6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8">
      <c r="B771" s="108"/>
      <c r="C771" s="65"/>
      <c r="D771" s="65"/>
      <c r="E771" s="6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8">
      <c r="B772" s="108"/>
      <c r="C772" s="65"/>
      <c r="D772" s="65"/>
      <c r="E772" s="6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8">
      <c r="B773" s="108"/>
      <c r="C773" s="65"/>
      <c r="D773" s="65"/>
      <c r="E773" s="6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8">
      <c r="B774" s="108"/>
      <c r="C774" s="65"/>
      <c r="D774" s="65"/>
      <c r="E774" s="6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8">
      <c r="B775" s="108"/>
      <c r="C775" s="65"/>
      <c r="D775" s="65"/>
      <c r="E775" s="6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8">
      <c r="B776" s="108"/>
      <c r="C776" s="65"/>
      <c r="D776" s="65"/>
      <c r="E776" s="6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8">
      <c r="B777" s="108"/>
      <c r="C777" s="65"/>
      <c r="D777" s="65"/>
      <c r="E777" s="6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8">
      <c r="B778" s="108"/>
      <c r="C778" s="65"/>
      <c r="D778" s="65"/>
      <c r="E778" s="6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8">
      <c r="B779" s="108"/>
      <c r="C779" s="65"/>
      <c r="D779" s="65"/>
      <c r="E779" s="6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8">
      <c r="B780" s="108"/>
      <c r="C780" s="65"/>
      <c r="D780" s="65"/>
      <c r="E780" s="6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8">
      <c r="B781" s="108"/>
      <c r="C781" s="65"/>
      <c r="D781" s="65"/>
      <c r="E781" s="6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8">
      <c r="B782" s="108"/>
      <c r="C782" s="65"/>
      <c r="D782" s="65"/>
      <c r="E782" s="6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8">
      <c r="B783" s="108"/>
      <c r="C783" s="65"/>
      <c r="D783" s="65"/>
      <c r="E783" s="6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8">
      <c r="B784" s="108"/>
      <c r="C784" s="65"/>
      <c r="D784" s="65"/>
      <c r="E784" s="6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8">
      <c r="B785" s="108"/>
      <c r="C785" s="65"/>
      <c r="D785" s="65"/>
      <c r="E785" s="6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8">
      <c r="B786" s="108"/>
      <c r="C786" s="65"/>
      <c r="D786" s="65"/>
      <c r="E786" s="6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8">
      <c r="B787" s="108"/>
      <c r="C787" s="65"/>
      <c r="D787" s="65"/>
      <c r="E787" s="6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8">
      <c r="B788" s="108"/>
      <c r="C788" s="65"/>
      <c r="D788" s="65"/>
      <c r="E788" s="6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8">
      <c r="B789" s="108"/>
      <c r="C789" s="65"/>
      <c r="D789" s="65"/>
      <c r="E789" s="6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8">
      <c r="B790" s="108"/>
      <c r="C790" s="65"/>
      <c r="D790" s="65"/>
      <c r="E790" s="6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8">
      <c r="B791" s="108"/>
      <c r="C791" s="65"/>
      <c r="D791" s="65"/>
      <c r="E791" s="6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8">
      <c r="B792" s="108"/>
      <c r="C792" s="65"/>
      <c r="D792" s="65"/>
      <c r="E792" s="6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8">
      <c r="B793" s="108"/>
      <c r="C793" s="65"/>
      <c r="D793" s="65"/>
      <c r="E793" s="6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8">
      <c r="B794" s="108"/>
      <c r="C794" s="65"/>
      <c r="D794" s="65"/>
      <c r="E794" s="6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8">
      <c r="B795" s="108"/>
      <c r="C795" s="65"/>
      <c r="D795" s="65"/>
      <c r="E795" s="6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8">
      <c r="B796" s="108"/>
      <c r="C796" s="65"/>
      <c r="D796" s="65"/>
      <c r="E796" s="6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8">
      <c r="B797" s="108"/>
      <c r="C797" s="65"/>
      <c r="D797" s="65"/>
      <c r="E797" s="6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8">
      <c r="B798" s="108"/>
      <c r="C798" s="65"/>
      <c r="D798" s="65"/>
      <c r="E798" s="6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8">
      <c r="B799" s="108"/>
      <c r="C799" s="65"/>
      <c r="D799" s="65"/>
      <c r="E799" s="6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8">
      <c r="B800" s="108"/>
      <c r="C800" s="65"/>
      <c r="D800" s="65"/>
      <c r="E800" s="6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8">
      <c r="B801" s="108"/>
      <c r="C801" s="65"/>
      <c r="D801" s="65"/>
      <c r="E801" s="6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8">
      <c r="B802" s="108"/>
      <c r="C802" s="65"/>
      <c r="D802" s="65"/>
      <c r="E802" s="6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8">
      <c r="B803" s="108"/>
      <c r="C803" s="65"/>
      <c r="D803" s="65"/>
      <c r="E803" s="6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8">
      <c r="B804" s="108"/>
      <c r="C804" s="65"/>
      <c r="D804" s="65"/>
      <c r="E804" s="6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8">
      <c r="B805" s="108"/>
      <c r="C805" s="65"/>
      <c r="D805" s="65"/>
      <c r="E805" s="6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8">
      <c r="B806" s="108"/>
      <c r="C806" s="65"/>
      <c r="D806" s="65"/>
      <c r="E806" s="6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8">
      <c r="B807" s="108"/>
      <c r="C807" s="65"/>
      <c r="D807" s="65"/>
      <c r="E807" s="6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8">
      <c r="B808" s="108"/>
      <c r="C808" s="65"/>
      <c r="D808" s="65"/>
      <c r="E808" s="6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8">
      <c r="B809" s="108"/>
      <c r="C809" s="65"/>
      <c r="D809" s="65"/>
      <c r="E809" s="6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8">
      <c r="B810" s="108"/>
      <c r="C810" s="65"/>
      <c r="D810" s="65"/>
      <c r="E810" s="6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8">
      <c r="B811" s="108"/>
      <c r="C811" s="65"/>
      <c r="D811" s="65"/>
      <c r="E811" s="6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8">
      <c r="B812" s="108"/>
      <c r="C812" s="65"/>
      <c r="D812" s="65"/>
      <c r="E812" s="6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8">
      <c r="B813" s="108"/>
      <c r="C813" s="65"/>
      <c r="D813" s="65"/>
      <c r="E813" s="6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8">
      <c r="B814" s="108"/>
      <c r="C814" s="65"/>
      <c r="D814" s="65"/>
      <c r="E814" s="6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8">
      <c r="B815" s="108"/>
      <c r="C815" s="65"/>
      <c r="D815" s="65"/>
      <c r="E815" s="6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8">
      <c r="B816" s="108"/>
      <c r="C816" s="65"/>
      <c r="D816" s="65"/>
      <c r="E816" s="6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8">
      <c r="B817" s="108"/>
      <c r="C817" s="65"/>
      <c r="D817" s="65"/>
      <c r="E817" s="6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8">
      <c r="B818" s="108"/>
      <c r="C818" s="65"/>
      <c r="D818" s="65"/>
      <c r="E818" s="6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8">
      <c r="B819" s="108"/>
      <c r="C819" s="65"/>
      <c r="D819" s="65"/>
      <c r="E819" s="6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8">
      <c r="B820" s="108"/>
      <c r="C820" s="65"/>
      <c r="D820" s="65"/>
      <c r="E820" s="6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8">
      <c r="B821" s="108"/>
      <c r="C821" s="65"/>
      <c r="D821" s="65"/>
      <c r="E821" s="6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8">
      <c r="B822" s="108"/>
      <c r="C822" s="65"/>
      <c r="D822" s="65"/>
      <c r="E822" s="6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8">
      <c r="B823" s="108"/>
      <c r="C823" s="65"/>
      <c r="D823" s="65"/>
      <c r="E823" s="6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8">
      <c r="B824" s="108"/>
      <c r="C824" s="65"/>
      <c r="D824" s="65"/>
      <c r="E824" s="6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8">
      <c r="B825" s="108"/>
      <c r="C825" s="65"/>
      <c r="D825" s="65"/>
      <c r="E825" s="6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8">
      <c r="B826" s="108"/>
      <c r="C826" s="65"/>
      <c r="D826" s="65"/>
      <c r="E826" s="6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8">
      <c r="B827" s="108"/>
      <c r="C827" s="65"/>
      <c r="D827" s="65"/>
      <c r="E827" s="6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8">
      <c r="B828" s="108"/>
      <c r="C828" s="65"/>
      <c r="D828" s="65"/>
      <c r="E828" s="6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8">
      <c r="B829" s="108"/>
      <c r="C829" s="65"/>
      <c r="D829" s="65"/>
      <c r="E829" s="6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8">
      <c r="B830" s="108"/>
      <c r="C830" s="65"/>
      <c r="D830" s="65"/>
      <c r="E830" s="6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8">
      <c r="B831" s="108"/>
      <c r="C831" s="65"/>
      <c r="D831" s="65"/>
      <c r="E831" s="6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8">
      <c r="B832" s="108"/>
      <c r="C832" s="65"/>
      <c r="D832" s="65"/>
      <c r="E832" s="6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8">
      <c r="B833" s="108"/>
      <c r="C833" s="65"/>
      <c r="D833" s="65"/>
      <c r="E833" s="6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8">
      <c r="B834" s="108"/>
      <c r="C834" s="65"/>
      <c r="D834" s="65"/>
      <c r="E834" s="6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8">
      <c r="B835" s="108"/>
      <c r="C835" s="65"/>
      <c r="D835" s="65"/>
      <c r="E835" s="6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8">
      <c r="B836" s="108"/>
      <c r="C836" s="65"/>
      <c r="D836" s="65"/>
      <c r="E836" s="6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8">
      <c r="B837" s="108"/>
      <c r="C837" s="65"/>
      <c r="D837" s="65"/>
      <c r="E837" s="6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8">
      <c r="B838" s="108"/>
      <c r="C838" s="65"/>
      <c r="D838" s="65"/>
      <c r="E838" s="6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8">
      <c r="B839" s="108"/>
      <c r="C839" s="65"/>
      <c r="D839" s="65"/>
      <c r="E839" s="6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8">
      <c r="B840" s="108"/>
      <c r="C840" s="65"/>
      <c r="D840" s="65"/>
      <c r="E840" s="6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8">
      <c r="B841" s="108"/>
      <c r="C841" s="65"/>
      <c r="D841" s="65"/>
      <c r="E841" s="6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8">
      <c r="B842" s="108"/>
      <c r="C842" s="65"/>
      <c r="D842" s="65"/>
      <c r="E842" s="6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8">
      <c r="B843" s="108"/>
      <c r="C843" s="65"/>
      <c r="D843" s="65"/>
      <c r="E843" s="6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8">
      <c r="B844" s="108"/>
      <c r="C844" s="65"/>
      <c r="D844" s="65"/>
      <c r="E844" s="6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8">
      <c r="B845" s="108"/>
      <c r="C845" s="65"/>
      <c r="D845" s="65"/>
      <c r="E845" s="6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8">
      <c r="B846" s="108"/>
      <c r="C846" s="65"/>
      <c r="D846" s="65"/>
      <c r="E846" s="6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8">
      <c r="B847" s="108"/>
      <c r="C847" s="65"/>
      <c r="D847" s="65"/>
      <c r="E847" s="6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8">
      <c r="B848" s="108"/>
      <c r="C848" s="65"/>
      <c r="D848" s="65"/>
      <c r="E848" s="6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8">
      <c r="B849" s="108"/>
      <c r="C849" s="65"/>
      <c r="D849" s="65"/>
      <c r="E849" s="6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8">
      <c r="B850" s="108"/>
      <c r="C850" s="65"/>
      <c r="D850" s="65"/>
      <c r="E850" s="6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8">
      <c r="B851" s="108"/>
      <c r="C851" s="65"/>
      <c r="D851" s="65"/>
      <c r="E851" s="6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8">
      <c r="B852" s="108"/>
      <c r="C852" s="65"/>
      <c r="D852" s="65"/>
      <c r="E852" s="6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8">
      <c r="B853" s="108"/>
      <c r="C853" s="65"/>
      <c r="D853" s="65"/>
      <c r="E853" s="6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8">
      <c r="B854" s="108"/>
      <c r="C854" s="65"/>
      <c r="D854" s="65"/>
      <c r="E854" s="6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8">
      <c r="B855" s="108"/>
      <c r="C855" s="65"/>
      <c r="D855" s="65"/>
      <c r="E855" s="6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8">
      <c r="B856" s="108"/>
      <c r="C856" s="65"/>
      <c r="D856" s="65"/>
      <c r="E856" s="6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8">
      <c r="B857" s="108"/>
      <c r="C857" s="65"/>
      <c r="D857" s="65"/>
      <c r="E857" s="6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8">
      <c r="B858" s="108"/>
      <c r="C858" s="65"/>
      <c r="D858" s="65"/>
      <c r="E858" s="6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8">
      <c r="B859" s="108"/>
      <c r="C859" s="65"/>
      <c r="D859" s="65"/>
      <c r="E859" s="6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8">
      <c r="B860" s="108"/>
      <c r="C860" s="65"/>
      <c r="D860" s="65"/>
      <c r="E860" s="6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8">
      <c r="B861" s="108"/>
      <c r="C861" s="65"/>
      <c r="D861" s="65"/>
      <c r="E861" s="6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8">
      <c r="B862" s="108"/>
      <c r="C862" s="65"/>
      <c r="D862" s="65"/>
      <c r="E862" s="6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8">
      <c r="B863" s="108"/>
      <c r="C863" s="65"/>
      <c r="D863" s="65"/>
      <c r="E863" s="6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8">
      <c r="B864" s="108"/>
      <c r="C864" s="65"/>
      <c r="D864" s="65"/>
      <c r="E864" s="6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8">
      <c r="B865" s="108"/>
      <c r="C865" s="65"/>
      <c r="D865" s="65"/>
      <c r="E865" s="6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8">
      <c r="B866" s="108"/>
      <c r="C866" s="65"/>
      <c r="D866" s="65"/>
      <c r="E866" s="6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8">
      <c r="B867" s="108"/>
      <c r="C867" s="65"/>
      <c r="D867" s="65"/>
      <c r="E867" s="6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8">
      <c r="B868" s="108"/>
      <c r="C868" s="65"/>
      <c r="D868" s="65"/>
      <c r="E868" s="6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8">
      <c r="B869" s="108"/>
      <c r="C869" s="65"/>
      <c r="D869" s="65"/>
      <c r="E869" s="6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8">
      <c r="B870" s="108"/>
      <c r="C870" s="65"/>
      <c r="D870" s="65"/>
      <c r="E870" s="6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8">
      <c r="B871" s="108"/>
      <c r="C871" s="65"/>
      <c r="D871" s="65"/>
      <c r="E871" s="6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8">
      <c r="B872" s="108"/>
      <c r="C872" s="65"/>
      <c r="D872" s="65"/>
      <c r="E872" s="6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8">
      <c r="B873" s="108"/>
      <c r="C873" s="65"/>
      <c r="D873" s="65"/>
      <c r="E873" s="6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8">
      <c r="B874" s="108"/>
      <c r="C874" s="65"/>
      <c r="D874" s="65"/>
      <c r="E874" s="6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8">
      <c r="B875" s="108"/>
      <c r="C875" s="65"/>
      <c r="D875" s="65"/>
      <c r="E875" s="6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8">
      <c r="B876" s="108"/>
      <c r="C876" s="65"/>
      <c r="D876" s="65"/>
      <c r="E876" s="6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8">
      <c r="B877" s="108"/>
      <c r="C877" s="65"/>
      <c r="D877" s="65"/>
      <c r="E877" s="6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8">
      <c r="B878" s="108"/>
      <c r="C878" s="65"/>
      <c r="D878" s="65"/>
      <c r="E878" s="6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8">
      <c r="B879" s="108"/>
      <c r="C879" s="65"/>
      <c r="D879" s="65"/>
      <c r="E879" s="6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8">
      <c r="B880" s="108"/>
      <c r="C880" s="65"/>
      <c r="D880" s="65"/>
      <c r="E880" s="6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8">
      <c r="B881" s="108"/>
      <c r="C881" s="65"/>
      <c r="D881" s="65"/>
      <c r="E881" s="6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8">
      <c r="B882" s="108"/>
      <c r="C882" s="65"/>
      <c r="D882" s="65"/>
      <c r="E882" s="6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8">
      <c r="B883" s="108"/>
      <c r="C883" s="65"/>
      <c r="D883" s="65"/>
      <c r="E883" s="6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8">
      <c r="B884" s="108"/>
      <c r="C884" s="65"/>
      <c r="D884" s="65"/>
      <c r="E884" s="6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8">
      <c r="B885" s="108"/>
      <c r="C885" s="65"/>
      <c r="D885" s="65"/>
      <c r="E885" s="6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8">
      <c r="B886" s="108"/>
      <c r="C886" s="65"/>
      <c r="D886" s="65"/>
      <c r="E886" s="6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8">
      <c r="B887" s="108"/>
      <c r="C887" s="65"/>
      <c r="D887" s="65"/>
      <c r="E887" s="6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8">
      <c r="B888" s="108"/>
      <c r="C888" s="65"/>
      <c r="D888" s="65"/>
      <c r="E888" s="6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8">
      <c r="B889" s="108"/>
      <c r="C889" s="65"/>
      <c r="D889" s="65"/>
      <c r="E889" s="6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8">
      <c r="B890" s="108"/>
      <c r="C890" s="65"/>
      <c r="D890" s="65"/>
      <c r="E890" s="6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8">
      <c r="B891" s="108"/>
      <c r="C891" s="65"/>
      <c r="D891" s="65"/>
      <c r="E891" s="6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8">
      <c r="B892" s="108"/>
      <c r="C892" s="65"/>
      <c r="D892" s="65"/>
      <c r="E892" s="6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8">
      <c r="B893" s="108"/>
      <c r="C893" s="65"/>
      <c r="D893" s="65"/>
      <c r="E893" s="6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8">
      <c r="B894" s="108"/>
      <c r="C894" s="65"/>
      <c r="D894" s="65"/>
      <c r="E894" s="6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8">
      <c r="B895" s="108"/>
      <c r="C895" s="65"/>
      <c r="D895" s="65"/>
      <c r="E895" s="6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8">
      <c r="B896" s="108"/>
      <c r="C896" s="65"/>
      <c r="D896" s="65"/>
      <c r="E896" s="6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8">
      <c r="B897" s="108"/>
      <c r="C897" s="65"/>
      <c r="D897" s="65"/>
      <c r="E897" s="6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8">
      <c r="B898" s="108"/>
      <c r="C898" s="65"/>
      <c r="D898" s="65"/>
      <c r="E898" s="6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8">
      <c r="B899" s="108"/>
      <c r="C899" s="65"/>
      <c r="D899" s="65"/>
      <c r="E899" s="6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8">
      <c r="B900" s="108"/>
      <c r="C900" s="65"/>
      <c r="D900" s="65"/>
      <c r="E900" s="6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8">
      <c r="B901" s="108"/>
      <c r="C901" s="65"/>
      <c r="D901" s="65"/>
      <c r="E901" s="6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8">
      <c r="B902" s="108"/>
      <c r="C902" s="65"/>
      <c r="D902" s="65"/>
      <c r="E902" s="6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8">
      <c r="B903" s="108"/>
      <c r="C903" s="65"/>
      <c r="D903" s="65"/>
      <c r="E903" s="6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8">
      <c r="B904" s="108"/>
      <c r="C904" s="65"/>
      <c r="D904" s="65"/>
      <c r="E904" s="6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8">
      <c r="B905" s="108"/>
      <c r="C905" s="65"/>
      <c r="D905" s="65"/>
      <c r="E905" s="6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8">
      <c r="B906" s="108"/>
      <c r="C906" s="65"/>
      <c r="D906" s="65"/>
      <c r="E906" s="6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8">
      <c r="B907" s="108"/>
      <c r="C907" s="65"/>
      <c r="D907" s="65"/>
      <c r="E907" s="6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8">
      <c r="B908" s="108"/>
      <c r="C908" s="65"/>
      <c r="D908" s="65"/>
      <c r="E908" s="6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8">
      <c r="B909" s="108"/>
      <c r="C909" s="65"/>
      <c r="D909" s="65"/>
      <c r="E909" s="6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8">
      <c r="B910" s="108"/>
      <c r="C910" s="65"/>
      <c r="D910" s="65"/>
      <c r="E910" s="6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8">
      <c r="B911" s="108"/>
      <c r="C911" s="65"/>
      <c r="D911" s="65"/>
      <c r="E911" s="6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8">
      <c r="B912" s="108"/>
      <c r="C912" s="65"/>
      <c r="D912" s="65"/>
      <c r="E912" s="6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8">
      <c r="B913" s="108"/>
      <c r="C913" s="65"/>
      <c r="D913" s="65"/>
      <c r="E913" s="6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8">
      <c r="B914" s="108"/>
      <c r="C914" s="65"/>
      <c r="D914" s="65"/>
      <c r="E914" s="6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8">
      <c r="B915" s="108"/>
      <c r="C915" s="65"/>
      <c r="D915" s="65"/>
      <c r="E915" s="6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8">
      <c r="B916" s="108"/>
      <c r="C916" s="65"/>
      <c r="D916" s="65"/>
      <c r="E916" s="6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8">
      <c r="B917" s="108"/>
      <c r="C917" s="65"/>
      <c r="D917" s="65"/>
      <c r="E917" s="6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8">
      <c r="B918" s="108"/>
      <c r="C918" s="65"/>
      <c r="D918" s="65"/>
      <c r="E918" s="6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8">
      <c r="B919" s="108"/>
      <c r="C919" s="65"/>
      <c r="D919" s="65"/>
      <c r="E919" s="6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8">
      <c r="B920" s="108"/>
      <c r="C920" s="65"/>
      <c r="D920" s="65"/>
      <c r="E920" s="6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8">
      <c r="B921" s="108"/>
      <c r="C921" s="65"/>
      <c r="D921" s="65"/>
      <c r="E921" s="6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8">
      <c r="B922" s="108"/>
      <c r="C922" s="65"/>
      <c r="D922" s="65"/>
      <c r="E922" s="6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8">
      <c r="B923" s="108"/>
      <c r="C923" s="65"/>
      <c r="D923" s="65"/>
      <c r="E923" s="6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8">
      <c r="B924" s="108"/>
      <c r="C924" s="65"/>
      <c r="D924" s="65"/>
      <c r="E924" s="6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8">
      <c r="B925" s="108"/>
      <c r="C925" s="65"/>
      <c r="D925" s="65"/>
      <c r="E925" s="6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8">
      <c r="B926" s="108"/>
      <c r="C926" s="65"/>
      <c r="D926" s="65"/>
      <c r="E926" s="6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8">
      <c r="B927" s="108"/>
      <c r="C927" s="65"/>
      <c r="D927" s="65"/>
      <c r="E927" s="6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8">
      <c r="B928" s="108"/>
      <c r="C928" s="65"/>
      <c r="D928" s="65"/>
      <c r="E928" s="6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>
      <c r="B929" s="108"/>
      <c r="C929" s="65"/>
      <c r="D929" s="65"/>
      <c r="E929" s="6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>
      <c r="B930" s="108"/>
      <c r="C930" s="65"/>
      <c r="D930" s="65"/>
      <c r="E930" s="6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>
      <c r="B931" s="108"/>
      <c r="C931" s="65"/>
      <c r="D931" s="65"/>
      <c r="E931" s="6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>
      <c r="B932" s="108"/>
      <c r="C932" s="65"/>
      <c r="D932" s="65"/>
      <c r="E932" s="6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>
      <c r="A933" s="122"/>
      <c r="B933" s="123"/>
      <c r="C933" s="65"/>
      <c r="D933" s="65"/>
      <c r="E933" s="6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>
      <c r="A934" s="1"/>
      <c r="B934" s="43"/>
      <c r="C934" s="43"/>
      <c r="D934" s="43"/>
      <c r="E934" s="43"/>
      <c r="F934" s="43"/>
      <c r="G934" s="4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>
      <c r="A935" s="1"/>
      <c r="B935" s="43"/>
      <c r="C935" s="43"/>
      <c r="D935" s="43"/>
      <c r="E935" s="43"/>
      <c r="F935" s="43"/>
      <c r="G935" s="4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>
      <c r="A936" s="1"/>
      <c r="B936" s="43"/>
      <c r="C936" s="43"/>
      <c r="D936" s="43"/>
      <c r="E936" s="43"/>
      <c r="F936" s="43"/>
      <c r="G936" s="4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>
      <c r="A937" s="1"/>
      <c r="B937" s="43"/>
      <c r="C937" s="43"/>
      <c r="D937" s="43"/>
      <c r="E937" s="43"/>
      <c r="F937" s="43"/>
      <c r="G937" s="4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>
      <c r="A938" s="1"/>
      <c r="B938" s="43"/>
      <c r="C938" s="43"/>
      <c r="D938" s="43"/>
      <c r="E938" s="43"/>
      <c r="F938" s="43"/>
      <c r="G938" s="4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>
      <c r="A939" s="1"/>
      <c r="B939" s="43"/>
      <c r="C939" s="43"/>
      <c r="D939" s="43"/>
      <c r="E939" s="43"/>
      <c r="F939" s="43"/>
      <c r="G939" s="4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>
      <c r="A940" s="1"/>
      <c r="B940" s="43"/>
      <c r="C940" s="43"/>
      <c r="D940" s="43"/>
      <c r="E940" s="43"/>
      <c r="F940" s="43"/>
      <c r="G940" s="4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>
      <c r="A941" s="1"/>
      <c r="B941" s="43"/>
      <c r="C941" s="43"/>
      <c r="D941" s="43"/>
      <c r="E941" s="43"/>
      <c r="F941" s="43"/>
      <c r="G941" s="4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>
      <c r="A942" s="1"/>
      <c r="B942" s="43"/>
      <c r="C942" s="43"/>
      <c r="D942" s="43"/>
      <c r="E942" s="43"/>
      <c r="F942" s="43"/>
      <c r="G942" s="4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>
      <c r="A943" s="1"/>
      <c r="B943" s="43"/>
      <c r="C943" s="43"/>
      <c r="D943" s="43"/>
      <c r="E943" s="43"/>
      <c r="F943" s="43"/>
      <c r="G943" s="4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>
      <c r="A944" s="1"/>
      <c r="B944" s="43"/>
      <c r="C944" s="43"/>
      <c r="D944" s="43"/>
      <c r="E944" s="43"/>
      <c r="F944" s="43"/>
      <c r="G944" s="4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>
      <c r="A945" s="1"/>
      <c r="B945" s="43"/>
      <c r="C945" s="43"/>
      <c r="D945" s="43"/>
      <c r="E945" s="43"/>
      <c r="F945" s="43"/>
      <c r="G945" s="4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>
      <c r="A946" s="1"/>
      <c r="B946" s="43"/>
      <c r="C946" s="43"/>
      <c r="D946" s="43"/>
      <c r="E946" s="43"/>
      <c r="F946" s="43"/>
      <c r="G946" s="4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>
      <c r="A947" s="1"/>
      <c r="B947" s="43"/>
      <c r="C947" s="43"/>
      <c r="D947" s="43"/>
      <c r="E947" s="43"/>
      <c r="F947" s="43"/>
      <c r="G947" s="4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>
      <c r="A948" s="1"/>
      <c r="B948" s="43"/>
      <c r="C948" s="43"/>
      <c r="D948" s="43"/>
      <c r="E948" s="43"/>
      <c r="F948" s="43"/>
      <c r="G948" s="4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>
      <c r="A949" s="1"/>
      <c r="B949" s="43"/>
      <c r="C949" s="43"/>
      <c r="D949" s="43"/>
      <c r="E949" s="43"/>
      <c r="F949" s="43"/>
      <c r="G949" s="4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>
      <c r="A950" s="1"/>
      <c r="B950" s="43"/>
      <c r="C950" s="43"/>
      <c r="D950" s="43"/>
      <c r="E950" s="43"/>
      <c r="F950" s="43"/>
      <c r="G950" s="4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>
      <c r="A951" s="1"/>
      <c r="B951" s="43"/>
      <c r="C951" s="43"/>
      <c r="D951" s="43"/>
      <c r="E951" s="43"/>
      <c r="F951" s="43"/>
      <c r="G951" s="4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>
      <c r="A952" s="1"/>
      <c r="B952" s="43"/>
      <c r="C952" s="43"/>
      <c r="D952" s="43"/>
      <c r="E952" s="43"/>
      <c r="F952" s="43"/>
      <c r="G952" s="4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>
      <c r="A953" s="1"/>
      <c r="B953" s="43"/>
      <c r="C953" s="43"/>
      <c r="D953" s="43"/>
      <c r="E953" s="43"/>
      <c r="F953" s="43"/>
      <c r="G953" s="4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>
      <c r="A954" s="1"/>
      <c r="B954" s="43"/>
      <c r="C954" s="43"/>
      <c r="D954" s="43"/>
      <c r="E954" s="43"/>
      <c r="F954" s="43"/>
      <c r="G954" s="4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>
      <c r="A955" s="1"/>
      <c r="B955" s="43"/>
      <c r="C955" s="43"/>
      <c r="D955" s="43"/>
      <c r="E955" s="43"/>
      <c r="F955" s="43"/>
      <c r="G955" s="4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>
      <c r="A956" s="1"/>
      <c r="B956" s="43"/>
      <c r="C956" s="43"/>
      <c r="D956" s="43"/>
      <c r="E956" s="43"/>
      <c r="F956" s="43"/>
      <c r="G956" s="4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>
      <c r="A957" s="1"/>
      <c r="B957" s="43"/>
      <c r="C957" s="43"/>
      <c r="D957" s="43"/>
      <c r="E957" s="43"/>
      <c r="F957" s="43"/>
      <c r="G957" s="4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</sheetData>
  <mergeCells count="9">
    <mergeCell ref="A8:B16"/>
    <mergeCell ref="F11:H13"/>
    <mergeCell ref="F14:I16"/>
    <mergeCell ref="C17:D17"/>
    <mergeCell ref="C25:D25"/>
    <mergeCell ref="C2:G2"/>
    <mergeCell ref="C3:G3"/>
    <mergeCell ref="C7:D7"/>
    <mergeCell ref="F7:I10"/>
  </mergeCells>
  <hyperlinks>
    <hyperlink ref="C3" r:id="rId1" xr:uid="{00000000-0004-0000-0300-000000000000}"/>
    <hyperlink ref="F11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46"/>
  <sheetViews>
    <sheetView workbookViewId="0">
      <selection activeCell="F13" sqref="F13:I15"/>
    </sheetView>
  </sheetViews>
  <sheetFormatPr baseColWidth="10" defaultColWidth="12.5" defaultRowHeight="15.75" customHeight="1"/>
  <cols>
    <col min="1" max="1" width="9.83203125" customWidth="1"/>
    <col min="2" max="2" width="14.6640625" customWidth="1"/>
    <col min="3" max="3" width="52.33203125" customWidth="1"/>
    <col min="4" max="4" width="22.6640625" customWidth="1"/>
    <col min="5" max="5" width="14.5" customWidth="1"/>
    <col min="6" max="6" width="23" customWidth="1"/>
    <col min="7" max="7" width="22.1640625" customWidth="1"/>
    <col min="9" max="9" width="16.33203125" customWidth="1"/>
    <col min="10" max="10" width="6.5" customWidth="1"/>
  </cols>
  <sheetData>
    <row r="1" spans="2:26" ht="12" customHeight="1">
      <c r="B1" s="10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51.75" customHeight="1">
      <c r="B2" s="108"/>
      <c r="C2" s="272" t="s">
        <v>83</v>
      </c>
      <c r="D2" s="270"/>
      <c r="E2" s="270"/>
      <c r="F2" s="270"/>
      <c r="G2" s="2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41.25" customHeight="1">
      <c r="B3" s="108"/>
      <c r="C3" s="284" t="s">
        <v>84</v>
      </c>
      <c r="D3" s="270"/>
      <c r="E3" s="270"/>
      <c r="F3" s="270"/>
      <c r="G3" s="27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19.5" customHeight="1">
      <c r="B4" s="108"/>
      <c r="C4" s="5"/>
      <c r="D4" s="6"/>
      <c r="E4" s="6"/>
      <c r="F4" s="109"/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30.75" customHeight="1">
      <c r="B5" s="108"/>
      <c r="C5" s="5" t="s">
        <v>26</v>
      </c>
      <c r="D5" s="6">
        <f ca="1">TODAY()</f>
        <v>45309</v>
      </c>
      <c r="E5" s="6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5.75" customHeight="1">
      <c r="B6" s="108"/>
      <c r="C6" s="136"/>
      <c r="D6" s="136"/>
      <c r="E6" s="1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37.5" customHeight="1">
      <c r="B7" s="108"/>
      <c r="C7" s="291" t="s">
        <v>146</v>
      </c>
      <c r="D7" s="270"/>
      <c r="E7" s="110"/>
      <c r="F7" s="288" t="s">
        <v>85</v>
      </c>
      <c r="G7" s="289"/>
      <c r="H7" s="289"/>
      <c r="I7" s="29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27" customHeight="1">
      <c r="B8" s="108"/>
      <c r="C8" s="20" t="s">
        <v>2</v>
      </c>
      <c r="D8" s="49" t="s">
        <v>28</v>
      </c>
      <c r="E8" s="110"/>
      <c r="F8" s="279"/>
      <c r="G8" s="280"/>
      <c r="H8" s="280"/>
      <c r="I8" s="28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24.75" customHeight="1">
      <c r="C9" s="135" t="s">
        <v>37</v>
      </c>
      <c r="D9" s="137">
        <f>'Profit Planner'!D25</f>
        <v>83333.333333333328</v>
      </c>
      <c r="E9" s="138"/>
      <c r="F9" s="279" t="s">
        <v>86</v>
      </c>
      <c r="G9" s="280"/>
      <c r="H9" s="280"/>
      <c r="I9" s="2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C10" s="135"/>
      <c r="D10" s="139"/>
      <c r="E10" s="138"/>
      <c r="F10" s="282"/>
      <c r="G10" s="280"/>
      <c r="H10" s="280"/>
      <c r="I10" s="28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21.75" customHeight="1">
      <c r="C11" s="135" t="s">
        <v>87</v>
      </c>
      <c r="D11" s="120">
        <f>('Profit Planner'!D28)</f>
        <v>166.66666666666666</v>
      </c>
      <c r="E11" s="138"/>
      <c r="F11" s="282"/>
      <c r="G11" s="280"/>
      <c r="H11" s="280"/>
      <c r="I11" s="28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5.75" customHeight="1">
      <c r="C12" s="135"/>
      <c r="D12" s="139"/>
      <c r="E12" s="138"/>
      <c r="F12" s="282"/>
      <c r="G12" s="280"/>
      <c r="H12" s="280"/>
      <c r="I12" s="28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21" customHeight="1">
      <c r="C13" s="135" t="s">
        <v>88</v>
      </c>
      <c r="D13" s="140">
        <f>('Sales Team Calculator'!D30*23)*'Sales Team Calculator'!D11</f>
        <v>285.71428571428572</v>
      </c>
      <c r="E13" s="138"/>
      <c r="F13" s="283" t="s">
        <v>89</v>
      </c>
      <c r="G13" s="280"/>
      <c r="H13" s="280"/>
      <c r="I13" s="2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5.75" customHeight="1">
      <c r="C14" s="141"/>
      <c r="D14" s="139"/>
      <c r="E14" s="138"/>
      <c r="F14" s="282"/>
      <c r="G14" s="280"/>
      <c r="H14" s="280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22.5" customHeight="1">
      <c r="C15" s="141" t="s">
        <v>90</v>
      </c>
      <c r="D15" s="142">
        <f>IFERROR('Your Metrics'!F53/D13, "")</f>
        <v>87.5</v>
      </c>
      <c r="E15" s="138"/>
      <c r="F15" s="282"/>
      <c r="G15" s="280"/>
      <c r="H15" s="280"/>
      <c r="I15" s="2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5.75" customHeight="1">
      <c r="C16" s="141"/>
      <c r="D16" s="139"/>
      <c r="E16" s="138"/>
      <c r="F16" s="72"/>
      <c r="G16" s="26"/>
      <c r="H16" s="26"/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C17" s="135" t="s">
        <v>91</v>
      </c>
      <c r="D17" s="140">
        <f>('Sales Team Calculator'!D32*23)*'Sales Team Calculator'!D11</f>
        <v>200</v>
      </c>
      <c r="E17" s="138"/>
      <c r="F17" s="72"/>
      <c r="G17" s="26"/>
      <c r="H17" s="26"/>
      <c r="I17" s="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C18" s="143"/>
      <c r="D18" s="144"/>
      <c r="E18" s="138"/>
      <c r="F18" s="72"/>
      <c r="G18" s="26"/>
      <c r="H18" s="26"/>
      <c r="I18" s="2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C19" s="145" t="s">
        <v>92</v>
      </c>
      <c r="D19" s="142">
        <f>IFERROR('Your Metrics'!F53/D17, "")</f>
        <v>125</v>
      </c>
      <c r="E19" s="138"/>
      <c r="F19" s="72"/>
      <c r="G19" s="26"/>
      <c r="H19" s="26"/>
      <c r="I19" s="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6"/>
      <c r="B20" s="27"/>
      <c r="C20" s="141"/>
      <c r="D20" s="146"/>
      <c r="E20" s="22"/>
      <c r="F20" s="85"/>
      <c r="G20" s="40"/>
      <c r="H20" s="40"/>
      <c r="I20" s="4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9"/>
      <c r="Z20" s="1"/>
    </row>
    <row r="21" spans="1:26" ht="43.5" customHeight="1">
      <c r="A21" s="292"/>
      <c r="B21" s="281"/>
      <c r="C21" s="135" t="s">
        <v>93</v>
      </c>
      <c r="D21" s="147">
        <f>IFERROR(D19/'Your Metrics'!F41, "")</f>
        <v>250</v>
      </c>
      <c r="E21" s="72"/>
      <c r="F21" s="72"/>
      <c r="G21" s="26"/>
      <c r="H21" s="26"/>
      <c r="I21" s="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80"/>
      <c r="B22" s="281"/>
      <c r="C22" s="141"/>
      <c r="D22" s="144"/>
      <c r="E22" s="72"/>
      <c r="F22" s="72"/>
      <c r="G22" s="26"/>
      <c r="H22" s="26"/>
      <c r="I22" s="2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>
      <c r="B23" s="10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>
      <c r="B24" s="108"/>
      <c r="E24" s="6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>
      <c r="B25" s="108"/>
      <c r="E25" s="6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>
      <c r="B26" s="108"/>
      <c r="E26" s="6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>
      <c r="B27" s="108"/>
      <c r="E27" s="6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>
      <c r="B28" s="108"/>
      <c r="E28" s="6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>
      <c r="B29" s="108"/>
      <c r="E29" s="6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>
      <c r="B30" s="108"/>
      <c r="E30" s="6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>
      <c r="B31" s="108"/>
      <c r="E31" s="6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>
      <c r="B32" s="108"/>
      <c r="E32" s="6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8">
      <c r="B33" s="108"/>
      <c r="E33" s="6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8">
      <c r="B34" s="108"/>
      <c r="C34" s="65"/>
      <c r="D34" s="65"/>
      <c r="E34" s="6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8">
      <c r="B35" s="108"/>
      <c r="C35" s="65"/>
      <c r="D35" s="65"/>
      <c r="E35" s="6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8">
      <c r="B36" s="108"/>
      <c r="C36" s="65"/>
      <c r="D36" s="65"/>
      <c r="E36" s="6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8">
      <c r="B37" s="108"/>
      <c r="C37" s="65"/>
      <c r="D37" s="65"/>
      <c r="E37" s="6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8">
      <c r="B38" s="108"/>
      <c r="C38" s="65"/>
      <c r="D38" s="65"/>
      <c r="E38" s="6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8">
      <c r="B39" s="108"/>
      <c r="C39" s="65"/>
      <c r="D39" s="65"/>
      <c r="E39" s="6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8">
      <c r="B40" s="108"/>
      <c r="C40" s="65"/>
      <c r="D40" s="65"/>
      <c r="E40" s="6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8">
      <c r="B41" s="108"/>
      <c r="C41" s="65"/>
      <c r="D41" s="65"/>
      <c r="E41" s="6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8">
      <c r="B42" s="108"/>
      <c r="C42" s="65"/>
      <c r="D42" s="65"/>
      <c r="E42" s="6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8">
      <c r="B43" s="108"/>
      <c r="C43" s="65"/>
      <c r="D43" s="65"/>
      <c r="E43" s="6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8">
      <c r="B44" s="108"/>
      <c r="C44" s="65"/>
      <c r="D44" s="65"/>
      <c r="E44" s="6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8">
      <c r="B45" s="108"/>
      <c r="C45" s="65"/>
      <c r="D45" s="65"/>
      <c r="E45" s="6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8">
      <c r="B46" s="108"/>
      <c r="C46" s="65"/>
      <c r="D46" s="65"/>
      <c r="E46" s="6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8">
      <c r="B47" s="108"/>
      <c r="C47" s="65"/>
      <c r="D47" s="65"/>
      <c r="E47" s="6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8">
      <c r="B48" s="108"/>
      <c r="C48" s="65"/>
      <c r="D48" s="65"/>
      <c r="E48" s="6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8">
      <c r="B49" s="108"/>
      <c r="C49" s="65"/>
      <c r="D49" s="65"/>
      <c r="E49" s="6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8">
      <c r="B50" s="108"/>
      <c r="C50" s="65"/>
      <c r="D50" s="65"/>
      <c r="E50" s="6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8">
      <c r="B51" s="108"/>
      <c r="C51" s="65"/>
      <c r="D51" s="65"/>
      <c r="E51" s="6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8">
      <c r="B52" s="108"/>
      <c r="C52" s="65"/>
      <c r="D52" s="65"/>
      <c r="E52" s="6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8">
      <c r="B53" s="108"/>
      <c r="C53" s="65"/>
      <c r="D53" s="65"/>
      <c r="E53" s="6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8">
      <c r="B54" s="108"/>
      <c r="C54" s="65"/>
      <c r="D54" s="65"/>
      <c r="E54" s="6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8">
      <c r="B55" s="108"/>
      <c r="C55" s="65"/>
      <c r="D55" s="65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8">
      <c r="B56" s="108"/>
      <c r="C56" s="65"/>
      <c r="D56" s="65"/>
      <c r="E56" s="6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8">
      <c r="B57" s="108"/>
      <c r="C57" s="65"/>
      <c r="D57" s="65"/>
      <c r="E57" s="6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8">
      <c r="B58" s="108"/>
      <c r="C58" s="65"/>
      <c r="D58" s="65"/>
      <c r="E58" s="6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8">
      <c r="B59" s="108"/>
      <c r="C59" s="65"/>
      <c r="D59" s="65"/>
      <c r="E59" s="6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8">
      <c r="B60" s="108"/>
      <c r="C60" s="65"/>
      <c r="D60" s="65"/>
      <c r="E60" s="6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8">
      <c r="B61" s="108"/>
      <c r="C61" s="65"/>
      <c r="D61" s="65"/>
      <c r="E61" s="6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8">
      <c r="B62" s="108"/>
      <c r="C62" s="65"/>
      <c r="D62" s="65"/>
      <c r="E62" s="6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8">
      <c r="B63" s="108"/>
      <c r="C63" s="65"/>
      <c r="D63" s="65"/>
      <c r="E63" s="6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8">
      <c r="B64" s="108"/>
      <c r="C64" s="65"/>
      <c r="D64" s="65"/>
      <c r="E64" s="6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8">
      <c r="B65" s="108"/>
      <c r="C65" s="65"/>
      <c r="D65" s="65"/>
      <c r="E65" s="6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8">
      <c r="B66" s="108"/>
      <c r="C66" s="65"/>
      <c r="D66" s="65"/>
      <c r="E66" s="6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8">
      <c r="B67" s="108"/>
      <c r="C67" s="65"/>
      <c r="D67" s="65"/>
      <c r="E67" s="6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8">
      <c r="B68" s="108"/>
      <c r="C68" s="65"/>
      <c r="D68" s="65"/>
      <c r="E68" s="6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8">
      <c r="B69" s="108"/>
      <c r="C69" s="65"/>
      <c r="D69" s="65"/>
      <c r="E69" s="6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8">
      <c r="B70" s="108"/>
      <c r="C70" s="65"/>
      <c r="D70" s="65"/>
      <c r="E70" s="6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8">
      <c r="B71" s="108"/>
      <c r="C71" s="65"/>
      <c r="D71" s="65"/>
      <c r="E71" s="6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8">
      <c r="B72" s="108"/>
      <c r="C72" s="65"/>
      <c r="D72" s="65"/>
      <c r="E72" s="6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8">
      <c r="B73" s="108"/>
      <c r="C73" s="65"/>
      <c r="D73" s="65"/>
      <c r="E73" s="6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8">
      <c r="B74" s="108"/>
      <c r="C74" s="65"/>
      <c r="D74" s="65"/>
      <c r="E74" s="6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8">
      <c r="B75" s="108"/>
      <c r="C75" s="65"/>
      <c r="D75" s="65"/>
      <c r="E75" s="6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8">
      <c r="B76" s="108"/>
      <c r="C76" s="65"/>
      <c r="D76" s="65"/>
      <c r="E76" s="6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8">
      <c r="B77" s="108"/>
      <c r="C77" s="65"/>
      <c r="D77" s="65"/>
      <c r="E77" s="6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8">
      <c r="B78" s="108"/>
      <c r="C78" s="65"/>
      <c r="D78" s="65"/>
      <c r="E78" s="6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8">
      <c r="B79" s="108"/>
      <c r="C79" s="65"/>
      <c r="D79" s="65"/>
      <c r="E79" s="6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8">
      <c r="B80" s="108"/>
      <c r="C80" s="65"/>
      <c r="D80" s="65"/>
      <c r="E80" s="6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8">
      <c r="B81" s="108"/>
      <c r="C81" s="65"/>
      <c r="D81" s="65"/>
      <c r="E81" s="6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8">
      <c r="B82" s="108"/>
      <c r="C82" s="65"/>
      <c r="D82" s="65"/>
      <c r="E82" s="6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8">
      <c r="B83" s="108"/>
      <c r="C83" s="65"/>
      <c r="D83" s="65"/>
      <c r="E83" s="6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8">
      <c r="B84" s="108"/>
      <c r="C84" s="65"/>
      <c r="D84" s="65"/>
      <c r="E84" s="6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8">
      <c r="B85" s="108"/>
      <c r="C85" s="65"/>
      <c r="D85" s="65"/>
      <c r="E85" s="6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8">
      <c r="B86" s="108"/>
      <c r="C86" s="65"/>
      <c r="D86" s="65"/>
      <c r="E86" s="6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8">
      <c r="B87" s="108"/>
      <c r="C87" s="65"/>
      <c r="D87" s="65"/>
      <c r="E87" s="6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8">
      <c r="B88" s="108"/>
      <c r="C88" s="65"/>
      <c r="D88" s="65"/>
      <c r="E88" s="6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8">
      <c r="B89" s="108"/>
      <c r="C89" s="65"/>
      <c r="D89" s="65"/>
      <c r="E89" s="6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8">
      <c r="B90" s="108"/>
      <c r="C90" s="65"/>
      <c r="D90" s="65"/>
      <c r="E90" s="6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8">
      <c r="B91" s="108"/>
      <c r="C91" s="65"/>
      <c r="D91" s="65"/>
      <c r="E91" s="6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8">
      <c r="B92" s="108"/>
      <c r="C92" s="65"/>
      <c r="D92" s="65"/>
      <c r="E92" s="6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8">
      <c r="B93" s="108"/>
      <c r="C93" s="65"/>
      <c r="D93" s="65"/>
      <c r="E93" s="6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8">
      <c r="B94" s="108"/>
      <c r="C94" s="65"/>
      <c r="D94" s="65"/>
      <c r="E94" s="6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8">
      <c r="B95" s="108"/>
      <c r="C95" s="65"/>
      <c r="D95" s="65"/>
      <c r="E95" s="6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8">
      <c r="B96" s="108"/>
      <c r="C96" s="65"/>
      <c r="D96" s="65"/>
      <c r="E96" s="6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8">
      <c r="B97" s="108"/>
      <c r="C97" s="65"/>
      <c r="D97" s="65"/>
      <c r="E97" s="6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8">
      <c r="B98" s="108"/>
      <c r="C98" s="65"/>
      <c r="D98" s="65"/>
      <c r="E98" s="6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8">
      <c r="B99" s="108"/>
      <c r="C99" s="65"/>
      <c r="D99" s="65"/>
      <c r="E99" s="6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8">
      <c r="B100" s="108"/>
      <c r="C100" s="65"/>
      <c r="D100" s="65"/>
      <c r="E100" s="6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8">
      <c r="B101" s="108"/>
      <c r="C101" s="65"/>
      <c r="D101" s="65"/>
      <c r="E101" s="6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8">
      <c r="B102" s="108"/>
      <c r="C102" s="65"/>
      <c r="D102" s="65"/>
      <c r="E102" s="6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8">
      <c r="B103" s="108"/>
      <c r="C103" s="65"/>
      <c r="D103" s="65"/>
      <c r="E103" s="6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8">
      <c r="B104" s="108"/>
      <c r="C104" s="65"/>
      <c r="D104" s="65"/>
      <c r="E104" s="6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8">
      <c r="B105" s="108"/>
      <c r="C105" s="65"/>
      <c r="D105" s="65"/>
      <c r="E105" s="6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8">
      <c r="B106" s="108"/>
      <c r="C106" s="65"/>
      <c r="D106" s="65"/>
      <c r="E106" s="6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8">
      <c r="B107" s="108"/>
      <c r="C107" s="65"/>
      <c r="D107" s="65"/>
      <c r="E107" s="6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8">
      <c r="B108" s="108"/>
      <c r="C108" s="65"/>
      <c r="D108" s="65"/>
      <c r="E108" s="6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8">
      <c r="B109" s="108"/>
      <c r="C109" s="65"/>
      <c r="D109" s="65"/>
      <c r="E109" s="6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8">
      <c r="B110" s="108"/>
      <c r="C110" s="65"/>
      <c r="D110" s="65"/>
      <c r="E110" s="6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8">
      <c r="B111" s="108"/>
      <c r="C111" s="65"/>
      <c r="D111" s="65"/>
      <c r="E111" s="6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8">
      <c r="B112" s="108"/>
      <c r="C112" s="65"/>
      <c r="D112" s="65"/>
      <c r="E112" s="6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8">
      <c r="B113" s="108"/>
      <c r="C113" s="65"/>
      <c r="D113" s="65"/>
      <c r="E113" s="6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8">
      <c r="B114" s="108"/>
      <c r="C114" s="65"/>
      <c r="D114" s="65"/>
      <c r="E114" s="6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8">
      <c r="B115" s="108"/>
      <c r="C115" s="65"/>
      <c r="D115" s="65"/>
      <c r="E115" s="6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8">
      <c r="B116" s="108"/>
      <c r="C116" s="65"/>
      <c r="D116" s="65"/>
      <c r="E116" s="6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8">
      <c r="B117" s="108"/>
      <c r="C117" s="65"/>
      <c r="D117" s="65"/>
      <c r="E117" s="6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8">
      <c r="B118" s="108"/>
      <c r="C118" s="65"/>
      <c r="D118" s="65"/>
      <c r="E118" s="6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8">
      <c r="B119" s="108"/>
      <c r="C119" s="65"/>
      <c r="D119" s="65"/>
      <c r="E119" s="6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8">
      <c r="B120" s="108"/>
      <c r="C120" s="65"/>
      <c r="D120" s="65"/>
      <c r="E120" s="6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8">
      <c r="B121" s="108"/>
      <c r="C121" s="65"/>
      <c r="D121" s="65"/>
      <c r="E121" s="6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8">
      <c r="B122" s="108"/>
      <c r="C122" s="65"/>
      <c r="D122" s="65"/>
      <c r="E122" s="6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8">
      <c r="B123" s="108"/>
      <c r="C123" s="65"/>
      <c r="D123" s="65"/>
      <c r="E123" s="6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8">
      <c r="B124" s="108"/>
      <c r="C124" s="65"/>
      <c r="D124" s="65"/>
      <c r="E124" s="6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8">
      <c r="B125" s="108"/>
      <c r="C125" s="65"/>
      <c r="D125" s="65"/>
      <c r="E125" s="6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8">
      <c r="B126" s="108"/>
      <c r="C126" s="65"/>
      <c r="D126" s="65"/>
      <c r="E126" s="6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8">
      <c r="B127" s="108"/>
      <c r="C127" s="65"/>
      <c r="D127" s="65"/>
      <c r="E127" s="6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8">
      <c r="B128" s="108"/>
      <c r="C128" s="65"/>
      <c r="D128" s="65"/>
      <c r="E128" s="6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8">
      <c r="B129" s="108"/>
      <c r="C129" s="65"/>
      <c r="D129" s="65"/>
      <c r="E129" s="6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8">
      <c r="B130" s="108"/>
      <c r="C130" s="65"/>
      <c r="D130" s="65"/>
      <c r="E130" s="6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8">
      <c r="B131" s="108"/>
      <c r="C131" s="65"/>
      <c r="D131" s="65"/>
      <c r="E131" s="6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8">
      <c r="B132" s="108"/>
      <c r="C132" s="65"/>
      <c r="D132" s="65"/>
      <c r="E132" s="6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8">
      <c r="B133" s="108"/>
      <c r="C133" s="65"/>
      <c r="D133" s="65"/>
      <c r="E133" s="6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8">
      <c r="B134" s="108"/>
      <c r="C134" s="65"/>
      <c r="D134" s="65"/>
      <c r="E134" s="6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8">
      <c r="B135" s="108"/>
      <c r="C135" s="65"/>
      <c r="D135" s="65"/>
      <c r="E135" s="6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8">
      <c r="B136" s="108"/>
      <c r="C136" s="65"/>
      <c r="D136" s="65"/>
      <c r="E136" s="6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8">
      <c r="B137" s="108"/>
      <c r="C137" s="65"/>
      <c r="D137" s="65"/>
      <c r="E137" s="6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8">
      <c r="B138" s="108"/>
      <c r="C138" s="65"/>
      <c r="D138" s="65"/>
      <c r="E138" s="6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8">
      <c r="B139" s="108"/>
      <c r="C139" s="65"/>
      <c r="D139" s="65"/>
      <c r="E139" s="6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8">
      <c r="B140" s="108"/>
      <c r="C140" s="65"/>
      <c r="D140" s="65"/>
      <c r="E140" s="6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8">
      <c r="B141" s="108"/>
      <c r="C141" s="65"/>
      <c r="D141" s="65"/>
      <c r="E141" s="6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8">
      <c r="B142" s="108"/>
      <c r="C142" s="65"/>
      <c r="D142" s="65"/>
      <c r="E142" s="6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8">
      <c r="B143" s="108"/>
      <c r="C143" s="65"/>
      <c r="D143" s="65"/>
      <c r="E143" s="6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8">
      <c r="B144" s="108"/>
      <c r="C144" s="65"/>
      <c r="D144" s="65"/>
      <c r="E144" s="6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8">
      <c r="B145" s="108"/>
      <c r="C145" s="65"/>
      <c r="D145" s="65"/>
      <c r="E145" s="6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8">
      <c r="B146" s="108"/>
      <c r="C146" s="65"/>
      <c r="D146" s="65"/>
      <c r="E146" s="6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8">
      <c r="B147" s="108"/>
      <c r="C147" s="65"/>
      <c r="D147" s="65"/>
      <c r="E147" s="6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8">
      <c r="B148" s="108"/>
      <c r="C148" s="65"/>
      <c r="D148" s="65"/>
      <c r="E148" s="6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8">
      <c r="B149" s="108"/>
      <c r="C149" s="65"/>
      <c r="D149" s="65"/>
      <c r="E149" s="6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8">
      <c r="B150" s="108"/>
      <c r="C150" s="65"/>
      <c r="D150" s="65"/>
      <c r="E150" s="6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8">
      <c r="B151" s="108"/>
      <c r="C151" s="65"/>
      <c r="D151" s="65"/>
      <c r="E151" s="6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8">
      <c r="B152" s="108"/>
      <c r="C152" s="65"/>
      <c r="D152" s="65"/>
      <c r="E152" s="6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8">
      <c r="B153" s="108"/>
      <c r="C153" s="65"/>
      <c r="D153" s="65"/>
      <c r="E153" s="6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8">
      <c r="B154" s="108"/>
      <c r="C154" s="65"/>
      <c r="D154" s="65"/>
      <c r="E154" s="6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8">
      <c r="B155" s="108"/>
      <c r="C155" s="65"/>
      <c r="D155" s="65"/>
      <c r="E155" s="6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8">
      <c r="B156" s="108"/>
      <c r="C156" s="65"/>
      <c r="D156" s="65"/>
      <c r="E156" s="6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8">
      <c r="B157" s="108"/>
      <c r="C157" s="65"/>
      <c r="D157" s="65"/>
      <c r="E157" s="6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8">
      <c r="B158" s="108"/>
      <c r="C158" s="65"/>
      <c r="D158" s="65"/>
      <c r="E158" s="6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8">
      <c r="B159" s="108"/>
      <c r="C159" s="65"/>
      <c r="D159" s="65"/>
      <c r="E159" s="6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8">
      <c r="B160" s="108"/>
      <c r="C160" s="65"/>
      <c r="D160" s="65"/>
      <c r="E160" s="6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8">
      <c r="B161" s="108"/>
      <c r="C161" s="65"/>
      <c r="D161" s="65"/>
      <c r="E161" s="6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8">
      <c r="B162" s="108"/>
      <c r="C162" s="65"/>
      <c r="D162" s="65"/>
      <c r="E162" s="6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8">
      <c r="B163" s="108"/>
      <c r="C163" s="65"/>
      <c r="D163" s="65"/>
      <c r="E163" s="6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8">
      <c r="B164" s="108"/>
      <c r="C164" s="65"/>
      <c r="D164" s="65"/>
      <c r="E164" s="6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8">
      <c r="B165" s="108"/>
      <c r="C165" s="65"/>
      <c r="D165" s="65"/>
      <c r="E165" s="6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8">
      <c r="B166" s="108"/>
      <c r="C166" s="65"/>
      <c r="D166" s="65"/>
      <c r="E166" s="6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8">
      <c r="B167" s="108"/>
      <c r="C167" s="65"/>
      <c r="D167" s="65"/>
      <c r="E167" s="6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8">
      <c r="B168" s="108"/>
      <c r="C168" s="65"/>
      <c r="D168" s="65"/>
      <c r="E168" s="6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8">
      <c r="B169" s="108"/>
      <c r="C169" s="65"/>
      <c r="D169" s="65"/>
      <c r="E169" s="6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8">
      <c r="B170" s="108"/>
      <c r="C170" s="65"/>
      <c r="D170" s="65"/>
      <c r="E170" s="6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8">
      <c r="B171" s="108"/>
      <c r="C171" s="65"/>
      <c r="D171" s="65"/>
      <c r="E171" s="6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8">
      <c r="B172" s="108"/>
      <c r="C172" s="65"/>
      <c r="D172" s="65"/>
      <c r="E172" s="6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8">
      <c r="B173" s="108"/>
      <c r="C173" s="65"/>
      <c r="D173" s="65"/>
      <c r="E173" s="6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8">
      <c r="B174" s="108"/>
      <c r="C174" s="65"/>
      <c r="D174" s="65"/>
      <c r="E174" s="6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8">
      <c r="B175" s="108"/>
      <c r="C175" s="65"/>
      <c r="D175" s="65"/>
      <c r="E175" s="6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8">
      <c r="B176" s="108"/>
      <c r="C176" s="65"/>
      <c r="D176" s="65"/>
      <c r="E176" s="6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8">
      <c r="B177" s="108"/>
      <c r="C177" s="65"/>
      <c r="D177" s="65"/>
      <c r="E177" s="6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8">
      <c r="B178" s="108"/>
      <c r="C178" s="65"/>
      <c r="D178" s="65"/>
      <c r="E178" s="6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8">
      <c r="B179" s="108"/>
      <c r="C179" s="65"/>
      <c r="D179" s="65"/>
      <c r="E179" s="6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8">
      <c r="B180" s="108"/>
      <c r="C180" s="65"/>
      <c r="D180" s="65"/>
      <c r="E180" s="6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8">
      <c r="B181" s="108"/>
      <c r="C181" s="65"/>
      <c r="D181" s="65"/>
      <c r="E181" s="6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8">
      <c r="B182" s="108"/>
      <c r="C182" s="65"/>
      <c r="D182" s="65"/>
      <c r="E182" s="6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8">
      <c r="B183" s="108"/>
      <c r="C183" s="65"/>
      <c r="D183" s="65"/>
      <c r="E183" s="6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8">
      <c r="B184" s="108"/>
      <c r="C184" s="65"/>
      <c r="D184" s="65"/>
      <c r="E184" s="6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8">
      <c r="B185" s="108"/>
      <c r="C185" s="65"/>
      <c r="D185" s="65"/>
      <c r="E185" s="6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8">
      <c r="B186" s="108"/>
      <c r="C186" s="65"/>
      <c r="D186" s="65"/>
      <c r="E186" s="6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8">
      <c r="B187" s="108"/>
      <c r="C187" s="65"/>
      <c r="D187" s="65"/>
      <c r="E187" s="6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8">
      <c r="B188" s="108"/>
      <c r="C188" s="65"/>
      <c r="D188" s="65"/>
      <c r="E188" s="6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8">
      <c r="B189" s="108"/>
      <c r="C189" s="65"/>
      <c r="D189" s="65"/>
      <c r="E189" s="6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8">
      <c r="B190" s="108"/>
      <c r="C190" s="65"/>
      <c r="D190" s="65"/>
      <c r="E190" s="6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8">
      <c r="B191" s="108"/>
      <c r="C191" s="65"/>
      <c r="D191" s="65"/>
      <c r="E191" s="6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8">
      <c r="B192" s="108"/>
      <c r="C192" s="65"/>
      <c r="D192" s="65"/>
      <c r="E192" s="6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8">
      <c r="B193" s="108"/>
      <c r="C193" s="65"/>
      <c r="D193" s="65"/>
      <c r="E193" s="6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8">
      <c r="B194" s="108"/>
      <c r="C194" s="65"/>
      <c r="D194" s="65"/>
      <c r="E194" s="6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8">
      <c r="B195" s="108"/>
      <c r="C195" s="65"/>
      <c r="D195" s="65"/>
      <c r="E195" s="6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8">
      <c r="B196" s="108"/>
      <c r="C196" s="65"/>
      <c r="D196" s="65"/>
      <c r="E196" s="6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8">
      <c r="B197" s="108"/>
      <c r="C197" s="65"/>
      <c r="D197" s="65"/>
      <c r="E197" s="6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8">
      <c r="B198" s="108"/>
      <c r="C198" s="65"/>
      <c r="D198" s="65"/>
      <c r="E198" s="6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8">
      <c r="B199" s="108"/>
      <c r="C199" s="65"/>
      <c r="D199" s="65"/>
      <c r="E199" s="6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8">
      <c r="B200" s="108"/>
      <c r="C200" s="65"/>
      <c r="D200" s="65"/>
      <c r="E200" s="6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8">
      <c r="B201" s="108"/>
      <c r="C201" s="65"/>
      <c r="D201" s="65"/>
      <c r="E201" s="6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8">
      <c r="B202" s="108"/>
      <c r="C202" s="65"/>
      <c r="D202" s="65"/>
      <c r="E202" s="6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8">
      <c r="B203" s="108"/>
      <c r="C203" s="65"/>
      <c r="D203" s="65"/>
      <c r="E203" s="6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8">
      <c r="B204" s="108"/>
      <c r="C204" s="65"/>
      <c r="D204" s="65"/>
      <c r="E204" s="6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8">
      <c r="B205" s="108"/>
      <c r="C205" s="65"/>
      <c r="D205" s="65"/>
      <c r="E205" s="6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8">
      <c r="B206" s="108"/>
      <c r="C206" s="65"/>
      <c r="D206" s="65"/>
      <c r="E206" s="6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8">
      <c r="B207" s="108"/>
      <c r="C207" s="65"/>
      <c r="D207" s="65"/>
      <c r="E207" s="6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8">
      <c r="B208" s="108"/>
      <c r="C208" s="65"/>
      <c r="D208" s="65"/>
      <c r="E208" s="6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8">
      <c r="B209" s="108"/>
      <c r="C209" s="65"/>
      <c r="D209" s="65"/>
      <c r="E209" s="6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8">
      <c r="B210" s="108"/>
      <c r="C210" s="65"/>
      <c r="D210" s="65"/>
      <c r="E210" s="6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8">
      <c r="B211" s="108"/>
      <c r="C211" s="65"/>
      <c r="D211" s="65"/>
      <c r="E211" s="6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8">
      <c r="B212" s="108"/>
      <c r="C212" s="65"/>
      <c r="D212" s="65"/>
      <c r="E212" s="6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8">
      <c r="B213" s="108"/>
      <c r="C213" s="65"/>
      <c r="D213" s="65"/>
      <c r="E213" s="6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8">
      <c r="B214" s="108"/>
      <c r="C214" s="65"/>
      <c r="D214" s="65"/>
      <c r="E214" s="6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8">
      <c r="B215" s="108"/>
      <c r="C215" s="65"/>
      <c r="D215" s="65"/>
      <c r="E215" s="6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8">
      <c r="B216" s="108"/>
      <c r="C216" s="65"/>
      <c r="D216" s="65"/>
      <c r="E216" s="6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8">
      <c r="B217" s="108"/>
      <c r="C217" s="65"/>
      <c r="D217" s="65"/>
      <c r="E217" s="6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8">
      <c r="B218" s="108"/>
      <c r="C218" s="65"/>
      <c r="D218" s="65"/>
      <c r="E218" s="6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8">
      <c r="B219" s="108"/>
      <c r="C219" s="65"/>
      <c r="D219" s="65"/>
      <c r="E219" s="6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8">
      <c r="B220" s="108"/>
      <c r="C220" s="65"/>
      <c r="D220" s="65"/>
      <c r="E220" s="6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8">
      <c r="B221" s="108"/>
      <c r="C221" s="65"/>
      <c r="D221" s="65"/>
      <c r="E221" s="6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8">
      <c r="B222" s="108"/>
      <c r="C222" s="65"/>
      <c r="D222" s="65"/>
      <c r="E222" s="6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8">
      <c r="B223" s="108"/>
      <c r="C223" s="65"/>
      <c r="D223" s="65"/>
      <c r="E223" s="6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8">
      <c r="B224" s="108"/>
      <c r="C224" s="65"/>
      <c r="D224" s="65"/>
      <c r="E224" s="6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8">
      <c r="B225" s="108"/>
      <c r="C225" s="65"/>
      <c r="D225" s="65"/>
      <c r="E225" s="6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8">
      <c r="B226" s="108"/>
      <c r="C226" s="65"/>
      <c r="D226" s="65"/>
      <c r="E226" s="6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8">
      <c r="B227" s="108"/>
      <c r="C227" s="65"/>
      <c r="D227" s="65"/>
      <c r="E227" s="6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8">
      <c r="B228" s="108"/>
      <c r="C228" s="65"/>
      <c r="D228" s="65"/>
      <c r="E228" s="6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8">
      <c r="B229" s="108"/>
      <c r="C229" s="65"/>
      <c r="D229" s="65"/>
      <c r="E229" s="6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8">
      <c r="B230" s="108"/>
      <c r="C230" s="65"/>
      <c r="D230" s="65"/>
      <c r="E230" s="6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8">
      <c r="B231" s="108"/>
      <c r="C231" s="65"/>
      <c r="D231" s="65"/>
      <c r="E231" s="6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8">
      <c r="B232" s="108"/>
      <c r="C232" s="65"/>
      <c r="D232" s="65"/>
      <c r="E232" s="6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8">
      <c r="B233" s="108"/>
      <c r="C233" s="65"/>
      <c r="D233" s="65"/>
      <c r="E233" s="6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8">
      <c r="B234" s="108"/>
      <c r="C234" s="65"/>
      <c r="D234" s="65"/>
      <c r="E234" s="6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8">
      <c r="B235" s="108"/>
      <c r="C235" s="65"/>
      <c r="D235" s="65"/>
      <c r="E235" s="6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8">
      <c r="B236" s="108"/>
      <c r="C236" s="65"/>
      <c r="D236" s="65"/>
      <c r="E236" s="6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8">
      <c r="B237" s="108"/>
      <c r="C237" s="65"/>
      <c r="D237" s="65"/>
      <c r="E237" s="6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8">
      <c r="B238" s="108"/>
      <c r="C238" s="65"/>
      <c r="D238" s="65"/>
      <c r="E238" s="6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8">
      <c r="B239" s="108"/>
      <c r="C239" s="65"/>
      <c r="D239" s="65"/>
      <c r="E239" s="6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8">
      <c r="B240" s="108"/>
      <c r="C240" s="65"/>
      <c r="D240" s="65"/>
      <c r="E240" s="6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8">
      <c r="B241" s="108"/>
      <c r="C241" s="65"/>
      <c r="D241" s="65"/>
      <c r="E241" s="6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8">
      <c r="B242" s="108"/>
      <c r="C242" s="65"/>
      <c r="D242" s="65"/>
      <c r="E242" s="6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8">
      <c r="B243" s="108"/>
      <c r="C243" s="65"/>
      <c r="D243" s="65"/>
      <c r="E243" s="6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8">
      <c r="B244" s="108"/>
      <c r="C244" s="65"/>
      <c r="D244" s="65"/>
      <c r="E244" s="6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8">
      <c r="B245" s="108"/>
      <c r="C245" s="65"/>
      <c r="D245" s="65"/>
      <c r="E245" s="6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8">
      <c r="B246" s="108"/>
      <c r="C246" s="65"/>
      <c r="D246" s="65"/>
      <c r="E246" s="6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8">
      <c r="B247" s="108"/>
      <c r="C247" s="65"/>
      <c r="D247" s="65"/>
      <c r="E247" s="6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8">
      <c r="B248" s="108"/>
      <c r="C248" s="65"/>
      <c r="D248" s="65"/>
      <c r="E248" s="6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8">
      <c r="B249" s="108"/>
      <c r="C249" s="65"/>
      <c r="D249" s="65"/>
      <c r="E249" s="6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8">
      <c r="B250" s="108"/>
      <c r="C250" s="65"/>
      <c r="D250" s="65"/>
      <c r="E250" s="6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8">
      <c r="B251" s="108"/>
      <c r="C251" s="65"/>
      <c r="D251" s="65"/>
      <c r="E251" s="6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8">
      <c r="B252" s="108"/>
      <c r="C252" s="65"/>
      <c r="D252" s="65"/>
      <c r="E252" s="6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8">
      <c r="B253" s="108"/>
      <c r="C253" s="65"/>
      <c r="D253" s="65"/>
      <c r="E253" s="6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8">
      <c r="B254" s="108"/>
      <c r="C254" s="65"/>
      <c r="D254" s="65"/>
      <c r="E254" s="6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8">
      <c r="B255" s="108"/>
      <c r="C255" s="65"/>
      <c r="D255" s="65"/>
      <c r="E255" s="6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8">
      <c r="B256" s="108"/>
      <c r="C256" s="65"/>
      <c r="D256" s="65"/>
      <c r="E256" s="6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8">
      <c r="B257" s="108"/>
      <c r="C257" s="65"/>
      <c r="D257" s="65"/>
      <c r="E257" s="6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8">
      <c r="B258" s="108"/>
      <c r="C258" s="65"/>
      <c r="D258" s="65"/>
      <c r="E258" s="6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8">
      <c r="B259" s="108"/>
      <c r="C259" s="65"/>
      <c r="D259" s="65"/>
      <c r="E259" s="6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8">
      <c r="B260" s="108"/>
      <c r="C260" s="65"/>
      <c r="D260" s="65"/>
      <c r="E260" s="6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8">
      <c r="B261" s="108"/>
      <c r="C261" s="65"/>
      <c r="D261" s="65"/>
      <c r="E261" s="6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8">
      <c r="B262" s="108"/>
      <c r="C262" s="65"/>
      <c r="D262" s="65"/>
      <c r="E262" s="6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8">
      <c r="B263" s="108"/>
      <c r="C263" s="65"/>
      <c r="D263" s="65"/>
      <c r="E263" s="6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8">
      <c r="B264" s="108"/>
      <c r="C264" s="65"/>
      <c r="D264" s="65"/>
      <c r="E264" s="6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8">
      <c r="B265" s="108"/>
      <c r="C265" s="65"/>
      <c r="D265" s="65"/>
      <c r="E265" s="6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8">
      <c r="B266" s="108"/>
      <c r="C266" s="65"/>
      <c r="D266" s="65"/>
      <c r="E266" s="6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8">
      <c r="B267" s="108"/>
      <c r="C267" s="65"/>
      <c r="D267" s="65"/>
      <c r="E267" s="6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8">
      <c r="B268" s="108"/>
      <c r="C268" s="65"/>
      <c r="D268" s="65"/>
      <c r="E268" s="6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8">
      <c r="B269" s="108"/>
      <c r="C269" s="65"/>
      <c r="D269" s="65"/>
      <c r="E269" s="6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8">
      <c r="B270" s="108"/>
      <c r="C270" s="65"/>
      <c r="D270" s="65"/>
      <c r="E270" s="6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8">
      <c r="B271" s="108"/>
      <c r="C271" s="65"/>
      <c r="D271" s="65"/>
      <c r="E271" s="6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8">
      <c r="B272" s="108"/>
      <c r="C272" s="65"/>
      <c r="D272" s="65"/>
      <c r="E272" s="6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8">
      <c r="B273" s="108"/>
      <c r="C273" s="65"/>
      <c r="D273" s="65"/>
      <c r="E273" s="6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8">
      <c r="B274" s="108"/>
      <c r="C274" s="65"/>
      <c r="D274" s="65"/>
      <c r="E274" s="6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8">
      <c r="B275" s="108"/>
      <c r="C275" s="65"/>
      <c r="D275" s="65"/>
      <c r="E275" s="6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8">
      <c r="B276" s="108"/>
      <c r="C276" s="65"/>
      <c r="D276" s="65"/>
      <c r="E276" s="6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8">
      <c r="B277" s="108"/>
      <c r="C277" s="65"/>
      <c r="D277" s="65"/>
      <c r="E277" s="6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8">
      <c r="B278" s="108"/>
      <c r="C278" s="65"/>
      <c r="D278" s="65"/>
      <c r="E278" s="6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8">
      <c r="B279" s="108"/>
      <c r="C279" s="65"/>
      <c r="D279" s="65"/>
      <c r="E279" s="6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8">
      <c r="B280" s="108"/>
      <c r="C280" s="65"/>
      <c r="D280" s="65"/>
      <c r="E280" s="6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8">
      <c r="B281" s="108"/>
      <c r="C281" s="65"/>
      <c r="D281" s="65"/>
      <c r="E281" s="6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8">
      <c r="B282" s="108"/>
      <c r="C282" s="65"/>
      <c r="D282" s="65"/>
      <c r="E282" s="6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8">
      <c r="B283" s="108"/>
      <c r="C283" s="65"/>
      <c r="D283" s="65"/>
      <c r="E283" s="6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8">
      <c r="B284" s="108"/>
      <c r="C284" s="65"/>
      <c r="D284" s="65"/>
      <c r="E284" s="6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8">
      <c r="B285" s="108"/>
      <c r="C285" s="65"/>
      <c r="D285" s="65"/>
      <c r="E285" s="6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8">
      <c r="B286" s="108"/>
      <c r="C286" s="65"/>
      <c r="D286" s="65"/>
      <c r="E286" s="6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8">
      <c r="B287" s="108"/>
      <c r="C287" s="65"/>
      <c r="D287" s="65"/>
      <c r="E287" s="6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8">
      <c r="B288" s="108"/>
      <c r="C288" s="65"/>
      <c r="D288" s="65"/>
      <c r="E288" s="6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8">
      <c r="B289" s="108"/>
      <c r="C289" s="65"/>
      <c r="D289" s="65"/>
      <c r="E289" s="6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8">
      <c r="B290" s="108"/>
      <c r="C290" s="65"/>
      <c r="D290" s="65"/>
      <c r="E290" s="6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8">
      <c r="B291" s="108"/>
      <c r="C291" s="65"/>
      <c r="D291" s="65"/>
      <c r="E291" s="6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8">
      <c r="B292" s="108"/>
      <c r="C292" s="65"/>
      <c r="D292" s="65"/>
      <c r="E292" s="6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8">
      <c r="B293" s="108"/>
      <c r="C293" s="65"/>
      <c r="D293" s="65"/>
      <c r="E293" s="6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8">
      <c r="B294" s="108"/>
      <c r="C294" s="65"/>
      <c r="D294" s="65"/>
      <c r="E294" s="6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8">
      <c r="B295" s="108"/>
      <c r="C295" s="65"/>
      <c r="D295" s="65"/>
      <c r="E295" s="6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8">
      <c r="B296" s="108"/>
      <c r="C296" s="65"/>
      <c r="D296" s="65"/>
      <c r="E296" s="6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8">
      <c r="B297" s="108"/>
      <c r="C297" s="65"/>
      <c r="D297" s="65"/>
      <c r="E297" s="6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8">
      <c r="B298" s="108"/>
      <c r="C298" s="65"/>
      <c r="D298" s="65"/>
      <c r="E298" s="6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8">
      <c r="B299" s="108"/>
      <c r="C299" s="65"/>
      <c r="D299" s="65"/>
      <c r="E299" s="6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8">
      <c r="B300" s="108"/>
      <c r="C300" s="65"/>
      <c r="D300" s="65"/>
      <c r="E300" s="6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8">
      <c r="B301" s="108"/>
      <c r="C301" s="65"/>
      <c r="D301" s="65"/>
      <c r="E301" s="6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8">
      <c r="B302" s="108"/>
      <c r="C302" s="65"/>
      <c r="D302" s="65"/>
      <c r="E302" s="6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8">
      <c r="B303" s="108"/>
      <c r="C303" s="65"/>
      <c r="D303" s="65"/>
      <c r="E303" s="6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8">
      <c r="B304" s="108"/>
      <c r="C304" s="65"/>
      <c r="D304" s="65"/>
      <c r="E304" s="6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8">
      <c r="B305" s="108"/>
      <c r="C305" s="65"/>
      <c r="D305" s="65"/>
      <c r="E305" s="6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8">
      <c r="B306" s="108"/>
      <c r="C306" s="65"/>
      <c r="D306" s="65"/>
      <c r="E306" s="6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8">
      <c r="B307" s="108"/>
      <c r="C307" s="65"/>
      <c r="D307" s="65"/>
      <c r="E307" s="6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8">
      <c r="B308" s="108"/>
      <c r="C308" s="65"/>
      <c r="D308" s="65"/>
      <c r="E308" s="6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8">
      <c r="B309" s="108"/>
      <c r="C309" s="65"/>
      <c r="D309" s="65"/>
      <c r="E309" s="6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8">
      <c r="B310" s="108"/>
      <c r="C310" s="65"/>
      <c r="D310" s="65"/>
      <c r="E310" s="6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8">
      <c r="B311" s="108"/>
      <c r="C311" s="65"/>
      <c r="D311" s="65"/>
      <c r="E311" s="6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8">
      <c r="B312" s="108"/>
      <c r="C312" s="65"/>
      <c r="D312" s="65"/>
      <c r="E312" s="6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8">
      <c r="B313" s="108"/>
      <c r="C313" s="65"/>
      <c r="D313" s="65"/>
      <c r="E313" s="6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8">
      <c r="B314" s="108"/>
      <c r="C314" s="65"/>
      <c r="D314" s="65"/>
      <c r="E314" s="6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8">
      <c r="B315" s="108"/>
      <c r="C315" s="65"/>
      <c r="D315" s="65"/>
      <c r="E315" s="6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8">
      <c r="B316" s="108"/>
      <c r="C316" s="65"/>
      <c r="D316" s="65"/>
      <c r="E316" s="6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8">
      <c r="B317" s="108"/>
      <c r="C317" s="65"/>
      <c r="D317" s="65"/>
      <c r="E317" s="6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8">
      <c r="B318" s="108"/>
      <c r="C318" s="65"/>
      <c r="D318" s="65"/>
      <c r="E318" s="6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8">
      <c r="B319" s="108"/>
      <c r="C319" s="65"/>
      <c r="D319" s="65"/>
      <c r="E319" s="6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8">
      <c r="B320" s="108"/>
      <c r="C320" s="65"/>
      <c r="D320" s="65"/>
      <c r="E320" s="6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8">
      <c r="B321" s="108"/>
      <c r="C321" s="65"/>
      <c r="D321" s="65"/>
      <c r="E321" s="6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8">
      <c r="B322" s="108"/>
      <c r="C322" s="65"/>
      <c r="D322" s="65"/>
      <c r="E322" s="6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8">
      <c r="B323" s="108"/>
      <c r="C323" s="65"/>
      <c r="D323" s="65"/>
      <c r="E323" s="6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8">
      <c r="B324" s="108"/>
      <c r="C324" s="65"/>
      <c r="D324" s="65"/>
      <c r="E324" s="6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8">
      <c r="B325" s="108"/>
      <c r="C325" s="65"/>
      <c r="D325" s="65"/>
      <c r="E325" s="6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8">
      <c r="B326" s="108"/>
      <c r="C326" s="65"/>
      <c r="D326" s="65"/>
      <c r="E326" s="6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8">
      <c r="B327" s="108"/>
      <c r="C327" s="65"/>
      <c r="D327" s="65"/>
      <c r="E327" s="6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8">
      <c r="B328" s="108"/>
      <c r="C328" s="65"/>
      <c r="D328" s="65"/>
      <c r="E328" s="6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8">
      <c r="B329" s="108"/>
      <c r="C329" s="65"/>
      <c r="D329" s="65"/>
      <c r="E329" s="6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8">
      <c r="B330" s="108"/>
      <c r="C330" s="65"/>
      <c r="D330" s="65"/>
      <c r="E330" s="6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8">
      <c r="B331" s="108"/>
      <c r="C331" s="65"/>
      <c r="D331" s="65"/>
      <c r="E331" s="6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8">
      <c r="B332" s="108"/>
      <c r="C332" s="65"/>
      <c r="D332" s="65"/>
      <c r="E332" s="6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8">
      <c r="B333" s="108"/>
      <c r="C333" s="65"/>
      <c r="D333" s="65"/>
      <c r="E333" s="6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8">
      <c r="B334" s="108"/>
      <c r="C334" s="65"/>
      <c r="D334" s="65"/>
      <c r="E334" s="6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8">
      <c r="B335" s="108"/>
      <c r="C335" s="65"/>
      <c r="D335" s="65"/>
      <c r="E335" s="6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8">
      <c r="B336" s="108"/>
      <c r="C336" s="65"/>
      <c r="D336" s="65"/>
      <c r="E336" s="6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8">
      <c r="B337" s="108"/>
      <c r="C337" s="65"/>
      <c r="D337" s="65"/>
      <c r="E337" s="6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8">
      <c r="B338" s="108"/>
      <c r="C338" s="65"/>
      <c r="D338" s="65"/>
      <c r="E338" s="6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8">
      <c r="B339" s="108"/>
      <c r="C339" s="65"/>
      <c r="D339" s="65"/>
      <c r="E339" s="6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8">
      <c r="B340" s="108"/>
      <c r="C340" s="65"/>
      <c r="D340" s="65"/>
      <c r="E340" s="6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8">
      <c r="B341" s="108"/>
      <c r="C341" s="65"/>
      <c r="D341" s="65"/>
      <c r="E341" s="6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8">
      <c r="B342" s="108"/>
      <c r="C342" s="65"/>
      <c r="D342" s="65"/>
      <c r="E342" s="6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8">
      <c r="B343" s="108"/>
      <c r="C343" s="65"/>
      <c r="D343" s="65"/>
      <c r="E343" s="6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8">
      <c r="B344" s="108"/>
      <c r="C344" s="65"/>
      <c r="D344" s="65"/>
      <c r="E344" s="6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8">
      <c r="B345" s="108"/>
      <c r="C345" s="65"/>
      <c r="D345" s="65"/>
      <c r="E345" s="6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8">
      <c r="B346" s="108"/>
      <c r="C346" s="65"/>
      <c r="D346" s="65"/>
      <c r="E346" s="6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8">
      <c r="B347" s="108"/>
      <c r="C347" s="65"/>
      <c r="D347" s="65"/>
      <c r="E347" s="6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8">
      <c r="B348" s="108"/>
      <c r="C348" s="65"/>
      <c r="D348" s="65"/>
      <c r="E348" s="6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8">
      <c r="B349" s="108"/>
      <c r="C349" s="65"/>
      <c r="D349" s="65"/>
      <c r="E349" s="6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8">
      <c r="B350" s="108"/>
      <c r="C350" s="65"/>
      <c r="D350" s="65"/>
      <c r="E350" s="6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8">
      <c r="B351" s="108"/>
      <c r="C351" s="65"/>
      <c r="D351" s="65"/>
      <c r="E351" s="6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8">
      <c r="B352" s="108"/>
      <c r="C352" s="65"/>
      <c r="D352" s="65"/>
      <c r="E352" s="6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8">
      <c r="B353" s="108"/>
      <c r="C353" s="65"/>
      <c r="D353" s="65"/>
      <c r="E353" s="6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8">
      <c r="B354" s="108"/>
      <c r="C354" s="65"/>
      <c r="D354" s="65"/>
      <c r="E354" s="6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8">
      <c r="B355" s="108"/>
      <c r="C355" s="65"/>
      <c r="D355" s="65"/>
      <c r="E355" s="6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8">
      <c r="B356" s="108"/>
      <c r="C356" s="65"/>
      <c r="D356" s="65"/>
      <c r="E356" s="6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8">
      <c r="B357" s="108"/>
      <c r="C357" s="65"/>
      <c r="D357" s="65"/>
      <c r="E357" s="6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8">
      <c r="B358" s="108"/>
      <c r="C358" s="65"/>
      <c r="D358" s="65"/>
      <c r="E358" s="6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8">
      <c r="B359" s="108"/>
      <c r="C359" s="65"/>
      <c r="D359" s="65"/>
      <c r="E359" s="6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8">
      <c r="B360" s="108"/>
      <c r="C360" s="65"/>
      <c r="D360" s="65"/>
      <c r="E360" s="6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8">
      <c r="B361" s="108"/>
      <c r="C361" s="65"/>
      <c r="D361" s="65"/>
      <c r="E361" s="6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8">
      <c r="B362" s="108"/>
      <c r="C362" s="65"/>
      <c r="D362" s="65"/>
      <c r="E362" s="6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8">
      <c r="B363" s="108"/>
      <c r="C363" s="65"/>
      <c r="D363" s="65"/>
      <c r="E363" s="6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8">
      <c r="B364" s="108"/>
      <c r="C364" s="65"/>
      <c r="D364" s="65"/>
      <c r="E364" s="6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8">
      <c r="B365" s="108"/>
      <c r="C365" s="65"/>
      <c r="D365" s="65"/>
      <c r="E365" s="6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8">
      <c r="B366" s="108"/>
      <c r="C366" s="65"/>
      <c r="D366" s="65"/>
      <c r="E366" s="6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8">
      <c r="B367" s="108"/>
      <c r="C367" s="65"/>
      <c r="D367" s="65"/>
      <c r="E367" s="6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8">
      <c r="B368" s="108"/>
      <c r="C368" s="65"/>
      <c r="D368" s="65"/>
      <c r="E368" s="6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8">
      <c r="B369" s="108"/>
      <c r="C369" s="65"/>
      <c r="D369" s="65"/>
      <c r="E369" s="6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8">
      <c r="B370" s="108"/>
      <c r="C370" s="65"/>
      <c r="D370" s="65"/>
      <c r="E370" s="6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8">
      <c r="B371" s="108"/>
      <c r="C371" s="65"/>
      <c r="D371" s="65"/>
      <c r="E371" s="6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8">
      <c r="B372" s="108"/>
      <c r="C372" s="65"/>
      <c r="D372" s="65"/>
      <c r="E372" s="6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8">
      <c r="B373" s="108"/>
      <c r="C373" s="65"/>
      <c r="D373" s="65"/>
      <c r="E373" s="6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8">
      <c r="B374" s="108"/>
      <c r="C374" s="65"/>
      <c r="D374" s="65"/>
      <c r="E374" s="6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8">
      <c r="B375" s="108"/>
      <c r="C375" s="65"/>
      <c r="D375" s="65"/>
      <c r="E375" s="6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8">
      <c r="B376" s="108"/>
      <c r="C376" s="65"/>
      <c r="D376" s="65"/>
      <c r="E376" s="6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8">
      <c r="B377" s="108"/>
      <c r="C377" s="65"/>
      <c r="D377" s="65"/>
      <c r="E377" s="6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8">
      <c r="B378" s="108"/>
      <c r="C378" s="65"/>
      <c r="D378" s="65"/>
      <c r="E378" s="6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8">
      <c r="B379" s="108"/>
      <c r="C379" s="65"/>
      <c r="D379" s="65"/>
      <c r="E379" s="6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8">
      <c r="B380" s="108"/>
      <c r="C380" s="65"/>
      <c r="D380" s="65"/>
      <c r="E380" s="6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8">
      <c r="B381" s="108"/>
      <c r="C381" s="65"/>
      <c r="D381" s="65"/>
      <c r="E381" s="6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8">
      <c r="B382" s="108"/>
      <c r="C382" s="65"/>
      <c r="D382" s="65"/>
      <c r="E382" s="6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8">
      <c r="B383" s="108"/>
      <c r="C383" s="65"/>
      <c r="D383" s="65"/>
      <c r="E383" s="6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8">
      <c r="B384" s="108"/>
      <c r="C384" s="65"/>
      <c r="D384" s="65"/>
      <c r="E384" s="6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8">
      <c r="B385" s="108"/>
      <c r="C385" s="65"/>
      <c r="D385" s="65"/>
      <c r="E385" s="6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8">
      <c r="B386" s="108"/>
      <c r="C386" s="65"/>
      <c r="D386" s="65"/>
      <c r="E386" s="6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8">
      <c r="B387" s="108"/>
      <c r="C387" s="65"/>
      <c r="D387" s="65"/>
      <c r="E387" s="6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8">
      <c r="B388" s="108"/>
      <c r="C388" s="65"/>
      <c r="D388" s="65"/>
      <c r="E388" s="6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8">
      <c r="B389" s="108"/>
      <c r="C389" s="65"/>
      <c r="D389" s="65"/>
      <c r="E389" s="6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8">
      <c r="B390" s="108"/>
      <c r="C390" s="65"/>
      <c r="D390" s="65"/>
      <c r="E390" s="6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8">
      <c r="B391" s="108"/>
      <c r="C391" s="65"/>
      <c r="D391" s="65"/>
      <c r="E391" s="6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8">
      <c r="B392" s="108"/>
      <c r="C392" s="65"/>
      <c r="D392" s="65"/>
      <c r="E392" s="6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8">
      <c r="B393" s="108"/>
      <c r="C393" s="65"/>
      <c r="D393" s="65"/>
      <c r="E393" s="6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8">
      <c r="B394" s="108"/>
      <c r="C394" s="65"/>
      <c r="D394" s="65"/>
      <c r="E394" s="6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8">
      <c r="B395" s="108"/>
      <c r="C395" s="65"/>
      <c r="D395" s="65"/>
      <c r="E395" s="6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8">
      <c r="B396" s="108"/>
      <c r="C396" s="65"/>
      <c r="D396" s="65"/>
      <c r="E396" s="6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8">
      <c r="B397" s="108"/>
      <c r="C397" s="65"/>
      <c r="D397" s="65"/>
      <c r="E397" s="6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8">
      <c r="B398" s="108"/>
      <c r="C398" s="65"/>
      <c r="D398" s="65"/>
      <c r="E398" s="6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8">
      <c r="B399" s="108"/>
      <c r="C399" s="65"/>
      <c r="D399" s="65"/>
      <c r="E399" s="6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8">
      <c r="B400" s="108"/>
      <c r="C400" s="65"/>
      <c r="D400" s="65"/>
      <c r="E400" s="6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8">
      <c r="B401" s="108"/>
      <c r="C401" s="65"/>
      <c r="D401" s="65"/>
      <c r="E401" s="6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8">
      <c r="B402" s="108"/>
      <c r="C402" s="65"/>
      <c r="D402" s="65"/>
      <c r="E402" s="6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8">
      <c r="B403" s="108"/>
      <c r="C403" s="65"/>
      <c r="D403" s="65"/>
      <c r="E403" s="6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8">
      <c r="B404" s="108"/>
      <c r="C404" s="65"/>
      <c r="D404" s="65"/>
      <c r="E404" s="6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8">
      <c r="B405" s="108"/>
      <c r="C405" s="65"/>
      <c r="D405" s="65"/>
      <c r="E405" s="6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8">
      <c r="B406" s="108"/>
      <c r="C406" s="65"/>
      <c r="D406" s="65"/>
      <c r="E406" s="6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8">
      <c r="B407" s="108"/>
      <c r="C407" s="65"/>
      <c r="D407" s="65"/>
      <c r="E407" s="6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8">
      <c r="B408" s="108"/>
      <c r="C408" s="65"/>
      <c r="D408" s="65"/>
      <c r="E408" s="6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8">
      <c r="B409" s="108"/>
      <c r="C409" s="65"/>
      <c r="D409" s="65"/>
      <c r="E409" s="6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8">
      <c r="B410" s="108"/>
      <c r="C410" s="65"/>
      <c r="D410" s="65"/>
      <c r="E410" s="6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8">
      <c r="B411" s="108"/>
      <c r="C411" s="65"/>
      <c r="D411" s="65"/>
      <c r="E411" s="6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8">
      <c r="B412" s="108"/>
      <c r="C412" s="65"/>
      <c r="D412" s="65"/>
      <c r="E412" s="6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8">
      <c r="B413" s="108"/>
      <c r="C413" s="65"/>
      <c r="D413" s="65"/>
      <c r="E413" s="6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8">
      <c r="B414" s="108"/>
      <c r="C414" s="65"/>
      <c r="D414" s="65"/>
      <c r="E414" s="6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8">
      <c r="B415" s="108"/>
      <c r="C415" s="65"/>
      <c r="D415" s="65"/>
      <c r="E415" s="6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8">
      <c r="B416" s="108"/>
      <c r="C416" s="65"/>
      <c r="D416" s="65"/>
      <c r="E416" s="6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8">
      <c r="B417" s="108"/>
      <c r="C417" s="65"/>
      <c r="D417" s="65"/>
      <c r="E417" s="6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8">
      <c r="B418" s="108"/>
      <c r="C418" s="65"/>
      <c r="D418" s="65"/>
      <c r="E418" s="6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8">
      <c r="B419" s="108"/>
      <c r="C419" s="65"/>
      <c r="D419" s="65"/>
      <c r="E419" s="6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8">
      <c r="B420" s="108"/>
      <c r="C420" s="65"/>
      <c r="D420" s="65"/>
      <c r="E420" s="6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8">
      <c r="B421" s="108"/>
      <c r="C421" s="65"/>
      <c r="D421" s="65"/>
      <c r="E421" s="6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8">
      <c r="B422" s="108"/>
      <c r="C422" s="65"/>
      <c r="D422" s="65"/>
      <c r="E422" s="6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8">
      <c r="B423" s="108"/>
      <c r="C423" s="65"/>
      <c r="D423" s="65"/>
      <c r="E423" s="6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8">
      <c r="B424" s="108"/>
      <c r="C424" s="65"/>
      <c r="D424" s="65"/>
      <c r="E424" s="6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8">
      <c r="B425" s="108"/>
      <c r="C425" s="65"/>
      <c r="D425" s="65"/>
      <c r="E425" s="6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8">
      <c r="B426" s="108"/>
      <c r="C426" s="65"/>
      <c r="D426" s="65"/>
      <c r="E426" s="6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8">
      <c r="B427" s="108"/>
      <c r="C427" s="65"/>
      <c r="D427" s="65"/>
      <c r="E427" s="6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8">
      <c r="B428" s="108"/>
      <c r="C428" s="65"/>
      <c r="D428" s="65"/>
      <c r="E428" s="6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8">
      <c r="B429" s="108"/>
      <c r="C429" s="65"/>
      <c r="D429" s="65"/>
      <c r="E429" s="6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8">
      <c r="B430" s="108"/>
      <c r="C430" s="65"/>
      <c r="D430" s="65"/>
      <c r="E430" s="6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8">
      <c r="B431" s="108"/>
      <c r="C431" s="65"/>
      <c r="D431" s="65"/>
      <c r="E431" s="6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8">
      <c r="B432" s="108"/>
      <c r="C432" s="65"/>
      <c r="D432" s="65"/>
      <c r="E432" s="6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8">
      <c r="B433" s="108"/>
      <c r="C433" s="65"/>
      <c r="D433" s="65"/>
      <c r="E433" s="6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8">
      <c r="B434" s="108"/>
      <c r="C434" s="65"/>
      <c r="D434" s="65"/>
      <c r="E434" s="6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8">
      <c r="B435" s="108"/>
      <c r="C435" s="65"/>
      <c r="D435" s="65"/>
      <c r="E435" s="6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8">
      <c r="B436" s="108"/>
      <c r="C436" s="65"/>
      <c r="D436" s="65"/>
      <c r="E436" s="6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8">
      <c r="B437" s="108"/>
      <c r="C437" s="65"/>
      <c r="D437" s="65"/>
      <c r="E437" s="6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8">
      <c r="B438" s="108"/>
      <c r="C438" s="65"/>
      <c r="D438" s="65"/>
      <c r="E438" s="6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8">
      <c r="B439" s="108"/>
      <c r="C439" s="65"/>
      <c r="D439" s="65"/>
      <c r="E439" s="6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8">
      <c r="B440" s="108"/>
      <c r="C440" s="65"/>
      <c r="D440" s="65"/>
      <c r="E440" s="6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8">
      <c r="B441" s="108"/>
      <c r="C441" s="65"/>
      <c r="D441" s="65"/>
      <c r="E441" s="6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8">
      <c r="B442" s="108"/>
      <c r="C442" s="65"/>
      <c r="D442" s="65"/>
      <c r="E442" s="6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8">
      <c r="B443" s="108"/>
      <c r="C443" s="65"/>
      <c r="D443" s="65"/>
      <c r="E443" s="6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8">
      <c r="B444" s="108"/>
      <c r="C444" s="65"/>
      <c r="D444" s="65"/>
      <c r="E444" s="6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8">
      <c r="B445" s="108"/>
      <c r="C445" s="65"/>
      <c r="D445" s="65"/>
      <c r="E445" s="6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8">
      <c r="B446" s="108"/>
      <c r="C446" s="65"/>
      <c r="D446" s="65"/>
      <c r="E446" s="6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8">
      <c r="B447" s="108"/>
      <c r="C447" s="65"/>
      <c r="D447" s="65"/>
      <c r="E447" s="6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8">
      <c r="B448" s="108"/>
      <c r="C448" s="65"/>
      <c r="D448" s="65"/>
      <c r="E448" s="6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8">
      <c r="B449" s="108"/>
      <c r="C449" s="65"/>
      <c r="D449" s="65"/>
      <c r="E449" s="6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8">
      <c r="B450" s="108"/>
      <c r="C450" s="65"/>
      <c r="D450" s="65"/>
      <c r="E450" s="6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8">
      <c r="B451" s="108"/>
      <c r="C451" s="65"/>
      <c r="D451" s="65"/>
      <c r="E451" s="6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8">
      <c r="B452" s="108"/>
      <c r="C452" s="65"/>
      <c r="D452" s="65"/>
      <c r="E452" s="6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8">
      <c r="B453" s="108"/>
      <c r="C453" s="65"/>
      <c r="D453" s="65"/>
      <c r="E453" s="6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8">
      <c r="B454" s="108"/>
      <c r="C454" s="65"/>
      <c r="D454" s="65"/>
      <c r="E454" s="6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8">
      <c r="B455" s="108"/>
      <c r="C455" s="65"/>
      <c r="D455" s="65"/>
      <c r="E455" s="6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8">
      <c r="B456" s="108"/>
      <c r="C456" s="65"/>
      <c r="D456" s="65"/>
      <c r="E456" s="6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8">
      <c r="B457" s="108"/>
      <c r="C457" s="65"/>
      <c r="D457" s="65"/>
      <c r="E457" s="6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8">
      <c r="B458" s="108"/>
      <c r="C458" s="65"/>
      <c r="D458" s="65"/>
      <c r="E458" s="6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8">
      <c r="B459" s="108"/>
      <c r="C459" s="65"/>
      <c r="D459" s="65"/>
      <c r="E459" s="6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8">
      <c r="B460" s="108"/>
      <c r="C460" s="65"/>
      <c r="D460" s="65"/>
      <c r="E460" s="6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8">
      <c r="B461" s="108"/>
      <c r="C461" s="65"/>
      <c r="D461" s="65"/>
      <c r="E461" s="6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8">
      <c r="B462" s="108"/>
      <c r="C462" s="65"/>
      <c r="D462" s="65"/>
      <c r="E462" s="6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8">
      <c r="B463" s="108"/>
      <c r="C463" s="65"/>
      <c r="D463" s="65"/>
      <c r="E463" s="6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8">
      <c r="B464" s="108"/>
      <c r="C464" s="65"/>
      <c r="D464" s="65"/>
      <c r="E464" s="6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8">
      <c r="B465" s="108"/>
      <c r="C465" s="65"/>
      <c r="D465" s="65"/>
      <c r="E465" s="6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8">
      <c r="B466" s="108"/>
      <c r="C466" s="65"/>
      <c r="D466" s="65"/>
      <c r="E466" s="6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8">
      <c r="B467" s="108"/>
      <c r="C467" s="65"/>
      <c r="D467" s="65"/>
      <c r="E467" s="6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8">
      <c r="B468" s="108"/>
      <c r="C468" s="65"/>
      <c r="D468" s="65"/>
      <c r="E468" s="6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8">
      <c r="B469" s="108"/>
      <c r="C469" s="65"/>
      <c r="D469" s="65"/>
      <c r="E469" s="6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8">
      <c r="B470" s="108"/>
      <c r="C470" s="65"/>
      <c r="D470" s="65"/>
      <c r="E470" s="6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8">
      <c r="B471" s="108"/>
      <c r="C471" s="65"/>
      <c r="D471" s="65"/>
      <c r="E471" s="6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8">
      <c r="B472" s="108"/>
      <c r="C472" s="65"/>
      <c r="D472" s="65"/>
      <c r="E472" s="6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8">
      <c r="B473" s="108"/>
      <c r="C473" s="65"/>
      <c r="D473" s="65"/>
      <c r="E473" s="6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8">
      <c r="B474" s="108"/>
      <c r="C474" s="65"/>
      <c r="D474" s="65"/>
      <c r="E474" s="6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8">
      <c r="B475" s="108"/>
      <c r="C475" s="65"/>
      <c r="D475" s="65"/>
      <c r="E475" s="6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8">
      <c r="B476" s="108"/>
      <c r="C476" s="65"/>
      <c r="D476" s="65"/>
      <c r="E476" s="6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8">
      <c r="B477" s="108"/>
      <c r="C477" s="65"/>
      <c r="D477" s="65"/>
      <c r="E477" s="6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8">
      <c r="B478" s="108"/>
      <c r="C478" s="65"/>
      <c r="D478" s="65"/>
      <c r="E478" s="6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8">
      <c r="B479" s="108"/>
      <c r="C479" s="65"/>
      <c r="D479" s="65"/>
      <c r="E479" s="6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8">
      <c r="B480" s="108"/>
      <c r="C480" s="65"/>
      <c r="D480" s="65"/>
      <c r="E480" s="6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8">
      <c r="B481" s="108"/>
      <c r="C481" s="65"/>
      <c r="D481" s="65"/>
      <c r="E481" s="6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8">
      <c r="B482" s="108"/>
      <c r="C482" s="65"/>
      <c r="D482" s="65"/>
      <c r="E482" s="6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8">
      <c r="B483" s="108"/>
      <c r="C483" s="65"/>
      <c r="D483" s="65"/>
      <c r="E483" s="6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8">
      <c r="B484" s="108"/>
      <c r="C484" s="65"/>
      <c r="D484" s="65"/>
      <c r="E484" s="6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8">
      <c r="B485" s="108"/>
      <c r="C485" s="65"/>
      <c r="D485" s="65"/>
      <c r="E485" s="6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8">
      <c r="B486" s="108"/>
      <c r="C486" s="65"/>
      <c r="D486" s="65"/>
      <c r="E486" s="6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8">
      <c r="B487" s="108"/>
      <c r="C487" s="65"/>
      <c r="D487" s="65"/>
      <c r="E487" s="6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8">
      <c r="B488" s="108"/>
      <c r="C488" s="65"/>
      <c r="D488" s="65"/>
      <c r="E488" s="6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8">
      <c r="B489" s="108"/>
      <c r="C489" s="65"/>
      <c r="D489" s="65"/>
      <c r="E489" s="6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8">
      <c r="B490" s="108"/>
      <c r="C490" s="65"/>
      <c r="D490" s="65"/>
      <c r="E490" s="6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8">
      <c r="B491" s="108"/>
      <c r="C491" s="65"/>
      <c r="D491" s="65"/>
      <c r="E491" s="6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8">
      <c r="B492" s="108"/>
      <c r="C492" s="65"/>
      <c r="D492" s="65"/>
      <c r="E492" s="6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8">
      <c r="B493" s="108"/>
      <c r="C493" s="65"/>
      <c r="D493" s="65"/>
      <c r="E493" s="6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8">
      <c r="B494" s="108"/>
      <c r="C494" s="65"/>
      <c r="D494" s="65"/>
      <c r="E494" s="6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8">
      <c r="B495" s="108"/>
      <c r="C495" s="65"/>
      <c r="D495" s="65"/>
      <c r="E495" s="6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8">
      <c r="B496" s="108"/>
      <c r="C496" s="65"/>
      <c r="D496" s="65"/>
      <c r="E496" s="6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8">
      <c r="B497" s="108"/>
      <c r="C497" s="65"/>
      <c r="D497" s="65"/>
      <c r="E497" s="6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8">
      <c r="B498" s="108"/>
      <c r="C498" s="65"/>
      <c r="D498" s="65"/>
      <c r="E498" s="6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8">
      <c r="B499" s="108"/>
      <c r="C499" s="65"/>
      <c r="D499" s="65"/>
      <c r="E499" s="6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8">
      <c r="B500" s="108"/>
      <c r="C500" s="65"/>
      <c r="D500" s="65"/>
      <c r="E500" s="6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8">
      <c r="B501" s="108"/>
      <c r="C501" s="65"/>
      <c r="D501" s="65"/>
      <c r="E501" s="6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8">
      <c r="B502" s="108"/>
      <c r="C502" s="65"/>
      <c r="D502" s="65"/>
      <c r="E502" s="6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8">
      <c r="B503" s="108"/>
      <c r="C503" s="65"/>
      <c r="D503" s="65"/>
      <c r="E503" s="6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8">
      <c r="B504" s="108"/>
      <c r="C504" s="65"/>
      <c r="D504" s="65"/>
      <c r="E504" s="6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8">
      <c r="B505" s="108"/>
      <c r="C505" s="65"/>
      <c r="D505" s="65"/>
      <c r="E505" s="6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8">
      <c r="B506" s="108"/>
      <c r="C506" s="65"/>
      <c r="D506" s="65"/>
      <c r="E506" s="6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8">
      <c r="B507" s="108"/>
      <c r="C507" s="65"/>
      <c r="D507" s="65"/>
      <c r="E507" s="6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8">
      <c r="B508" s="108"/>
      <c r="C508" s="65"/>
      <c r="D508" s="65"/>
      <c r="E508" s="6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8">
      <c r="B509" s="108"/>
      <c r="C509" s="65"/>
      <c r="D509" s="65"/>
      <c r="E509" s="6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8">
      <c r="B510" s="108"/>
      <c r="C510" s="65"/>
      <c r="D510" s="65"/>
      <c r="E510" s="6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8">
      <c r="B511" s="108"/>
      <c r="C511" s="65"/>
      <c r="D511" s="65"/>
      <c r="E511" s="6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8">
      <c r="B512" s="108"/>
      <c r="C512" s="65"/>
      <c r="D512" s="65"/>
      <c r="E512" s="6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8">
      <c r="B513" s="108"/>
      <c r="C513" s="65"/>
      <c r="D513" s="65"/>
      <c r="E513" s="6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8">
      <c r="B514" s="108"/>
      <c r="C514" s="65"/>
      <c r="D514" s="65"/>
      <c r="E514" s="6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8">
      <c r="B515" s="108"/>
      <c r="C515" s="65"/>
      <c r="D515" s="65"/>
      <c r="E515" s="6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8">
      <c r="B516" s="108"/>
      <c r="C516" s="65"/>
      <c r="D516" s="65"/>
      <c r="E516" s="6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8">
      <c r="B517" s="108"/>
      <c r="C517" s="65"/>
      <c r="D517" s="65"/>
      <c r="E517" s="6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8">
      <c r="B518" s="108"/>
      <c r="C518" s="65"/>
      <c r="D518" s="65"/>
      <c r="E518" s="6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8">
      <c r="B519" s="108"/>
      <c r="C519" s="65"/>
      <c r="D519" s="65"/>
      <c r="E519" s="6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8">
      <c r="B520" s="108"/>
      <c r="C520" s="65"/>
      <c r="D520" s="65"/>
      <c r="E520" s="6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8">
      <c r="B521" s="108"/>
      <c r="C521" s="65"/>
      <c r="D521" s="65"/>
      <c r="E521" s="6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8">
      <c r="B522" s="108"/>
      <c r="C522" s="65"/>
      <c r="D522" s="65"/>
      <c r="E522" s="6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8">
      <c r="B523" s="108"/>
      <c r="C523" s="65"/>
      <c r="D523" s="65"/>
      <c r="E523" s="6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8">
      <c r="B524" s="108"/>
      <c r="C524" s="65"/>
      <c r="D524" s="65"/>
      <c r="E524" s="6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8">
      <c r="B525" s="108"/>
      <c r="C525" s="65"/>
      <c r="D525" s="65"/>
      <c r="E525" s="6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8">
      <c r="B526" s="108"/>
      <c r="C526" s="65"/>
      <c r="D526" s="65"/>
      <c r="E526" s="6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8">
      <c r="B527" s="108"/>
      <c r="C527" s="65"/>
      <c r="D527" s="65"/>
      <c r="E527" s="6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8">
      <c r="B528" s="108"/>
      <c r="C528" s="65"/>
      <c r="D528" s="65"/>
      <c r="E528" s="6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8">
      <c r="B529" s="108"/>
      <c r="C529" s="65"/>
      <c r="D529" s="65"/>
      <c r="E529" s="6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8">
      <c r="B530" s="108"/>
      <c r="C530" s="65"/>
      <c r="D530" s="65"/>
      <c r="E530" s="6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8">
      <c r="B531" s="108"/>
      <c r="C531" s="65"/>
      <c r="D531" s="65"/>
      <c r="E531" s="6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8">
      <c r="B532" s="108"/>
      <c r="C532" s="65"/>
      <c r="D532" s="65"/>
      <c r="E532" s="6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8">
      <c r="B533" s="108"/>
      <c r="C533" s="65"/>
      <c r="D533" s="65"/>
      <c r="E533" s="6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8">
      <c r="B534" s="108"/>
      <c r="C534" s="65"/>
      <c r="D534" s="65"/>
      <c r="E534" s="6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8">
      <c r="B535" s="108"/>
      <c r="C535" s="65"/>
      <c r="D535" s="65"/>
      <c r="E535" s="6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8">
      <c r="B536" s="108"/>
      <c r="C536" s="65"/>
      <c r="D536" s="65"/>
      <c r="E536" s="6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8">
      <c r="B537" s="108"/>
      <c r="C537" s="65"/>
      <c r="D537" s="65"/>
      <c r="E537" s="6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8">
      <c r="B538" s="108"/>
      <c r="C538" s="65"/>
      <c r="D538" s="65"/>
      <c r="E538" s="6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8">
      <c r="B539" s="108"/>
      <c r="C539" s="65"/>
      <c r="D539" s="65"/>
      <c r="E539" s="6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8">
      <c r="B540" s="108"/>
      <c r="C540" s="65"/>
      <c r="D540" s="65"/>
      <c r="E540" s="6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8">
      <c r="B541" s="108"/>
      <c r="C541" s="65"/>
      <c r="D541" s="65"/>
      <c r="E541" s="6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8">
      <c r="B542" s="108"/>
      <c r="C542" s="65"/>
      <c r="D542" s="65"/>
      <c r="E542" s="6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8">
      <c r="B543" s="108"/>
      <c r="C543" s="65"/>
      <c r="D543" s="65"/>
      <c r="E543" s="6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8">
      <c r="B544" s="108"/>
      <c r="C544" s="65"/>
      <c r="D544" s="65"/>
      <c r="E544" s="6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8">
      <c r="B545" s="108"/>
      <c r="C545" s="65"/>
      <c r="D545" s="65"/>
      <c r="E545" s="6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8">
      <c r="B546" s="108"/>
      <c r="C546" s="65"/>
      <c r="D546" s="65"/>
      <c r="E546" s="6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8">
      <c r="B547" s="108"/>
      <c r="C547" s="65"/>
      <c r="D547" s="65"/>
      <c r="E547" s="6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8">
      <c r="B548" s="108"/>
      <c r="C548" s="65"/>
      <c r="D548" s="65"/>
      <c r="E548" s="6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8">
      <c r="B549" s="108"/>
      <c r="C549" s="65"/>
      <c r="D549" s="65"/>
      <c r="E549" s="6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8">
      <c r="B550" s="108"/>
      <c r="C550" s="65"/>
      <c r="D550" s="65"/>
      <c r="E550" s="6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8">
      <c r="B551" s="108"/>
      <c r="C551" s="65"/>
      <c r="D551" s="65"/>
      <c r="E551" s="6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8">
      <c r="B552" s="108"/>
      <c r="C552" s="65"/>
      <c r="D552" s="65"/>
      <c r="E552" s="6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8">
      <c r="B553" s="108"/>
      <c r="C553" s="65"/>
      <c r="D553" s="65"/>
      <c r="E553" s="6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8">
      <c r="B554" s="108"/>
      <c r="C554" s="65"/>
      <c r="D554" s="65"/>
      <c r="E554" s="6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8">
      <c r="B555" s="108"/>
      <c r="C555" s="65"/>
      <c r="D555" s="65"/>
      <c r="E555" s="6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8">
      <c r="B556" s="108"/>
      <c r="C556" s="65"/>
      <c r="D556" s="65"/>
      <c r="E556" s="6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8">
      <c r="B557" s="108"/>
      <c r="C557" s="65"/>
      <c r="D557" s="65"/>
      <c r="E557" s="6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8">
      <c r="B558" s="108"/>
      <c r="C558" s="65"/>
      <c r="D558" s="65"/>
      <c r="E558" s="6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8">
      <c r="B559" s="108"/>
      <c r="C559" s="65"/>
      <c r="D559" s="65"/>
      <c r="E559" s="6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8">
      <c r="B560" s="108"/>
      <c r="C560" s="65"/>
      <c r="D560" s="65"/>
      <c r="E560" s="6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8">
      <c r="B561" s="108"/>
      <c r="C561" s="65"/>
      <c r="D561" s="65"/>
      <c r="E561" s="6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8">
      <c r="B562" s="108"/>
      <c r="C562" s="65"/>
      <c r="D562" s="65"/>
      <c r="E562" s="6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8">
      <c r="B563" s="108"/>
      <c r="C563" s="65"/>
      <c r="D563" s="65"/>
      <c r="E563" s="6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8">
      <c r="B564" s="108"/>
      <c r="C564" s="65"/>
      <c r="D564" s="65"/>
      <c r="E564" s="6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8">
      <c r="B565" s="108"/>
      <c r="C565" s="65"/>
      <c r="D565" s="65"/>
      <c r="E565" s="6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8">
      <c r="B566" s="108"/>
      <c r="C566" s="65"/>
      <c r="D566" s="65"/>
      <c r="E566" s="6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8">
      <c r="B567" s="108"/>
      <c r="C567" s="65"/>
      <c r="D567" s="65"/>
      <c r="E567" s="6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8">
      <c r="B568" s="108"/>
      <c r="C568" s="65"/>
      <c r="D568" s="65"/>
      <c r="E568" s="6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8">
      <c r="B569" s="108"/>
      <c r="C569" s="65"/>
      <c r="D569" s="65"/>
      <c r="E569" s="6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8">
      <c r="B570" s="108"/>
      <c r="C570" s="65"/>
      <c r="D570" s="65"/>
      <c r="E570" s="6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8">
      <c r="B571" s="108"/>
      <c r="C571" s="65"/>
      <c r="D571" s="65"/>
      <c r="E571" s="6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8">
      <c r="B572" s="108"/>
      <c r="C572" s="65"/>
      <c r="D572" s="65"/>
      <c r="E572" s="6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8">
      <c r="B573" s="108"/>
      <c r="C573" s="65"/>
      <c r="D573" s="65"/>
      <c r="E573" s="6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8">
      <c r="B574" s="108"/>
      <c r="C574" s="65"/>
      <c r="D574" s="65"/>
      <c r="E574" s="6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8">
      <c r="B575" s="108"/>
      <c r="C575" s="65"/>
      <c r="D575" s="65"/>
      <c r="E575" s="6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8">
      <c r="B576" s="108"/>
      <c r="C576" s="65"/>
      <c r="D576" s="65"/>
      <c r="E576" s="6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8">
      <c r="B577" s="108"/>
      <c r="C577" s="65"/>
      <c r="D577" s="65"/>
      <c r="E577" s="6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8">
      <c r="B578" s="108"/>
      <c r="C578" s="65"/>
      <c r="D578" s="65"/>
      <c r="E578" s="6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8">
      <c r="B579" s="108"/>
      <c r="C579" s="65"/>
      <c r="D579" s="65"/>
      <c r="E579" s="6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8">
      <c r="B580" s="108"/>
      <c r="C580" s="65"/>
      <c r="D580" s="65"/>
      <c r="E580" s="6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8">
      <c r="B581" s="108"/>
      <c r="C581" s="65"/>
      <c r="D581" s="65"/>
      <c r="E581" s="6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8">
      <c r="B582" s="108"/>
      <c r="C582" s="65"/>
      <c r="D582" s="65"/>
      <c r="E582" s="6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8">
      <c r="B583" s="108"/>
      <c r="C583" s="65"/>
      <c r="D583" s="65"/>
      <c r="E583" s="6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8">
      <c r="B584" s="108"/>
      <c r="C584" s="65"/>
      <c r="D584" s="65"/>
      <c r="E584" s="6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8">
      <c r="B585" s="108"/>
      <c r="C585" s="65"/>
      <c r="D585" s="65"/>
      <c r="E585" s="6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8">
      <c r="B586" s="108"/>
      <c r="C586" s="65"/>
      <c r="D586" s="65"/>
      <c r="E586" s="6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8">
      <c r="B587" s="108"/>
      <c r="C587" s="65"/>
      <c r="D587" s="65"/>
      <c r="E587" s="6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8">
      <c r="B588" s="108"/>
      <c r="C588" s="65"/>
      <c r="D588" s="65"/>
      <c r="E588" s="6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8">
      <c r="B589" s="108"/>
      <c r="C589" s="65"/>
      <c r="D589" s="65"/>
      <c r="E589" s="6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8">
      <c r="B590" s="108"/>
      <c r="C590" s="65"/>
      <c r="D590" s="65"/>
      <c r="E590" s="6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8">
      <c r="B591" s="108"/>
      <c r="C591" s="65"/>
      <c r="D591" s="65"/>
      <c r="E591" s="6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8">
      <c r="B592" s="108"/>
      <c r="C592" s="65"/>
      <c r="D592" s="65"/>
      <c r="E592" s="6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8">
      <c r="B593" s="108"/>
      <c r="C593" s="65"/>
      <c r="D593" s="65"/>
      <c r="E593" s="6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8">
      <c r="B594" s="108"/>
      <c r="C594" s="65"/>
      <c r="D594" s="65"/>
      <c r="E594" s="6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8">
      <c r="B595" s="108"/>
      <c r="C595" s="65"/>
      <c r="D595" s="65"/>
      <c r="E595" s="6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8">
      <c r="B596" s="108"/>
      <c r="C596" s="65"/>
      <c r="D596" s="65"/>
      <c r="E596" s="6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8">
      <c r="B597" s="108"/>
      <c r="C597" s="65"/>
      <c r="D597" s="65"/>
      <c r="E597" s="6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8">
      <c r="B598" s="108"/>
      <c r="C598" s="65"/>
      <c r="D598" s="65"/>
      <c r="E598" s="6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8">
      <c r="B599" s="108"/>
      <c r="C599" s="65"/>
      <c r="D599" s="65"/>
      <c r="E599" s="6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8">
      <c r="B600" s="108"/>
      <c r="C600" s="65"/>
      <c r="D600" s="65"/>
      <c r="E600" s="6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8">
      <c r="B601" s="108"/>
      <c r="C601" s="65"/>
      <c r="D601" s="65"/>
      <c r="E601" s="6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8">
      <c r="B602" s="108"/>
      <c r="C602" s="65"/>
      <c r="D602" s="65"/>
      <c r="E602" s="6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8">
      <c r="B603" s="108"/>
      <c r="C603" s="65"/>
      <c r="D603" s="65"/>
      <c r="E603" s="6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8">
      <c r="B604" s="108"/>
      <c r="C604" s="65"/>
      <c r="D604" s="65"/>
      <c r="E604" s="6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8">
      <c r="B605" s="108"/>
      <c r="C605" s="65"/>
      <c r="D605" s="65"/>
      <c r="E605" s="6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8">
      <c r="B606" s="108"/>
      <c r="C606" s="65"/>
      <c r="D606" s="65"/>
      <c r="E606" s="6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8">
      <c r="B607" s="108"/>
      <c r="C607" s="65"/>
      <c r="D607" s="65"/>
      <c r="E607" s="6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8">
      <c r="B608" s="108"/>
      <c r="C608" s="65"/>
      <c r="D608" s="65"/>
      <c r="E608" s="6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8">
      <c r="B609" s="108"/>
      <c r="C609" s="65"/>
      <c r="D609" s="65"/>
      <c r="E609" s="6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8">
      <c r="B610" s="108"/>
      <c r="C610" s="65"/>
      <c r="D610" s="65"/>
      <c r="E610" s="6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8">
      <c r="B611" s="108"/>
      <c r="C611" s="65"/>
      <c r="D611" s="65"/>
      <c r="E611" s="6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8">
      <c r="B612" s="108"/>
      <c r="C612" s="65"/>
      <c r="D612" s="65"/>
      <c r="E612" s="6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8">
      <c r="B613" s="108"/>
      <c r="C613" s="65"/>
      <c r="D613" s="65"/>
      <c r="E613" s="6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8">
      <c r="B614" s="108"/>
      <c r="C614" s="65"/>
      <c r="D614" s="65"/>
      <c r="E614" s="6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8">
      <c r="B615" s="108"/>
      <c r="C615" s="65"/>
      <c r="D615" s="65"/>
      <c r="E615" s="6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8">
      <c r="B616" s="108"/>
      <c r="C616" s="65"/>
      <c r="D616" s="65"/>
      <c r="E616" s="6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8">
      <c r="B617" s="108"/>
      <c r="C617" s="65"/>
      <c r="D617" s="65"/>
      <c r="E617" s="6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8">
      <c r="B618" s="108"/>
      <c r="C618" s="65"/>
      <c r="D618" s="65"/>
      <c r="E618" s="6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8">
      <c r="B619" s="108"/>
      <c r="C619" s="65"/>
      <c r="D619" s="65"/>
      <c r="E619" s="6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8">
      <c r="B620" s="108"/>
      <c r="C620" s="65"/>
      <c r="D620" s="65"/>
      <c r="E620" s="6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8">
      <c r="B621" s="108"/>
      <c r="C621" s="65"/>
      <c r="D621" s="65"/>
      <c r="E621" s="6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8">
      <c r="B622" s="108"/>
      <c r="C622" s="65"/>
      <c r="D622" s="65"/>
      <c r="E622" s="6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8">
      <c r="B623" s="108"/>
      <c r="C623" s="65"/>
      <c r="D623" s="65"/>
      <c r="E623" s="6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8">
      <c r="B624" s="108"/>
      <c r="C624" s="65"/>
      <c r="D624" s="65"/>
      <c r="E624" s="6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8">
      <c r="B625" s="108"/>
      <c r="C625" s="65"/>
      <c r="D625" s="65"/>
      <c r="E625" s="6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8">
      <c r="B626" s="108"/>
      <c r="C626" s="65"/>
      <c r="D626" s="65"/>
      <c r="E626" s="6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8">
      <c r="B627" s="108"/>
      <c r="C627" s="65"/>
      <c r="D627" s="65"/>
      <c r="E627" s="6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8">
      <c r="B628" s="108"/>
      <c r="C628" s="65"/>
      <c r="D628" s="65"/>
      <c r="E628" s="6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8">
      <c r="B629" s="108"/>
      <c r="C629" s="65"/>
      <c r="D629" s="65"/>
      <c r="E629" s="6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8">
      <c r="B630" s="108"/>
      <c r="C630" s="65"/>
      <c r="D630" s="65"/>
      <c r="E630" s="6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8">
      <c r="B631" s="108"/>
      <c r="C631" s="65"/>
      <c r="D631" s="65"/>
      <c r="E631" s="6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8">
      <c r="B632" s="108"/>
      <c r="C632" s="65"/>
      <c r="D632" s="65"/>
      <c r="E632" s="6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8">
      <c r="B633" s="108"/>
      <c r="C633" s="65"/>
      <c r="D633" s="65"/>
      <c r="E633" s="6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8">
      <c r="B634" s="108"/>
      <c r="C634" s="65"/>
      <c r="D634" s="65"/>
      <c r="E634" s="6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8">
      <c r="B635" s="108"/>
      <c r="C635" s="65"/>
      <c r="D635" s="65"/>
      <c r="E635" s="6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8">
      <c r="B636" s="108"/>
      <c r="C636" s="65"/>
      <c r="D636" s="65"/>
      <c r="E636" s="6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8">
      <c r="B637" s="108"/>
      <c r="C637" s="65"/>
      <c r="D637" s="65"/>
      <c r="E637" s="6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8">
      <c r="B638" s="108"/>
      <c r="C638" s="65"/>
      <c r="D638" s="65"/>
      <c r="E638" s="6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8">
      <c r="B639" s="108"/>
      <c r="C639" s="65"/>
      <c r="D639" s="65"/>
      <c r="E639" s="6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8">
      <c r="B640" s="108"/>
      <c r="C640" s="65"/>
      <c r="D640" s="65"/>
      <c r="E640" s="6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8">
      <c r="B641" s="108"/>
      <c r="C641" s="65"/>
      <c r="D641" s="65"/>
      <c r="E641" s="6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8">
      <c r="B642" s="108"/>
      <c r="C642" s="65"/>
      <c r="D642" s="65"/>
      <c r="E642" s="6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8">
      <c r="B643" s="108"/>
      <c r="C643" s="65"/>
      <c r="D643" s="65"/>
      <c r="E643" s="6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8">
      <c r="B644" s="108"/>
      <c r="C644" s="65"/>
      <c r="D644" s="65"/>
      <c r="E644" s="6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8">
      <c r="B645" s="108"/>
      <c r="C645" s="65"/>
      <c r="D645" s="65"/>
      <c r="E645" s="6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8">
      <c r="B646" s="108"/>
      <c r="C646" s="65"/>
      <c r="D646" s="65"/>
      <c r="E646" s="6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8">
      <c r="B647" s="108"/>
      <c r="C647" s="65"/>
      <c r="D647" s="65"/>
      <c r="E647" s="6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8">
      <c r="B648" s="108"/>
      <c r="C648" s="65"/>
      <c r="D648" s="65"/>
      <c r="E648" s="6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8">
      <c r="B649" s="108"/>
      <c r="C649" s="65"/>
      <c r="D649" s="65"/>
      <c r="E649" s="6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8">
      <c r="B650" s="108"/>
      <c r="C650" s="65"/>
      <c r="D650" s="65"/>
      <c r="E650" s="6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8">
      <c r="B651" s="108"/>
      <c r="C651" s="65"/>
      <c r="D651" s="65"/>
      <c r="E651" s="6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8">
      <c r="B652" s="108"/>
      <c r="C652" s="65"/>
      <c r="D652" s="65"/>
      <c r="E652" s="6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8">
      <c r="B653" s="108"/>
      <c r="C653" s="65"/>
      <c r="D653" s="65"/>
      <c r="E653" s="6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8">
      <c r="B654" s="108"/>
      <c r="C654" s="65"/>
      <c r="D654" s="65"/>
      <c r="E654" s="6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8">
      <c r="B655" s="108"/>
      <c r="C655" s="65"/>
      <c r="D655" s="65"/>
      <c r="E655" s="6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8">
      <c r="B656" s="108"/>
      <c r="C656" s="65"/>
      <c r="D656" s="65"/>
      <c r="E656" s="6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8">
      <c r="B657" s="108"/>
      <c r="C657" s="65"/>
      <c r="D657" s="65"/>
      <c r="E657" s="6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8">
      <c r="B658" s="108"/>
      <c r="C658" s="65"/>
      <c r="D658" s="65"/>
      <c r="E658" s="6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8">
      <c r="B659" s="108"/>
      <c r="C659" s="65"/>
      <c r="D659" s="65"/>
      <c r="E659" s="6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8">
      <c r="B660" s="108"/>
      <c r="C660" s="65"/>
      <c r="D660" s="65"/>
      <c r="E660" s="6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8">
      <c r="B661" s="108"/>
      <c r="C661" s="65"/>
      <c r="D661" s="65"/>
      <c r="E661" s="6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8">
      <c r="B662" s="108"/>
      <c r="C662" s="65"/>
      <c r="D662" s="65"/>
      <c r="E662" s="6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8">
      <c r="B663" s="108"/>
      <c r="C663" s="65"/>
      <c r="D663" s="65"/>
      <c r="E663" s="6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8">
      <c r="B664" s="108"/>
      <c r="C664" s="65"/>
      <c r="D664" s="65"/>
      <c r="E664" s="6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8">
      <c r="B665" s="108"/>
      <c r="C665" s="65"/>
      <c r="D665" s="65"/>
      <c r="E665" s="6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8">
      <c r="B666" s="108"/>
      <c r="C666" s="65"/>
      <c r="D666" s="65"/>
      <c r="E666" s="6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8">
      <c r="B667" s="108"/>
      <c r="C667" s="65"/>
      <c r="D667" s="65"/>
      <c r="E667" s="6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8">
      <c r="B668" s="108"/>
      <c r="C668" s="65"/>
      <c r="D668" s="65"/>
      <c r="E668" s="6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8">
      <c r="B669" s="108"/>
      <c r="C669" s="65"/>
      <c r="D669" s="65"/>
      <c r="E669" s="6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8">
      <c r="B670" s="108"/>
      <c r="C670" s="65"/>
      <c r="D670" s="65"/>
      <c r="E670" s="6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8">
      <c r="B671" s="108"/>
      <c r="C671" s="65"/>
      <c r="D671" s="65"/>
      <c r="E671" s="6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8">
      <c r="B672" s="108"/>
      <c r="C672" s="65"/>
      <c r="D672" s="65"/>
      <c r="E672" s="6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8">
      <c r="B673" s="108"/>
      <c r="C673" s="65"/>
      <c r="D673" s="65"/>
      <c r="E673" s="6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8">
      <c r="B674" s="108"/>
      <c r="C674" s="65"/>
      <c r="D674" s="65"/>
      <c r="E674" s="6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8">
      <c r="B675" s="108"/>
      <c r="C675" s="65"/>
      <c r="D675" s="65"/>
      <c r="E675" s="6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8">
      <c r="B676" s="108"/>
      <c r="C676" s="65"/>
      <c r="D676" s="65"/>
      <c r="E676" s="6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8">
      <c r="B677" s="108"/>
      <c r="C677" s="65"/>
      <c r="D677" s="65"/>
      <c r="E677" s="6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8">
      <c r="B678" s="108"/>
      <c r="C678" s="65"/>
      <c r="D678" s="65"/>
      <c r="E678" s="6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8">
      <c r="B679" s="108"/>
      <c r="C679" s="65"/>
      <c r="D679" s="65"/>
      <c r="E679" s="6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8">
      <c r="B680" s="108"/>
      <c r="C680" s="65"/>
      <c r="D680" s="65"/>
      <c r="E680" s="6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8">
      <c r="B681" s="108"/>
      <c r="C681" s="65"/>
      <c r="D681" s="65"/>
      <c r="E681" s="6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8">
      <c r="B682" s="108"/>
      <c r="C682" s="65"/>
      <c r="D682" s="65"/>
      <c r="E682" s="6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8">
      <c r="B683" s="108"/>
      <c r="C683" s="65"/>
      <c r="D683" s="65"/>
      <c r="E683" s="6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8">
      <c r="B684" s="108"/>
      <c r="C684" s="65"/>
      <c r="D684" s="65"/>
      <c r="E684" s="6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8">
      <c r="B685" s="108"/>
      <c r="C685" s="65"/>
      <c r="D685" s="65"/>
      <c r="E685" s="6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8">
      <c r="B686" s="108"/>
      <c r="C686" s="65"/>
      <c r="D686" s="65"/>
      <c r="E686" s="6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8">
      <c r="B687" s="108"/>
      <c r="C687" s="65"/>
      <c r="D687" s="65"/>
      <c r="E687" s="6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8">
      <c r="B688" s="108"/>
      <c r="C688" s="65"/>
      <c r="D688" s="65"/>
      <c r="E688" s="6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8">
      <c r="B689" s="108"/>
      <c r="C689" s="65"/>
      <c r="D689" s="65"/>
      <c r="E689" s="6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8">
      <c r="B690" s="108"/>
      <c r="C690" s="65"/>
      <c r="D690" s="65"/>
      <c r="E690" s="6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8">
      <c r="B691" s="108"/>
      <c r="C691" s="65"/>
      <c r="D691" s="65"/>
      <c r="E691" s="6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8">
      <c r="B692" s="108"/>
      <c r="C692" s="65"/>
      <c r="D692" s="65"/>
      <c r="E692" s="6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8">
      <c r="B693" s="108"/>
      <c r="C693" s="65"/>
      <c r="D693" s="65"/>
      <c r="E693" s="6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8">
      <c r="B694" s="108"/>
      <c r="C694" s="65"/>
      <c r="D694" s="65"/>
      <c r="E694" s="6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8">
      <c r="B695" s="108"/>
      <c r="C695" s="65"/>
      <c r="D695" s="65"/>
      <c r="E695" s="6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8">
      <c r="B696" s="108"/>
      <c r="C696" s="65"/>
      <c r="D696" s="65"/>
      <c r="E696" s="6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8">
      <c r="B697" s="108"/>
      <c r="C697" s="65"/>
      <c r="D697" s="65"/>
      <c r="E697" s="6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8">
      <c r="B698" s="108"/>
      <c r="C698" s="65"/>
      <c r="D698" s="65"/>
      <c r="E698" s="6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8">
      <c r="B699" s="108"/>
      <c r="C699" s="65"/>
      <c r="D699" s="65"/>
      <c r="E699" s="6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8">
      <c r="B700" s="108"/>
      <c r="C700" s="65"/>
      <c r="D700" s="65"/>
      <c r="E700" s="6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8">
      <c r="B701" s="108"/>
      <c r="C701" s="65"/>
      <c r="D701" s="65"/>
      <c r="E701" s="6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8">
      <c r="B702" s="108"/>
      <c r="C702" s="65"/>
      <c r="D702" s="65"/>
      <c r="E702" s="6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8">
      <c r="B703" s="108"/>
      <c r="C703" s="65"/>
      <c r="D703" s="65"/>
      <c r="E703" s="6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8">
      <c r="B704" s="108"/>
      <c r="C704" s="65"/>
      <c r="D704" s="65"/>
      <c r="E704" s="6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8">
      <c r="B705" s="108"/>
      <c r="C705" s="65"/>
      <c r="D705" s="65"/>
      <c r="E705" s="6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8">
      <c r="B706" s="108"/>
      <c r="C706" s="65"/>
      <c r="D706" s="65"/>
      <c r="E706" s="6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8">
      <c r="B707" s="108"/>
      <c r="C707" s="65"/>
      <c r="D707" s="65"/>
      <c r="E707" s="6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8">
      <c r="B708" s="108"/>
      <c r="C708" s="65"/>
      <c r="D708" s="65"/>
      <c r="E708" s="6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8">
      <c r="B709" s="108"/>
      <c r="C709" s="65"/>
      <c r="D709" s="65"/>
      <c r="E709" s="6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8">
      <c r="B710" s="108"/>
      <c r="C710" s="65"/>
      <c r="D710" s="65"/>
      <c r="E710" s="6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8">
      <c r="B711" s="108"/>
      <c r="C711" s="65"/>
      <c r="D711" s="65"/>
      <c r="E711" s="6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8">
      <c r="B712" s="108"/>
      <c r="C712" s="65"/>
      <c r="D712" s="65"/>
      <c r="E712" s="6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8">
      <c r="B713" s="108"/>
      <c r="C713" s="65"/>
      <c r="D713" s="65"/>
      <c r="E713" s="6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8">
      <c r="B714" s="108"/>
      <c r="C714" s="65"/>
      <c r="D714" s="65"/>
      <c r="E714" s="6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8">
      <c r="B715" s="108"/>
      <c r="C715" s="65"/>
      <c r="D715" s="65"/>
      <c r="E715" s="6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8">
      <c r="B716" s="108"/>
      <c r="C716" s="65"/>
      <c r="D716" s="65"/>
      <c r="E716" s="6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8">
      <c r="B717" s="108"/>
      <c r="C717" s="65"/>
      <c r="D717" s="65"/>
      <c r="E717" s="6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8">
      <c r="B718" s="108"/>
      <c r="C718" s="65"/>
      <c r="D718" s="65"/>
      <c r="E718" s="6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8">
      <c r="B719" s="108"/>
      <c r="C719" s="65"/>
      <c r="D719" s="65"/>
      <c r="E719" s="6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8">
      <c r="B720" s="108"/>
      <c r="C720" s="65"/>
      <c r="D720" s="65"/>
      <c r="E720" s="6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8">
      <c r="B721" s="108"/>
      <c r="C721" s="65"/>
      <c r="D721" s="65"/>
      <c r="E721" s="6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8">
      <c r="B722" s="108"/>
      <c r="C722" s="65"/>
      <c r="D722" s="65"/>
      <c r="E722" s="6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8">
      <c r="B723" s="108"/>
      <c r="C723" s="65"/>
      <c r="D723" s="65"/>
      <c r="E723" s="6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8">
      <c r="B724" s="108"/>
      <c r="C724" s="65"/>
      <c r="D724" s="65"/>
      <c r="E724" s="6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8">
      <c r="B725" s="108"/>
      <c r="C725" s="65"/>
      <c r="D725" s="65"/>
      <c r="E725" s="6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8">
      <c r="B726" s="108"/>
      <c r="C726" s="65"/>
      <c r="D726" s="65"/>
      <c r="E726" s="6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8">
      <c r="B727" s="108"/>
      <c r="C727" s="65"/>
      <c r="D727" s="65"/>
      <c r="E727" s="6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8">
      <c r="B728" s="108"/>
      <c r="C728" s="65"/>
      <c r="D728" s="65"/>
      <c r="E728" s="6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8">
      <c r="B729" s="108"/>
      <c r="C729" s="65"/>
      <c r="D729" s="65"/>
      <c r="E729" s="6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8">
      <c r="B730" s="108"/>
      <c r="C730" s="65"/>
      <c r="D730" s="65"/>
      <c r="E730" s="6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8">
      <c r="B731" s="108"/>
      <c r="C731" s="65"/>
      <c r="D731" s="65"/>
      <c r="E731" s="6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8">
      <c r="B732" s="108"/>
      <c r="C732" s="65"/>
      <c r="D732" s="65"/>
      <c r="E732" s="6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8">
      <c r="B733" s="108"/>
      <c r="C733" s="65"/>
      <c r="D733" s="65"/>
      <c r="E733" s="6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8">
      <c r="B734" s="108"/>
      <c r="C734" s="65"/>
      <c r="D734" s="65"/>
      <c r="E734" s="6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8">
      <c r="B735" s="108"/>
      <c r="C735" s="65"/>
      <c r="D735" s="65"/>
      <c r="E735" s="6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8">
      <c r="B736" s="108"/>
      <c r="C736" s="65"/>
      <c r="D736" s="65"/>
      <c r="E736" s="6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8">
      <c r="B737" s="108"/>
      <c r="C737" s="65"/>
      <c r="D737" s="65"/>
      <c r="E737" s="6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8">
      <c r="B738" s="108"/>
      <c r="C738" s="65"/>
      <c r="D738" s="65"/>
      <c r="E738" s="6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8">
      <c r="B739" s="108"/>
      <c r="C739" s="65"/>
      <c r="D739" s="65"/>
      <c r="E739" s="6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8">
      <c r="B740" s="108"/>
      <c r="C740" s="65"/>
      <c r="D740" s="65"/>
      <c r="E740" s="6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8">
      <c r="B741" s="108"/>
      <c r="C741" s="65"/>
      <c r="D741" s="65"/>
      <c r="E741" s="6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8">
      <c r="B742" s="108"/>
      <c r="C742" s="65"/>
      <c r="D742" s="65"/>
      <c r="E742" s="6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8">
      <c r="B743" s="108"/>
      <c r="C743" s="65"/>
      <c r="D743" s="65"/>
      <c r="E743" s="6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8">
      <c r="B744" s="108"/>
      <c r="C744" s="65"/>
      <c r="D744" s="65"/>
      <c r="E744" s="6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8">
      <c r="B745" s="108"/>
      <c r="C745" s="65"/>
      <c r="D745" s="65"/>
      <c r="E745" s="6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8">
      <c r="B746" s="108"/>
      <c r="C746" s="65"/>
      <c r="D746" s="65"/>
      <c r="E746" s="6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8">
      <c r="B747" s="108"/>
      <c r="C747" s="65"/>
      <c r="D747" s="65"/>
      <c r="E747" s="6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8">
      <c r="B748" s="108"/>
      <c r="C748" s="65"/>
      <c r="D748" s="65"/>
      <c r="E748" s="6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8">
      <c r="B749" s="108"/>
      <c r="C749" s="65"/>
      <c r="D749" s="65"/>
      <c r="E749" s="6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8">
      <c r="B750" s="108"/>
      <c r="C750" s="65"/>
      <c r="D750" s="65"/>
      <c r="E750" s="6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8">
      <c r="B751" s="108"/>
      <c r="C751" s="65"/>
      <c r="D751" s="65"/>
      <c r="E751" s="6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8">
      <c r="B752" s="108"/>
      <c r="C752" s="65"/>
      <c r="D752" s="65"/>
      <c r="E752" s="6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8">
      <c r="B753" s="108"/>
      <c r="C753" s="65"/>
      <c r="D753" s="65"/>
      <c r="E753" s="6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8">
      <c r="B754" s="108"/>
      <c r="C754" s="65"/>
      <c r="D754" s="65"/>
      <c r="E754" s="6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8">
      <c r="B755" s="108"/>
      <c r="C755" s="65"/>
      <c r="D755" s="65"/>
      <c r="E755" s="6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8">
      <c r="B756" s="108"/>
      <c r="C756" s="65"/>
      <c r="D756" s="65"/>
      <c r="E756" s="6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8">
      <c r="B757" s="108"/>
      <c r="C757" s="65"/>
      <c r="D757" s="65"/>
      <c r="E757" s="6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8">
      <c r="B758" s="108"/>
      <c r="C758" s="65"/>
      <c r="D758" s="65"/>
      <c r="E758" s="6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8">
      <c r="B759" s="108"/>
      <c r="C759" s="65"/>
      <c r="D759" s="65"/>
      <c r="E759" s="6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8">
      <c r="B760" s="108"/>
      <c r="C760" s="65"/>
      <c r="D760" s="65"/>
      <c r="E760" s="6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8">
      <c r="B761" s="108"/>
      <c r="C761" s="65"/>
      <c r="D761" s="65"/>
      <c r="E761" s="6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8">
      <c r="B762" s="108"/>
      <c r="C762" s="65"/>
      <c r="D762" s="65"/>
      <c r="E762" s="6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8">
      <c r="B763" s="108"/>
      <c r="C763" s="65"/>
      <c r="D763" s="65"/>
      <c r="E763" s="6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8">
      <c r="B764" s="108"/>
      <c r="C764" s="65"/>
      <c r="D764" s="65"/>
      <c r="E764" s="6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8">
      <c r="B765" s="108"/>
      <c r="C765" s="65"/>
      <c r="D765" s="65"/>
      <c r="E765" s="6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8">
      <c r="B766" s="108"/>
      <c r="C766" s="65"/>
      <c r="D766" s="65"/>
      <c r="E766" s="6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8">
      <c r="B767" s="108"/>
      <c r="C767" s="65"/>
      <c r="D767" s="65"/>
      <c r="E767" s="6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8">
      <c r="B768" s="108"/>
      <c r="C768" s="65"/>
      <c r="D768" s="65"/>
      <c r="E768" s="6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8">
      <c r="B769" s="108"/>
      <c r="C769" s="65"/>
      <c r="D769" s="65"/>
      <c r="E769" s="6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8">
      <c r="B770" s="108"/>
      <c r="C770" s="65"/>
      <c r="D770" s="65"/>
      <c r="E770" s="6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8">
      <c r="B771" s="108"/>
      <c r="C771" s="65"/>
      <c r="D771" s="65"/>
      <c r="E771" s="6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8">
      <c r="B772" s="108"/>
      <c r="C772" s="65"/>
      <c r="D772" s="65"/>
      <c r="E772" s="6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8">
      <c r="B773" s="108"/>
      <c r="C773" s="65"/>
      <c r="D773" s="65"/>
      <c r="E773" s="6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8">
      <c r="B774" s="108"/>
      <c r="C774" s="65"/>
      <c r="D774" s="65"/>
      <c r="E774" s="6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8">
      <c r="B775" s="108"/>
      <c r="C775" s="65"/>
      <c r="D775" s="65"/>
      <c r="E775" s="6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8">
      <c r="B776" s="108"/>
      <c r="C776" s="65"/>
      <c r="D776" s="65"/>
      <c r="E776" s="6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8">
      <c r="B777" s="108"/>
      <c r="C777" s="65"/>
      <c r="D777" s="65"/>
      <c r="E777" s="6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8">
      <c r="B778" s="108"/>
      <c r="C778" s="65"/>
      <c r="D778" s="65"/>
      <c r="E778" s="6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8">
      <c r="B779" s="108"/>
      <c r="C779" s="65"/>
      <c r="D779" s="65"/>
      <c r="E779" s="6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8">
      <c r="B780" s="108"/>
      <c r="C780" s="65"/>
      <c r="D780" s="65"/>
      <c r="E780" s="6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8">
      <c r="B781" s="108"/>
      <c r="C781" s="65"/>
      <c r="D781" s="65"/>
      <c r="E781" s="6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8">
      <c r="B782" s="108"/>
      <c r="C782" s="65"/>
      <c r="D782" s="65"/>
      <c r="E782" s="6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8">
      <c r="B783" s="108"/>
      <c r="C783" s="65"/>
      <c r="D783" s="65"/>
      <c r="E783" s="6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8">
      <c r="B784" s="108"/>
      <c r="C784" s="65"/>
      <c r="D784" s="65"/>
      <c r="E784" s="6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8">
      <c r="B785" s="108"/>
      <c r="C785" s="65"/>
      <c r="D785" s="65"/>
      <c r="E785" s="6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8">
      <c r="B786" s="108"/>
      <c r="C786" s="65"/>
      <c r="D786" s="65"/>
      <c r="E786" s="6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8">
      <c r="B787" s="108"/>
      <c r="C787" s="65"/>
      <c r="D787" s="65"/>
      <c r="E787" s="6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8">
      <c r="B788" s="108"/>
      <c r="C788" s="65"/>
      <c r="D788" s="65"/>
      <c r="E788" s="6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8">
      <c r="B789" s="108"/>
      <c r="C789" s="65"/>
      <c r="D789" s="65"/>
      <c r="E789" s="6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8">
      <c r="B790" s="108"/>
      <c r="C790" s="65"/>
      <c r="D790" s="65"/>
      <c r="E790" s="6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8">
      <c r="B791" s="108"/>
      <c r="C791" s="65"/>
      <c r="D791" s="65"/>
      <c r="E791" s="6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8">
      <c r="B792" s="108"/>
      <c r="C792" s="65"/>
      <c r="D792" s="65"/>
      <c r="E792" s="6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8">
      <c r="B793" s="108"/>
      <c r="C793" s="65"/>
      <c r="D793" s="65"/>
      <c r="E793" s="6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8">
      <c r="B794" s="108"/>
      <c r="C794" s="65"/>
      <c r="D794" s="65"/>
      <c r="E794" s="6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8">
      <c r="B795" s="108"/>
      <c r="C795" s="65"/>
      <c r="D795" s="65"/>
      <c r="E795" s="6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8">
      <c r="B796" s="108"/>
      <c r="C796" s="65"/>
      <c r="D796" s="65"/>
      <c r="E796" s="6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8">
      <c r="B797" s="108"/>
      <c r="C797" s="65"/>
      <c r="D797" s="65"/>
      <c r="E797" s="6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8">
      <c r="B798" s="108"/>
      <c r="C798" s="65"/>
      <c r="D798" s="65"/>
      <c r="E798" s="6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8">
      <c r="B799" s="108"/>
      <c r="C799" s="65"/>
      <c r="D799" s="65"/>
      <c r="E799" s="6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8">
      <c r="B800" s="108"/>
      <c r="C800" s="65"/>
      <c r="D800" s="65"/>
      <c r="E800" s="6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8">
      <c r="B801" s="108"/>
      <c r="C801" s="65"/>
      <c r="D801" s="65"/>
      <c r="E801" s="6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8">
      <c r="B802" s="108"/>
      <c r="C802" s="65"/>
      <c r="D802" s="65"/>
      <c r="E802" s="6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8">
      <c r="B803" s="108"/>
      <c r="C803" s="65"/>
      <c r="D803" s="65"/>
      <c r="E803" s="6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8">
      <c r="B804" s="108"/>
      <c r="C804" s="65"/>
      <c r="D804" s="65"/>
      <c r="E804" s="6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8">
      <c r="B805" s="108"/>
      <c r="C805" s="65"/>
      <c r="D805" s="65"/>
      <c r="E805" s="6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8">
      <c r="B806" s="108"/>
      <c r="C806" s="65"/>
      <c r="D806" s="65"/>
      <c r="E806" s="6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8">
      <c r="B807" s="108"/>
      <c r="C807" s="65"/>
      <c r="D807" s="65"/>
      <c r="E807" s="6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8">
      <c r="B808" s="108"/>
      <c r="C808" s="65"/>
      <c r="D808" s="65"/>
      <c r="E808" s="6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8">
      <c r="B809" s="108"/>
      <c r="C809" s="65"/>
      <c r="D809" s="65"/>
      <c r="E809" s="6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8">
      <c r="B810" s="108"/>
      <c r="C810" s="65"/>
      <c r="D810" s="65"/>
      <c r="E810" s="6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8">
      <c r="B811" s="108"/>
      <c r="C811" s="65"/>
      <c r="D811" s="65"/>
      <c r="E811" s="6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8">
      <c r="B812" s="108"/>
      <c r="C812" s="65"/>
      <c r="D812" s="65"/>
      <c r="E812" s="6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8">
      <c r="B813" s="108"/>
      <c r="C813" s="65"/>
      <c r="D813" s="65"/>
      <c r="E813" s="6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8">
      <c r="B814" s="108"/>
      <c r="C814" s="65"/>
      <c r="D814" s="65"/>
      <c r="E814" s="6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8">
      <c r="B815" s="108"/>
      <c r="C815" s="65"/>
      <c r="D815" s="65"/>
      <c r="E815" s="6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8">
      <c r="B816" s="108"/>
      <c r="C816" s="65"/>
      <c r="D816" s="65"/>
      <c r="E816" s="6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8">
      <c r="B817" s="108"/>
      <c r="C817" s="65"/>
      <c r="D817" s="65"/>
      <c r="E817" s="6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8">
      <c r="B818" s="108"/>
      <c r="C818" s="65"/>
      <c r="D818" s="65"/>
      <c r="E818" s="6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8">
      <c r="B819" s="108"/>
      <c r="C819" s="65"/>
      <c r="D819" s="65"/>
      <c r="E819" s="6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8">
      <c r="B820" s="108"/>
      <c r="C820" s="65"/>
      <c r="D820" s="65"/>
      <c r="E820" s="6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8">
      <c r="B821" s="108"/>
      <c r="C821" s="65"/>
      <c r="D821" s="65"/>
      <c r="E821" s="6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8">
      <c r="B822" s="108"/>
      <c r="C822" s="65"/>
      <c r="D822" s="65"/>
      <c r="E822" s="6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8">
      <c r="B823" s="108"/>
      <c r="C823" s="65"/>
      <c r="D823" s="65"/>
      <c r="E823" s="6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8">
      <c r="B824" s="108"/>
      <c r="C824" s="65"/>
      <c r="D824" s="65"/>
      <c r="E824" s="6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8">
      <c r="B825" s="108"/>
      <c r="C825" s="65"/>
      <c r="D825" s="65"/>
      <c r="E825" s="6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8">
      <c r="B826" s="108"/>
      <c r="C826" s="65"/>
      <c r="D826" s="65"/>
      <c r="E826" s="6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8">
      <c r="B827" s="108"/>
      <c r="C827" s="65"/>
      <c r="D827" s="65"/>
      <c r="E827" s="6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8">
      <c r="B828" s="108"/>
      <c r="C828" s="65"/>
      <c r="D828" s="65"/>
      <c r="E828" s="6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8">
      <c r="B829" s="108"/>
      <c r="C829" s="65"/>
      <c r="D829" s="65"/>
      <c r="E829" s="6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8">
      <c r="B830" s="108"/>
      <c r="C830" s="65"/>
      <c r="D830" s="65"/>
      <c r="E830" s="6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8">
      <c r="B831" s="108"/>
      <c r="C831" s="65"/>
      <c r="D831" s="65"/>
      <c r="E831" s="6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8">
      <c r="B832" s="108"/>
      <c r="C832" s="65"/>
      <c r="D832" s="65"/>
      <c r="E832" s="6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8">
      <c r="B833" s="108"/>
      <c r="C833" s="65"/>
      <c r="D833" s="65"/>
      <c r="E833" s="6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8">
      <c r="B834" s="108"/>
      <c r="C834" s="65"/>
      <c r="D834" s="65"/>
      <c r="E834" s="6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8">
      <c r="B835" s="108"/>
      <c r="C835" s="65"/>
      <c r="D835" s="65"/>
      <c r="E835" s="6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8">
      <c r="B836" s="108"/>
      <c r="C836" s="65"/>
      <c r="D836" s="65"/>
      <c r="E836" s="6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8">
      <c r="B837" s="108"/>
      <c r="C837" s="65"/>
      <c r="D837" s="65"/>
      <c r="E837" s="6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8">
      <c r="B838" s="108"/>
      <c r="C838" s="65"/>
      <c r="D838" s="65"/>
      <c r="E838" s="6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8">
      <c r="B839" s="108"/>
      <c r="C839" s="65"/>
      <c r="D839" s="65"/>
      <c r="E839" s="6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8">
      <c r="B840" s="108"/>
      <c r="C840" s="65"/>
      <c r="D840" s="65"/>
      <c r="E840" s="6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8">
      <c r="B841" s="108"/>
      <c r="C841" s="65"/>
      <c r="D841" s="65"/>
      <c r="E841" s="6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8">
      <c r="B842" s="108"/>
      <c r="C842" s="65"/>
      <c r="D842" s="65"/>
      <c r="E842" s="6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8">
      <c r="B843" s="108"/>
      <c r="C843" s="65"/>
      <c r="D843" s="65"/>
      <c r="E843" s="6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8">
      <c r="B844" s="108"/>
      <c r="C844" s="65"/>
      <c r="D844" s="65"/>
      <c r="E844" s="6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8">
      <c r="B845" s="108"/>
      <c r="C845" s="65"/>
      <c r="D845" s="65"/>
      <c r="E845" s="6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8">
      <c r="B846" s="108"/>
      <c r="C846" s="65"/>
      <c r="D846" s="65"/>
      <c r="E846" s="6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8">
      <c r="B847" s="108"/>
      <c r="C847" s="65"/>
      <c r="D847" s="65"/>
      <c r="E847" s="6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8">
      <c r="B848" s="108"/>
      <c r="C848" s="65"/>
      <c r="D848" s="65"/>
      <c r="E848" s="6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8">
      <c r="B849" s="108"/>
      <c r="C849" s="65"/>
      <c r="D849" s="65"/>
      <c r="E849" s="6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8">
      <c r="B850" s="108"/>
      <c r="C850" s="65"/>
      <c r="D850" s="65"/>
      <c r="E850" s="6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8">
      <c r="B851" s="108"/>
      <c r="C851" s="65"/>
      <c r="D851" s="65"/>
      <c r="E851" s="6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8">
      <c r="B852" s="108"/>
      <c r="C852" s="65"/>
      <c r="D852" s="65"/>
      <c r="E852" s="6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8">
      <c r="B853" s="108"/>
      <c r="C853" s="65"/>
      <c r="D853" s="65"/>
      <c r="E853" s="6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8">
      <c r="B854" s="108"/>
      <c r="C854" s="65"/>
      <c r="D854" s="65"/>
      <c r="E854" s="6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8">
      <c r="B855" s="108"/>
      <c r="C855" s="65"/>
      <c r="D855" s="65"/>
      <c r="E855" s="6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8">
      <c r="B856" s="108"/>
      <c r="C856" s="65"/>
      <c r="D856" s="65"/>
      <c r="E856" s="6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8">
      <c r="B857" s="108"/>
      <c r="C857" s="65"/>
      <c r="D857" s="65"/>
      <c r="E857" s="6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8">
      <c r="B858" s="108"/>
      <c r="C858" s="65"/>
      <c r="D858" s="65"/>
      <c r="E858" s="6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8">
      <c r="B859" s="108"/>
      <c r="C859" s="65"/>
      <c r="D859" s="65"/>
      <c r="E859" s="6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8">
      <c r="B860" s="108"/>
      <c r="C860" s="65"/>
      <c r="D860" s="65"/>
      <c r="E860" s="6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8">
      <c r="B861" s="108"/>
      <c r="C861" s="65"/>
      <c r="D861" s="65"/>
      <c r="E861" s="6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8">
      <c r="B862" s="108"/>
      <c r="C862" s="65"/>
      <c r="D862" s="65"/>
      <c r="E862" s="6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8">
      <c r="B863" s="108"/>
      <c r="C863" s="65"/>
      <c r="D863" s="65"/>
      <c r="E863" s="6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8">
      <c r="B864" s="108"/>
      <c r="C864" s="65"/>
      <c r="D864" s="65"/>
      <c r="E864" s="6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8">
      <c r="B865" s="108"/>
      <c r="C865" s="65"/>
      <c r="D865" s="65"/>
      <c r="E865" s="6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8">
      <c r="B866" s="108"/>
      <c r="C866" s="65"/>
      <c r="D866" s="65"/>
      <c r="E866" s="6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8">
      <c r="B867" s="108"/>
      <c r="C867" s="65"/>
      <c r="D867" s="65"/>
      <c r="E867" s="6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8">
      <c r="B868" s="108"/>
      <c r="C868" s="65"/>
      <c r="D868" s="65"/>
      <c r="E868" s="6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8">
      <c r="B869" s="108"/>
      <c r="C869" s="65"/>
      <c r="D869" s="65"/>
      <c r="E869" s="6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8">
      <c r="B870" s="108"/>
      <c r="C870" s="65"/>
      <c r="D870" s="65"/>
      <c r="E870" s="6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8">
      <c r="B871" s="108"/>
      <c r="C871" s="65"/>
      <c r="D871" s="65"/>
      <c r="E871" s="6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8">
      <c r="B872" s="108"/>
      <c r="C872" s="65"/>
      <c r="D872" s="65"/>
      <c r="E872" s="6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8">
      <c r="B873" s="108"/>
      <c r="C873" s="65"/>
      <c r="D873" s="65"/>
      <c r="E873" s="6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8">
      <c r="B874" s="108"/>
      <c r="C874" s="65"/>
      <c r="D874" s="65"/>
      <c r="E874" s="6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8">
      <c r="B875" s="108"/>
      <c r="C875" s="65"/>
      <c r="D875" s="65"/>
      <c r="E875" s="6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8">
      <c r="B876" s="108"/>
      <c r="C876" s="65"/>
      <c r="D876" s="65"/>
      <c r="E876" s="6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8">
      <c r="B877" s="108"/>
      <c r="C877" s="65"/>
      <c r="D877" s="65"/>
      <c r="E877" s="6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8">
      <c r="B878" s="108"/>
      <c r="C878" s="65"/>
      <c r="D878" s="65"/>
      <c r="E878" s="6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8">
      <c r="B879" s="108"/>
      <c r="C879" s="65"/>
      <c r="D879" s="65"/>
      <c r="E879" s="6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8">
      <c r="B880" s="108"/>
      <c r="C880" s="65"/>
      <c r="D880" s="65"/>
      <c r="E880" s="6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8">
      <c r="B881" s="108"/>
      <c r="C881" s="65"/>
      <c r="D881" s="65"/>
      <c r="E881" s="6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8">
      <c r="B882" s="108"/>
      <c r="C882" s="65"/>
      <c r="D882" s="65"/>
      <c r="E882" s="6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8">
      <c r="B883" s="108"/>
      <c r="C883" s="65"/>
      <c r="D883" s="65"/>
      <c r="E883" s="6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8">
      <c r="B884" s="108"/>
      <c r="C884" s="65"/>
      <c r="D884" s="65"/>
      <c r="E884" s="6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8">
      <c r="B885" s="108"/>
      <c r="C885" s="65"/>
      <c r="D885" s="65"/>
      <c r="E885" s="6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8">
      <c r="B886" s="108"/>
      <c r="C886" s="65"/>
      <c r="D886" s="65"/>
      <c r="E886" s="6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8">
      <c r="B887" s="108"/>
      <c r="C887" s="65"/>
      <c r="D887" s="65"/>
      <c r="E887" s="6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8">
      <c r="B888" s="108"/>
      <c r="C888" s="65"/>
      <c r="D888" s="65"/>
      <c r="E888" s="6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8">
      <c r="B889" s="108"/>
      <c r="C889" s="65"/>
      <c r="D889" s="65"/>
      <c r="E889" s="6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8">
      <c r="B890" s="108"/>
      <c r="C890" s="65"/>
      <c r="D890" s="65"/>
      <c r="E890" s="6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8">
      <c r="B891" s="108"/>
      <c r="C891" s="65"/>
      <c r="D891" s="65"/>
      <c r="E891" s="6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8">
      <c r="B892" s="108"/>
      <c r="C892" s="65"/>
      <c r="D892" s="65"/>
      <c r="E892" s="6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8">
      <c r="B893" s="108"/>
      <c r="C893" s="65"/>
      <c r="D893" s="65"/>
      <c r="E893" s="6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8">
      <c r="B894" s="108"/>
      <c r="C894" s="65"/>
      <c r="D894" s="65"/>
      <c r="E894" s="6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8">
      <c r="B895" s="108"/>
      <c r="C895" s="65"/>
      <c r="D895" s="65"/>
      <c r="E895" s="6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8">
      <c r="B896" s="108"/>
      <c r="C896" s="65"/>
      <c r="D896" s="65"/>
      <c r="E896" s="6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8">
      <c r="B897" s="108"/>
      <c r="C897" s="65"/>
      <c r="D897" s="65"/>
      <c r="E897" s="6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8">
      <c r="B898" s="108"/>
      <c r="C898" s="65"/>
      <c r="D898" s="65"/>
      <c r="E898" s="6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8">
      <c r="B899" s="108"/>
      <c r="C899" s="65"/>
      <c r="D899" s="65"/>
      <c r="E899" s="6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8">
      <c r="B900" s="108"/>
      <c r="C900" s="65"/>
      <c r="D900" s="65"/>
      <c r="E900" s="6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8">
      <c r="B901" s="108"/>
      <c r="C901" s="65"/>
      <c r="D901" s="65"/>
      <c r="E901" s="6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8">
      <c r="B902" s="108"/>
      <c r="C902" s="65"/>
      <c r="D902" s="65"/>
      <c r="E902" s="6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8">
      <c r="B903" s="108"/>
      <c r="C903" s="65"/>
      <c r="D903" s="65"/>
      <c r="E903" s="6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8">
      <c r="B904" s="108"/>
      <c r="C904" s="65"/>
      <c r="D904" s="65"/>
      <c r="E904" s="6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8">
      <c r="B905" s="108"/>
      <c r="C905" s="65"/>
      <c r="D905" s="65"/>
      <c r="E905" s="6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8">
      <c r="B906" s="108"/>
      <c r="C906" s="65"/>
      <c r="D906" s="65"/>
      <c r="E906" s="6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8">
      <c r="B907" s="108"/>
      <c r="C907" s="65"/>
      <c r="D907" s="65"/>
      <c r="E907" s="6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8">
      <c r="B908" s="108"/>
      <c r="C908" s="65"/>
      <c r="D908" s="65"/>
      <c r="E908" s="6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8">
      <c r="B909" s="108"/>
      <c r="C909" s="65"/>
      <c r="D909" s="65"/>
      <c r="E909" s="6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8">
      <c r="B910" s="108"/>
      <c r="C910" s="65"/>
      <c r="D910" s="65"/>
      <c r="E910" s="6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8">
      <c r="B911" s="108"/>
      <c r="C911" s="65"/>
      <c r="D911" s="65"/>
      <c r="E911" s="6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8">
      <c r="B912" s="108"/>
      <c r="C912" s="65"/>
      <c r="D912" s="65"/>
      <c r="E912" s="6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>
      <c r="B913" s="108"/>
      <c r="C913" s="65"/>
      <c r="D913" s="65"/>
      <c r="E913" s="6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>
      <c r="B914" s="108"/>
      <c r="C914" s="65"/>
      <c r="D914" s="65"/>
      <c r="E914" s="6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>
      <c r="B915" s="108"/>
      <c r="C915" s="65"/>
      <c r="D915" s="65"/>
      <c r="E915" s="6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>
      <c r="B916" s="108"/>
      <c r="C916" s="65"/>
      <c r="D916" s="65"/>
      <c r="E916" s="6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>
      <c r="B917" s="108"/>
      <c r="C917" s="65"/>
      <c r="D917" s="65"/>
      <c r="E917" s="6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>
      <c r="B918" s="108"/>
      <c r="C918" s="65"/>
      <c r="D918" s="65"/>
      <c r="E918" s="6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>
      <c r="B919" s="108"/>
      <c r="C919" s="65"/>
      <c r="D919" s="65"/>
      <c r="E919" s="6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>
      <c r="B920" s="108"/>
      <c r="C920" s="65"/>
      <c r="D920" s="65"/>
      <c r="E920" s="6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>
      <c r="B921" s="108"/>
      <c r="C921" s="65"/>
      <c r="D921" s="65"/>
      <c r="E921" s="6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>
      <c r="A922" s="122"/>
      <c r="B922" s="123"/>
      <c r="C922" s="65"/>
      <c r="D922" s="65"/>
      <c r="E922" s="6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>
      <c r="A923" s="1"/>
      <c r="B923" s="43"/>
      <c r="C923" s="43"/>
      <c r="D923" s="43"/>
      <c r="E923" s="43"/>
      <c r="F923" s="43"/>
      <c r="G923" s="4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>
      <c r="A924" s="1"/>
      <c r="B924" s="43"/>
      <c r="C924" s="43"/>
      <c r="D924" s="43"/>
      <c r="E924" s="43"/>
      <c r="F924" s="43"/>
      <c r="G924" s="4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>
      <c r="A925" s="1"/>
      <c r="B925" s="43"/>
      <c r="C925" s="43"/>
      <c r="D925" s="43"/>
      <c r="E925" s="43"/>
      <c r="F925" s="43"/>
      <c r="G925" s="4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>
      <c r="A926" s="1"/>
      <c r="B926" s="43"/>
      <c r="C926" s="43"/>
      <c r="D926" s="43"/>
      <c r="E926" s="43"/>
      <c r="F926" s="43"/>
      <c r="G926" s="4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>
      <c r="A927" s="1"/>
      <c r="B927" s="43"/>
      <c r="C927" s="43"/>
      <c r="D927" s="43"/>
      <c r="E927" s="43"/>
      <c r="F927" s="43"/>
      <c r="G927" s="4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>
      <c r="A928" s="1"/>
      <c r="B928" s="43"/>
      <c r="C928" s="43"/>
      <c r="D928" s="43"/>
      <c r="E928" s="43"/>
      <c r="F928" s="43"/>
      <c r="G928" s="4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>
      <c r="A929" s="1"/>
      <c r="B929" s="43"/>
      <c r="C929" s="43"/>
      <c r="D929" s="43"/>
      <c r="E929" s="43"/>
      <c r="F929" s="43"/>
      <c r="G929" s="4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>
      <c r="A930" s="1"/>
      <c r="B930" s="43"/>
      <c r="C930" s="43"/>
      <c r="D930" s="43"/>
      <c r="E930" s="43"/>
      <c r="F930" s="43"/>
      <c r="G930" s="4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>
      <c r="A931" s="1"/>
      <c r="B931" s="43"/>
      <c r="C931" s="43"/>
      <c r="D931" s="43"/>
      <c r="E931" s="43"/>
      <c r="F931" s="43"/>
      <c r="G931" s="4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>
      <c r="A932" s="1"/>
      <c r="B932" s="43"/>
      <c r="C932" s="43"/>
      <c r="D932" s="43"/>
      <c r="E932" s="43"/>
      <c r="F932" s="43"/>
      <c r="G932" s="4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>
      <c r="A933" s="1"/>
      <c r="B933" s="43"/>
      <c r="C933" s="43"/>
      <c r="D933" s="43"/>
      <c r="E933" s="43"/>
      <c r="F933" s="43"/>
      <c r="G933" s="4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>
      <c r="A934" s="1"/>
      <c r="B934" s="43"/>
      <c r="C934" s="43"/>
      <c r="D934" s="43"/>
      <c r="E934" s="43"/>
      <c r="F934" s="43"/>
      <c r="G934" s="4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>
      <c r="A935" s="1"/>
      <c r="B935" s="43"/>
      <c r="C935" s="43"/>
      <c r="D935" s="43"/>
      <c r="E935" s="43"/>
      <c r="F935" s="43"/>
      <c r="G935" s="4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>
      <c r="A936" s="1"/>
      <c r="B936" s="43"/>
      <c r="C936" s="43"/>
      <c r="D936" s="43"/>
      <c r="E936" s="43"/>
      <c r="F936" s="43"/>
      <c r="G936" s="4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>
      <c r="A937" s="1"/>
      <c r="B937" s="43"/>
      <c r="C937" s="43"/>
      <c r="D937" s="43"/>
      <c r="E937" s="43"/>
      <c r="F937" s="43"/>
      <c r="G937" s="4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>
      <c r="A938" s="1"/>
      <c r="B938" s="43"/>
      <c r="C938" s="43"/>
      <c r="D938" s="43"/>
      <c r="E938" s="43"/>
      <c r="F938" s="43"/>
      <c r="G938" s="4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>
      <c r="A939" s="1"/>
      <c r="B939" s="43"/>
      <c r="C939" s="43"/>
      <c r="D939" s="43"/>
      <c r="E939" s="43"/>
      <c r="F939" s="43"/>
      <c r="G939" s="4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>
      <c r="A940" s="1"/>
      <c r="B940" s="43"/>
      <c r="C940" s="43"/>
      <c r="D940" s="43"/>
      <c r="E940" s="43"/>
      <c r="F940" s="43"/>
      <c r="G940" s="4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>
      <c r="A941" s="1"/>
      <c r="B941" s="43"/>
      <c r="C941" s="43"/>
      <c r="D941" s="43"/>
      <c r="E941" s="43"/>
      <c r="F941" s="43"/>
      <c r="G941" s="4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>
      <c r="A942" s="1"/>
      <c r="B942" s="43"/>
      <c r="C942" s="43"/>
      <c r="D942" s="43"/>
      <c r="E942" s="43"/>
      <c r="F942" s="43"/>
      <c r="G942" s="4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>
      <c r="A943" s="1"/>
      <c r="B943" s="43"/>
      <c r="C943" s="43"/>
      <c r="D943" s="43"/>
      <c r="E943" s="43"/>
      <c r="F943" s="43"/>
      <c r="G943" s="4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>
      <c r="A944" s="1"/>
      <c r="B944" s="43"/>
      <c r="C944" s="43"/>
      <c r="D944" s="43"/>
      <c r="E944" s="43"/>
      <c r="F944" s="43"/>
      <c r="G944" s="4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>
      <c r="A945" s="1"/>
      <c r="B945" s="43"/>
      <c r="C945" s="43"/>
      <c r="D945" s="43"/>
      <c r="E945" s="43"/>
      <c r="F945" s="43"/>
      <c r="G945" s="4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>
      <c r="A946" s="1"/>
      <c r="B946" s="43"/>
      <c r="C946" s="43"/>
      <c r="D946" s="43"/>
      <c r="E946" s="43"/>
      <c r="F946" s="43"/>
      <c r="G946" s="4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8">
    <mergeCell ref="F9:I12"/>
    <mergeCell ref="F13:I15"/>
    <mergeCell ref="A21:B22"/>
    <mergeCell ref="C2:G2"/>
    <mergeCell ref="C3:G3"/>
    <mergeCell ref="C7:D7"/>
    <mergeCell ref="F7:I7"/>
    <mergeCell ref="F8:I8"/>
  </mergeCells>
  <conditionalFormatting sqref="C5 C7">
    <cfRule type="containsText" dxfId="47" priority="1" operator="containsText" text="You're on Track">
      <formula>NOT(ISERROR(SEARCH(("You're on Track"),(C5))))</formula>
    </cfRule>
    <cfRule type="containsText" dxfId="46" priority="2" operator="containsText" text="You Need to Take Action!">
      <formula>NOT(ISERROR(SEARCH(("You Need to Take Action!"),(C5))))</formula>
    </cfRule>
  </conditionalFormatting>
  <hyperlinks>
    <hyperlink ref="C3" r:id="rId1" xr:uid="{00000000-0004-0000-0400-000000000000}"/>
    <hyperlink ref="F13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41"/>
  <sheetViews>
    <sheetView zoomScale="77" zoomScaleNormal="77" workbookViewId="0">
      <selection activeCell="A5" sqref="A5:B6"/>
    </sheetView>
  </sheetViews>
  <sheetFormatPr baseColWidth="10" defaultColWidth="12.5" defaultRowHeight="15.75" customHeight="1"/>
  <cols>
    <col min="1" max="1" width="34.1640625" customWidth="1"/>
    <col min="2" max="2" width="29.6640625" customWidth="1"/>
    <col min="3" max="3" width="22.33203125" customWidth="1"/>
    <col min="4" max="4" width="22.6640625" customWidth="1"/>
    <col min="5" max="5" width="25" customWidth="1"/>
    <col min="6" max="6" width="20.83203125" customWidth="1"/>
    <col min="7" max="7" width="23.1640625" customWidth="1"/>
    <col min="8" max="8" width="16.5" customWidth="1"/>
    <col min="9" max="9" width="17" customWidth="1"/>
    <col min="10" max="10" width="15.1640625" customWidth="1"/>
    <col min="11" max="11" width="14.1640625" customWidth="1"/>
    <col min="12" max="12" width="17" customWidth="1"/>
    <col min="13" max="13" width="15.1640625" customWidth="1"/>
    <col min="14" max="14" width="14.1640625" customWidth="1"/>
    <col min="15" max="15" width="17" customWidth="1"/>
    <col min="16" max="16" width="15.1640625" customWidth="1"/>
    <col min="17" max="17" width="14.1640625" customWidth="1"/>
  </cols>
  <sheetData>
    <row r="1" spans="1:26" ht="21" customHeight="1">
      <c r="B1" s="148"/>
      <c r="C1" s="149"/>
      <c r="D1" s="149"/>
      <c r="E1" s="149"/>
      <c r="F1" s="149"/>
      <c r="G1" s="149"/>
      <c r="H1" s="150"/>
      <c r="R1" s="151"/>
      <c r="S1" s="151"/>
      <c r="T1" s="151"/>
    </row>
    <row r="2" spans="1:26" ht="45" customHeight="1">
      <c r="B2" s="148"/>
      <c r="C2" s="272" t="s">
        <v>94</v>
      </c>
      <c r="D2" s="270"/>
      <c r="E2" s="270"/>
      <c r="F2" s="270"/>
      <c r="G2" s="273"/>
      <c r="H2" s="150"/>
      <c r="R2" s="151"/>
      <c r="S2" s="151"/>
      <c r="T2" s="151"/>
    </row>
    <row r="3" spans="1:26" ht="28.5" customHeight="1">
      <c r="B3" s="108"/>
      <c r="C3" s="304" t="s">
        <v>95</v>
      </c>
      <c r="D3" s="270"/>
      <c r="E3" s="270"/>
      <c r="F3" s="270"/>
      <c r="G3" s="27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6.75" customHeight="1">
      <c r="A4" s="152"/>
      <c r="B4" s="305" t="s">
        <v>1</v>
      </c>
      <c r="C4" s="289"/>
      <c r="D4" s="289"/>
      <c r="E4" s="289"/>
      <c r="F4" s="6">
        <f ca="1">TODAY()</f>
        <v>45309</v>
      </c>
      <c r="G4" s="150"/>
      <c r="H4" s="150"/>
      <c r="R4" s="153"/>
      <c r="S4" s="153"/>
      <c r="T4" s="153"/>
    </row>
    <row r="5" spans="1:26" ht="42" customHeight="1">
      <c r="A5" s="298" t="s">
        <v>147</v>
      </c>
      <c r="B5" s="289"/>
      <c r="C5" s="300" t="s">
        <v>96</v>
      </c>
      <c r="D5" s="280"/>
      <c r="E5" s="280"/>
      <c r="F5" s="280"/>
      <c r="G5" s="280"/>
      <c r="H5" s="280"/>
      <c r="R5" s="153"/>
      <c r="S5" s="153"/>
      <c r="T5" s="153"/>
    </row>
    <row r="6" spans="1:26" ht="45" customHeight="1">
      <c r="A6" s="299"/>
      <c r="B6" s="294"/>
      <c r="C6" s="301" t="s">
        <v>97</v>
      </c>
      <c r="D6" s="302"/>
      <c r="E6" s="303" t="s">
        <v>98</v>
      </c>
      <c r="F6" s="302"/>
      <c r="G6" s="303" t="s">
        <v>99</v>
      </c>
      <c r="H6" s="302"/>
      <c r="I6" s="154"/>
      <c r="J6" s="154"/>
      <c r="K6" s="79"/>
      <c r="L6" s="296"/>
      <c r="M6" s="270"/>
      <c r="N6" s="270"/>
      <c r="O6" s="296"/>
      <c r="P6" s="270"/>
      <c r="Q6" s="270"/>
      <c r="R6" s="297"/>
      <c r="S6" s="294"/>
      <c r="T6" s="294"/>
    </row>
    <row r="7" spans="1:26" ht="21" customHeight="1">
      <c r="A7" s="46" t="s">
        <v>2</v>
      </c>
      <c r="B7" s="155" t="s">
        <v>28</v>
      </c>
      <c r="C7" s="156" t="s">
        <v>100</v>
      </c>
      <c r="D7" s="157" t="s">
        <v>101</v>
      </c>
      <c r="E7" s="156" t="s">
        <v>100</v>
      </c>
      <c r="F7" s="157" t="s">
        <v>101</v>
      </c>
      <c r="G7" s="156" t="s">
        <v>100</v>
      </c>
      <c r="H7" s="157" t="s">
        <v>101</v>
      </c>
      <c r="I7" s="158"/>
      <c r="J7" s="158"/>
      <c r="K7" s="159"/>
      <c r="L7" s="160"/>
      <c r="M7" s="160"/>
      <c r="N7" s="160"/>
      <c r="O7" s="160"/>
      <c r="P7" s="160"/>
      <c r="Q7" s="160"/>
      <c r="R7" s="161"/>
      <c r="S7" s="162"/>
      <c r="T7" s="162"/>
    </row>
    <row r="8" spans="1:26" ht="15" customHeight="1">
      <c r="A8" s="86"/>
      <c r="B8" s="163"/>
      <c r="C8" s="164"/>
      <c r="D8" s="164"/>
      <c r="E8" s="165"/>
      <c r="F8" s="165"/>
      <c r="G8" s="165"/>
      <c r="H8" s="165"/>
      <c r="I8" s="166"/>
      <c r="J8" s="135"/>
      <c r="K8" s="167"/>
      <c r="L8" s="168"/>
      <c r="M8" s="168"/>
      <c r="N8" s="168"/>
      <c r="O8" s="168"/>
      <c r="P8" s="168"/>
      <c r="Q8" s="168"/>
      <c r="R8" s="169"/>
      <c r="S8" s="170"/>
      <c r="T8" s="170"/>
    </row>
    <row r="9" spans="1:26" ht="33.75" customHeight="1">
      <c r="A9" s="53" t="s">
        <v>102</v>
      </c>
      <c r="B9" s="171">
        <f>'Your Metrics'!F15</f>
        <v>0.25</v>
      </c>
      <c r="C9" s="172"/>
      <c r="D9" s="173"/>
      <c r="E9" s="174"/>
      <c r="F9" s="173"/>
      <c r="G9" s="174"/>
      <c r="H9" s="173"/>
      <c r="I9" s="175"/>
      <c r="J9" s="175"/>
      <c r="K9" s="176"/>
      <c r="L9" s="53"/>
      <c r="M9" s="53"/>
      <c r="N9" s="53"/>
      <c r="O9" s="53"/>
      <c r="P9" s="53"/>
      <c r="Q9" s="53"/>
      <c r="R9" s="177"/>
      <c r="S9" s="178"/>
      <c r="T9" s="178"/>
    </row>
    <row r="10" spans="1:26" ht="15.75" customHeight="1">
      <c r="A10" s="53"/>
      <c r="B10" s="179"/>
      <c r="C10" s="180"/>
      <c r="D10" s="173"/>
      <c r="E10" s="181"/>
      <c r="F10" s="181"/>
      <c r="G10" s="181"/>
      <c r="H10" s="181"/>
      <c r="I10" s="137"/>
      <c r="J10" s="133"/>
      <c r="K10" s="182"/>
      <c r="L10" s="54"/>
      <c r="M10" s="54"/>
      <c r="N10" s="54"/>
      <c r="O10" s="54"/>
      <c r="P10" s="54"/>
      <c r="Q10" s="54"/>
      <c r="R10" s="183"/>
      <c r="S10" s="184"/>
      <c r="T10" s="184"/>
    </row>
    <row r="11" spans="1:26" ht="32.25" customHeight="1">
      <c r="A11" s="53" t="s">
        <v>103</v>
      </c>
      <c r="B11" s="185">
        <f>'Profit Planner'!D23</f>
        <v>333333.33333333331</v>
      </c>
      <c r="C11" s="186"/>
      <c r="D11" s="173"/>
      <c r="E11" s="187"/>
      <c r="F11" s="173"/>
      <c r="G11" s="187"/>
      <c r="H11" s="173"/>
      <c r="I11" s="133"/>
      <c r="J11" s="133"/>
      <c r="K11" s="188"/>
      <c r="L11" s="56"/>
      <c r="M11" s="56"/>
      <c r="N11" s="56"/>
      <c r="O11" s="56"/>
      <c r="P11" s="56"/>
      <c r="Q11" s="56"/>
      <c r="R11" s="169"/>
      <c r="S11" s="170"/>
      <c r="T11" s="170"/>
    </row>
    <row r="12" spans="1:26" ht="15.75" customHeight="1">
      <c r="A12" s="53"/>
      <c r="B12" s="189"/>
      <c r="C12" s="186"/>
      <c r="D12" s="173"/>
      <c r="E12" s="187"/>
      <c r="F12" s="173"/>
      <c r="G12" s="187"/>
      <c r="H12" s="173"/>
      <c r="I12" s="137"/>
      <c r="J12" s="133"/>
      <c r="K12" s="188"/>
      <c r="L12" s="56"/>
      <c r="M12" s="56"/>
      <c r="N12" s="56"/>
      <c r="O12" s="56"/>
      <c r="P12" s="56"/>
      <c r="Q12" s="56"/>
      <c r="R12" s="169"/>
      <c r="S12" s="170"/>
      <c r="T12" s="170"/>
    </row>
    <row r="13" spans="1:26" ht="30" customHeight="1">
      <c r="A13" s="53" t="s">
        <v>104</v>
      </c>
      <c r="B13" s="190">
        <f>'Profit Planner'!D25</f>
        <v>83333.333333333328</v>
      </c>
      <c r="C13" s="186"/>
      <c r="D13" s="173"/>
      <c r="E13" s="187"/>
      <c r="F13" s="173"/>
      <c r="G13" s="187"/>
      <c r="H13" s="173"/>
      <c r="I13" s="191"/>
      <c r="J13" s="191"/>
      <c r="K13" s="188"/>
      <c r="L13" s="56"/>
      <c r="M13" s="56"/>
      <c r="N13" s="56"/>
      <c r="O13" s="56"/>
      <c r="P13" s="56"/>
      <c r="Q13" s="56"/>
      <c r="R13" s="169"/>
      <c r="S13" s="170"/>
      <c r="T13" s="170"/>
    </row>
    <row r="14" spans="1:26" ht="15.75" customHeight="1">
      <c r="A14" s="57"/>
      <c r="B14" s="192"/>
      <c r="C14" s="193"/>
      <c r="D14" s="173"/>
      <c r="E14" s="194"/>
      <c r="F14" s="173"/>
      <c r="G14" s="194"/>
      <c r="H14" s="173"/>
      <c r="I14" s="195"/>
      <c r="J14" s="195"/>
      <c r="K14" s="196"/>
      <c r="L14" s="58"/>
      <c r="M14" s="58"/>
      <c r="N14" s="58"/>
      <c r="O14" s="58"/>
      <c r="P14" s="58"/>
      <c r="Q14" s="58"/>
      <c r="R14" s="169"/>
      <c r="S14" s="170"/>
      <c r="T14" s="170"/>
    </row>
    <row r="15" spans="1:26" ht="52.5" customHeight="1">
      <c r="A15" s="53" t="s">
        <v>105</v>
      </c>
      <c r="B15" s="197">
        <f>('Sales Team Calculator'!D37 + 'Sales Team Calculator'!D30) * 23 * 'Sales Team Calculator'!D11</f>
        <v>3619.0476190476184</v>
      </c>
      <c r="C15" s="198"/>
      <c r="D15" s="173"/>
      <c r="E15" s="199"/>
      <c r="F15" s="173"/>
      <c r="G15" s="199"/>
      <c r="H15" s="173"/>
      <c r="I15" s="12"/>
      <c r="J15" s="12"/>
      <c r="K15" s="107"/>
      <c r="L15" s="60"/>
      <c r="M15" s="60"/>
      <c r="N15" s="60"/>
      <c r="O15" s="60"/>
      <c r="P15" s="60"/>
      <c r="Q15" s="60"/>
      <c r="R15" s="177"/>
      <c r="S15" s="178"/>
      <c r="T15" s="178"/>
    </row>
    <row r="16" spans="1:26" ht="15.75" customHeight="1">
      <c r="A16" s="62"/>
      <c r="B16" s="200"/>
      <c r="C16" s="201"/>
      <c r="D16" s="173"/>
      <c r="E16" s="202"/>
      <c r="F16" s="173"/>
      <c r="G16" s="202"/>
      <c r="H16" s="173"/>
      <c r="I16" s="203"/>
      <c r="J16" s="150"/>
      <c r="K16" s="111"/>
      <c r="L16" s="64"/>
      <c r="M16" s="64"/>
      <c r="N16" s="64"/>
      <c r="O16" s="64"/>
      <c r="P16" s="64"/>
      <c r="Q16" s="64"/>
      <c r="R16" s="177"/>
      <c r="S16" s="178"/>
      <c r="T16" s="178"/>
    </row>
    <row r="17" spans="1:20" ht="53.25" customHeight="1">
      <c r="A17" s="135" t="s">
        <v>106</v>
      </c>
      <c r="B17" s="204">
        <f>('Sales Team Calculator'!D39*23)*'Sales Team Calculator'!D11</f>
        <v>666.66666666666663</v>
      </c>
      <c r="C17" s="204"/>
      <c r="D17" s="173"/>
      <c r="E17" s="205"/>
      <c r="F17" s="173"/>
      <c r="G17" s="205"/>
      <c r="H17" s="173"/>
      <c r="I17" s="203"/>
      <c r="J17" s="150"/>
      <c r="R17" s="151"/>
      <c r="S17" s="151"/>
      <c r="T17" s="151"/>
    </row>
    <row r="18" spans="1:20" ht="14.25" customHeight="1">
      <c r="A18" s="135"/>
      <c r="B18" s="206"/>
      <c r="C18" s="207"/>
      <c r="D18" s="173"/>
      <c r="E18" s="205"/>
      <c r="F18" s="173"/>
      <c r="G18" s="205"/>
      <c r="H18" s="173"/>
      <c r="I18" s="203"/>
      <c r="J18" s="150"/>
      <c r="R18" s="151"/>
      <c r="S18" s="151"/>
      <c r="T18" s="151"/>
    </row>
    <row r="19" spans="1:20" ht="58.5" customHeight="1">
      <c r="A19" s="135" t="s">
        <v>107</v>
      </c>
      <c r="B19" s="204">
        <f>('Sales Team Calculator'!D41 + 'Sales Team Calculator'!D32) * 23 * 'Sales Team Calculator'!D11</f>
        <v>533.33333333333326</v>
      </c>
      <c r="C19" s="205"/>
      <c r="D19" s="173"/>
      <c r="E19" s="205"/>
      <c r="F19" s="173"/>
      <c r="G19" s="205"/>
      <c r="H19" s="173"/>
      <c r="I19" s="203"/>
      <c r="J19" s="150"/>
      <c r="R19" s="151"/>
      <c r="S19" s="151"/>
      <c r="T19" s="151"/>
    </row>
    <row r="20" spans="1:20" ht="15.75" customHeight="1">
      <c r="B20" s="206"/>
      <c r="C20" s="208"/>
      <c r="D20" s="173"/>
      <c r="E20" s="209"/>
      <c r="F20" s="173"/>
      <c r="G20" s="209"/>
      <c r="H20" s="173"/>
      <c r="I20" s="203"/>
      <c r="J20" s="150"/>
      <c r="R20" s="151"/>
      <c r="S20" s="151"/>
      <c r="T20" s="151"/>
    </row>
    <row r="21" spans="1:20" ht="27" customHeight="1">
      <c r="A21" s="210" t="s">
        <v>108</v>
      </c>
      <c r="B21" s="185">
        <f>'Your Metrics'!F53</f>
        <v>25000</v>
      </c>
      <c r="C21" s="211"/>
      <c r="D21" s="173"/>
      <c r="E21" s="211"/>
      <c r="F21" s="173"/>
      <c r="G21" s="211"/>
      <c r="H21" s="173"/>
      <c r="I21" s="203"/>
      <c r="J21" s="150"/>
      <c r="K21" s="91"/>
      <c r="R21" s="151"/>
      <c r="S21" s="151"/>
      <c r="T21" s="151"/>
    </row>
    <row r="22" spans="1:20" ht="15.75" customHeight="1">
      <c r="A22" s="91"/>
      <c r="B22" s="212"/>
      <c r="C22" s="213"/>
      <c r="D22" s="173"/>
      <c r="E22" s="211"/>
      <c r="F22" s="173"/>
      <c r="G22" s="211"/>
      <c r="H22" s="173"/>
      <c r="I22" s="214"/>
      <c r="J22" s="150"/>
      <c r="K22" s="91"/>
      <c r="R22" s="151"/>
      <c r="S22" s="151"/>
      <c r="T22" s="151"/>
    </row>
    <row r="23" spans="1:20" ht="55.5" customHeight="1">
      <c r="A23" s="145" t="s">
        <v>90</v>
      </c>
      <c r="B23" s="215">
        <f>'Marketing Costs Calculator'!D15</f>
        <v>87.5</v>
      </c>
      <c r="C23" s="211"/>
      <c r="D23" s="173"/>
      <c r="E23" s="211"/>
      <c r="F23" s="173"/>
      <c r="G23" s="211"/>
      <c r="H23" s="173"/>
      <c r="I23" s="203"/>
      <c r="J23" s="150"/>
      <c r="K23" s="91"/>
      <c r="R23" s="151"/>
      <c r="S23" s="151"/>
      <c r="T23" s="151"/>
    </row>
    <row r="24" spans="1:20" ht="16.5" customHeight="1">
      <c r="A24" s="91"/>
      <c r="B24" s="216"/>
      <c r="C24" s="213"/>
      <c r="D24" s="173"/>
      <c r="E24" s="211"/>
      <c r="F24" s="173"/>
      <c r="G24" s="211"/>
      <c r="H24" s="173"/>
      <c r="I24" s="214"/>
      <c r="J24" s="150"/>
      <c r="K24" s="91"/>
      <c r="R24" s="151"/>
      <c r="S24" s="151"/>
      <c r="T24" s="151"/>
    </row>
    <row r="25" spans="1:20" ht="53.25" customHeight="1">
      <c r="A25" s="145" t="s">
        <v>109</v>
      </c>
      <c r="B25" s="185">
        <f>'Marketing Costs Calculator'!D21</f>
        <v>250</v>
      </c>
      <c r="C25" s="211"/>
      <c r="D25" s="173"/>
      <c r="E25" s="211"/>
      <c r="F25" s="173"/>
      <c r="G25" s="211"/>
      <c r="H25" s="173"/>
      <c r="I25" s="214"/>
      <c r="J25" s="150"/>
      <c r="K25" s="91"/>
      <c r="R25" s="151"/>
      <c r="S25" s="151"/>
      <c r="T25" s="151"/>
    </row>
    <row r="26" spans="1:20" ht="40">
      <c r="A26" s="298" t="s">
        <v>147</v>
      </c>
      <c r="B26" s="289"/>
      <c r="C26" s="300" t="s">
        <v>110</v>
      </c>
      <c r="D26" s="280"/>
      <c r="E26" s="280"/>
      <c r="F26" s="280"/>
      <c r="G26" s="280"/>
      <c r="H26" s="280"/>
      <c r="R26" s="153"/>
      <c r="S26" s="153"/>
      <c r="T26" s="153"/>
    </row>
    <row r="27" spans="1:20" ht="32">
      <c r="A27" s="299"/>
      <c r="B27" s="294"/>
      <c r="C27" s="301" t="s">
        <v>111</v>
      </c>
      <c r="D27" s="302"/>
      <c r="E27" s="303" t="s">
        <v>112</v>
      </c>
      <c r="F27" s="302"/>
      <c r="G27" s="303" t="s">
        <v>113</v>
      </c>
      <c r="H27" s="302"/>
      <c r="I27" s="154"/>
      <c r="J27" s="154"/>
      <c r="K27" s="79"/>
      <c r="L27" s="296"/>
      <c r="M27" s="270"/>
      <c r="N27" s="270"/>
      <c r="O27" s="296"/>
      <c r="P27" s="270"/>
      <c r="Q27" s="270"/>
      <c r="R27" s="297"/>
      <c r="S27" s="294"/>
      <c r="T27" s="294"/>
    </row>
    <row r="28" spans="1:20" ht="21">
      <c r="A28" s="46" t="s">
        <v>2</v>
      </c>
      <c r="B28" s="155" t="s">
        <v>28</v>
      </c>
      <c r="C28" s="156" t="s">
        <v>100</v>
      </c>
      <c r="D28" s="157" t="s">
        <v>101</v>
      </c>
      <c r="E28" s="156" t="s">
        <v>100</v>
      </c>
      <c r="F28" s="157" t="s">
        <v>101</v>
      </c>
      <c r="G28" s="156" t="s">
        <v>100</v>
      </c>
      <c r="H28" s="157" t="s">
        <v>101</v>
      </c>
      <c r="I28" s="158"/>
      <c r="J28" s="158"/>
      <c r="K28" s="159"/>
      <c r="L28" s="160"/>
      <c r="M28" s="160"/>
      <c r="N28" s="160"/>
      <c r="O28" s="160"/>
      <c r="P28" s="160"/>
      <c r="Q28" s="160"/>
      <c r="R28" s="161"/>
      <c r="S28" s="162"/>
      <c r="T28" s="162"/>
    </row>
    <row r="29" spans="1:20" ht="20">
      <c r="A29" s="86"/>
      <c r="B29" s="163"/>
      <c r="C29" s="164"/>
      <c r="D29" s="164"/>
      <c r="E29" s="165"/>
      <c r="F29" s="165"/>
      <c r="G29" s="165"/>
      <c r="H29" s="165"/>
      <c r="I29" s="166"/>
      <c r="J29" s="135"/>
      <c r="K29" s="167"/>
      <c r="L29" s="168"/>
      <c r="M29" s="168"/>
      <c r="N29" s="168"/>
      <c r="O29" s="168"/>
      <c r="P29" s="168"/>
      <c r="Q29" s="168"/>
      <c r="R29" s="169"/>
      <c r="S29" s="170"/>
      <c r="T29" s="170"/>
    </row>
    <row r="30" spans="1:20" ht="40.5" customHeight="1">
      <c r="A30" s="53" t="s">
        <v>102</v>
      </c>
      <c r="B30" s="171">
        <f>'Your Metrics'!F15</f>
        <v>0.25</v>
      </c>
      <c r="C30" s="172"/>
      <c r="D30" s="173"/>
      <c r="E30" s="174"/>
      <c r="F30" s="173"/>
      <c r="G30" s="174"/>
      <c r="H30" s="173"/>
      <c r="I30" s="175"/>
      <c r="J30" s="175"/>
      <c r="K30" s="176"/>
      <c r="L30" s="53"/>
      <c r="M30" s="53"/>
      <c r="N30" s="53"/>
      <c r="O30" s="53"/>
      <c r="P30" s="53"/>
      <c r="Q30" s="53"/>
      <c r="R30" s="177"/>
      <c r="S30" s="178"/>
      <c r="T30" s="178"/>
    </row>
    <row r="31" spans="1:20" ht="12" customHeight="1">
      <c r="A31" s="53"/>
      <c r="B31" s="179"/>
      <c r="C31" s="180"/>
      <c r="D31" s="173"/>
      <c r="E31" s="181"/>
      <c r="F31" s="181"/>
      <c r="G31" s="181"/>
      <c r="H31" s="181"/>
      <c r="I31" s="137"/>
      <c r="J31" s="133"/>
      <c r="K31" s="182"/>
      <c r="L31" s="54"/>
      <c r="M31" s="54"/>
      <c r="N31" s="54"/>
      <c r="O31" s="54"/>
      <c r="P31" s="54"/>
      <c r="Q31" s="54"/>
      <c r="R31" s="183"/>
      <c r="S31" s="184"/>
      <c r="T31" s="184"/>
    </row>
    <row r="32" spans="1:20" ht="40" customHeight="1">
      <c r="A32" s="53" t="s">
        <v>103</v>
      </c>
      <c r="B32" s="147">
        <f>'Profit Planner'!D23</f>
        <v>333333.33333333331</v>
      </c>
      <c r="C32" s="186"/>
      <c r="D32" s="173"/>
      <c r="E32" s="187"/>
      <c r="F32" s="173"/>
      <c r="G32" s="187"/>
      <c r="H32" s="173"/>
      <c r="I32" s="133"/>
      <c r="J32" s="133"/>
      <c r="K32" s="188"/>
      <c r="L32" s="56"/>
      <c r="M32" s="56"/>
      <c r="N32" s="56"/>
      <c r="O32" s="56"/>
      <c r="P32" s="56"/>
      <c r="Q32" s="56"/>
      <c r="R32" s="169"/>
      <c r="S32" s="170"/>
      <c r="T32" s="170"/>
    </row>
    <row r="33" spans="1:20" ht="24.75" customHeight="1">
      <c r="A33" s="53"/>
      <c r="B33" s="189"/>
      <c r="C33" s="217"/>
      <c r="D33" s="173"/>
      <c r="E33" s="187"/>
      <c r="F33" s="173"/>
      <c r="G33" s="187"/>
      <c r="H33" s="173"/>
      <c r="I33" s="137"/>
      <c r="J33" s="133"/>
      <c r="K33" s="188"/>
      <c r="L33" s="56"/>
      <c r="M33" s="56"/>
      <c r="N33" s="56"/>
      <c r="O33" s="56"/>
      <c r="P33" s="56"/>
      <c r="Q33" s="56"/>
      <c r="R33" s="169"/>
      <c r="S33" s="170"/>
      <c r="T33" s="170"/>
    </row>
    <row r="34" spans="1:20" ht="40" customHeight="1">
      <c r="A34" s="53" t="s">
        <v>104</v>
      </c>
      <c r="B34" s="147">
        <f>'Profit Planner'!D25</f>
        <v>83333.333333333328</v>
      </c>
      <c r="C34" s="186"/>
      <c r="D34" s="173"/>
      <c r="E34" s="187"/>
      <c r="F34" s="173"/>
      <c r="G34" s="187"/>
      <c r="H34" s="173"/>
      <c r="I34" s="191"/>
      <c r="J34" s="191"/>
      <c r="K34" s="188"/>
      <c r="L34" s="56"/>
      <c r="M34" s="56"/>
      <c r="N34" s="56"/>
      <c r="O34" s="56"/>
      <c r="P34" s="56"/>
      <c r="Q34" s="56"/>
      <c r="R34" s="169"/>
      <c r="S34" s="170"/>
      <c r="T34" s="170"/>
    </row>
    <row r="35" spans="1:20" ht="15" customHeight="1">
      <c r="A35" s="57"/>
      <c r="B35" s="192"/>
      <c r="C35" s="193"/>
      <c r="D35" s="173"/>
      <c r="E35" s="194"/>
      <c r="F35" s="173"/>
      <c r="G35" s="194"/>
      <c r="H35" s="173"/>
      <c r="I35" s="195"/>
      <c r="J35" s="195"/>
      <c r="K35" s="196"/>
      <c r="L35" s="58"/>
      <c r="M35" s="58"/>
      <c r="N35" s="58"/>
      <c r="O35" s="58"/>
      <c r="P35" s="58"/>
      <c r="Q35" s="58"/>
      <c r="R35" s="169"/>
      <c r="S35" s="170"/>
      <c r="T35" s="170"/>
    </row>
    <row r="36" spans="1:20" ht="56.25" customHeight="1">
      <c r="A36" s="53" t="s">
        <v>105</v>
      </c>
      <c r="B36" s="120">
        <f>('Sales Team Calculator'!D39*23)*'Sales Team Calculator'!D11</f>
        <v>666.66666666666663</v>
      </c>
      <c r="C36" s="198"/>
      <c r="D36" s="173"/>
      <c r="E36" s="199"/>
      <c r="F36" s="173"/>
      <c r="G36" s="199"/>
      <c r="H36" s="173"/>
      <c r="I36" s="12"/>
      <c r="J36" s="12"/>
      <c r="K36" s="107"/>
      <c r="L36" s="60"/>
      <c r="M36" s="60"/>
      <c r="N36" s="60"/>
      <c r="O36" s="60"/>
      <c r="P36" s="60"/>
      <c r="Q36" s="60"/>
      <c r="R36" s="177"/>
      <c r="S36" s="178"/>
      <c r="T36" s="178"/>
    </row>
    <row r="37" spans="1:20" ht="25.5" customHeight="1">
      <c r="A37" s="62"/>
      <c r="B37" s="200"/>
      <c r="C37" s="218"/>
      <c r="D37" s="173"/>
      <c r="E37" s="219"/>
      <c r="F37" s="173"/>
      <c r="G37" s="202"/>
      <c r="H37" s="173"/>
      <c r="I37" s="203"/>
      <c r="J37" s="150"/>
      <c r="K37" s="111"/>
      <c r="L37" s="64"/>
      <c r="M37" s="64"/>
      <c r="N37" s="64"/>
      <c r="O37" s="64"/>
      <c r="P37" s="64"/>
      <c r="Q37" s="64"/>
      <c r="R37" s="177"/>
      <c r="S37" s="178"/>
      <c r="T37" s="178"/>
    </row>
    <row r="38" spans="1:20" ht="54.75" customHeight="1">
      <c r="A38" s="135" t="s">
        <v>106</v>
      </c>
      <c r="B38" s="204">
        <f>('Sales Team Calculator'!D39*23)*'Sales Team Calculator'!D11</f>
        <v>666.66666666666663</v>
      </c>
      <c r="C38" s="204"/>
      <c r="D38" s="173"/>
      <c r="E38" s="205"/>
      <c r="F38" s="173"/>
      <c r="G38" s="205"/>
      <c r="H38" s="173"/>
      <c r="I38" s="203"/>
      <c r="J38" s="150"/>
      <c r="R38" s="151"/>
      <c r="S38" s="151"/>
      <c r="T38" s="151"/>
    </row>
    <row r="39" spans="1:20" ht="26.25" customHeight="1">
      <c r="A39" s="135"/>
      <c r="B39" s="206"/>
      <c r="C39" s="208"/>
      <c r="D39" s="173"/>
      <c r="E39" s="209"/>
      <c r="F39" s="173"/>
      <c r="G39" s="205"/>
      <c r="H39" s="173"/>
      <c r="I39" s="203"/>
      <c r="J39" s="150"/>
      <c r="R39" s="151"/>
      <c r="S39" s="151"/>
      <c r="T39" s="151"/>
    </row>
    <row r="40" spans="1:20" ht="58.5" customHeight="1">
      <c r="A40" s="135" t="s">
        <v>107</v>
      </c>
      <c r="B40" s="204">
        <f>('Sales Team Calculator'!D41 + 'Sales Team Calculator'!D32) * 23 * 'Sales Team Calculator'!D11</f>
        <v>533.33333333333326</v>
      </c>
      <c r="C40" s="205"/>
      <c r="D40" s="173"/>
      <c r="E40" s="205"/>
      <c r="F40" s="173"/>
      <c r="G40" s="205"/>
      <c r="H40" s="173"/>
      <c r="I40" s="203"/>
      <c r="J40" s="150"/>
      <c r="R40" s="151"/>
      <c r="S40" s="151"/>
      <c r="T40" s="151"/>
    </row>
    <row r="41" spans="1:20" ht="24.75" customHeight="1">
      <c r="B41" s="206"/>
      <c r="C41" s="208"/>
      <c r="D41" s="173"/>
      <c r="E41" s="209"/>
      <c r="F41" s="173"/>
      <c r="G41" s="209"/>
      <c r="H41" s="173"/>
      <c r="I41" s="203"/>
      <c r="J41" s="150"/>
      <c r="R41" s="151"/>
      <c r="S41" s="151"/>
      <c r="T41" s="151"/>
    </row>
    <row r="42" spans="1:20" ht="40">
      <c r="A42" s="210" t="s">
        <v>108</v>
      </c>
      <c r="B42" s="185">
        <f>'Your Metrics'!F53</f>
        <v>25000</v>
      </c>
      <c r="C42" s="211"/>
      <c r="D42" s="173"/>
      <c r="E42" s="211"/>
      <c r="F42" s="173"/>
      <c r="G42" s="211"/>
      <c r="H42" s="173"/>
      <c r="I42" s="203"/>
      <c r="J42" s="150"/>
      <c r="K42" s="91"/>
      <c r="R42" s="151"/>
      <c r="S42" s="151"/>
      <c r="T42" s="151"/>
    </row>
    <row r="43" spans="1:20" ht="26.25" customHeight="1">
      <c r="A43" s="91"/>
      <c r="B43" s="212"/>
      <c r="C43" s="208"/>
      <c r="D43" s="173"/>
      <c r="E43" s="209"/>
      <c r="F43" s="173"/>
      <c r="G43" s="211"/>
      <c r="H43" s="173"/>
      <c r="I43" s="214"/>
      <c r="J43" s="150"/>
      <c r="K43" s="91"/>
      <c r="R43" s="151"/>
      <c r="S43" s="151"/>
      <c r="T43" s="151"/>
    </row>
    <row r="44" spans="1:20" ht="53.25" customHeight="1">
      <c r="A44" s="145" t="s">
        <v>90</v>
      </c>
      <c r="B44" s="215">
        <f>'Marketing Costs Calculator'!D15</f>
        <v>87.5</v>
      </c>
      <c r="C44" s="211"/>
      <c r="D44" s="173"/>
      <c r="E44" s="211"/>
      <c r="F44" s="173"/>
      <c r="G44" s="211"/>
      <c r="H44" s="173"/>
      <c r="I44" s="203"/>
      <c r="J44" s="150"/>
      <c r="K44" s="91"/>
      <c r="R44" s="151"/>
      <c r="S44" s="151"/>
      <c r="T44" s="151"/>
    </row>
    <row r="45" spans="1:20" ht="24.75" customHeight="1">
      <c r="A45" s="91"/>
      <c r="B45" s="216"/>
      <c r="C45" s="208"/>
      <c r="D45" s="173"/>
      <c r="E45" s="209"/>
      <c r="F45" s="173"/>
      <c r="G45" s="211"/>
      <c r="H45" s="173"/>
      <c r="I45" s="214"/>
      <c r="J45" s="150"/>
      <c r="K45" s="91"/>
      <c r="R45" s="151"/>
      <c r="S45" s="151"/>
      <c r="T45" s="151"/>
    </row>
    <row r="46" spans="1:20" ht="60.75" customHeight="1">
      <c r="A46" s="145" t="s">
        <v>109</v>
      </c>
      <c r="B46" s="185">
        <f>'Marketing Costs Calculator'!D21</f>
        <v>250</v>
      </c>
      <c r="C46" s="211"/>
      <c r="D46" s="173"/>
      <c r="E46" s="211"/>
      <c r="F46" s="173"/>
      <c r="G46" s="211"/>
      <c r="H46" s="173"/>
      <c r="I46" s="214"/>
      <c r="J46" s="150"/>
      <c r="K46" s="91"/>
      <c r="R46" s="151"/>
      <c r="S46" s="151"/>
      <c r="T46" s="151"/>
    </row>
    <row r="47" spans="1:20" ht="40">
      <c r="A47" s="298" t="s">
        <v>147</v>
      </c>
      <c r="B47" s="289"/>
      <c r="C47" s="300" t="s">
        <v>114</v>
      </c>
      <c r="D47" s="280"/>
      <c r="E47" s="280"/>
      <c r="F47" s="280"/>
      <c r="G47" s="280"/>
      <c r="H47" s="280"/>
      <c r="R47" s="153"/>
      <c r="S47" s="153"/>
      <c r="T47" s="153"/>
    </row>
    <row r="48" spans="1:20" ht="32">
      <c r="A48" s="299"/>
      <c r="B48" s="294"/>
      <c r="C48" s="301" t="s">
        <v>115</v>
      </c>
      <c r="D48" s="302"/>
      <c r="E48" s="303" t="s">
        <v>116</v>
      </c>
      <c r="F48" s="302"/>
      <c r="G48" s="303" t="s">
        <v>117</v>
      </c>
      <c r="H48" s="302"/>
      <c r="I48" s="154"/>
      <c r="J48" s="154"/>
      <c r="K48" s="79"/>
      <c r="L48" s="296"/>
      <c r="M48" s="270"/>
      <c r="N48" s="270"/>
      <c r="O48" s="296"/>
      <c r="P48" s="270"/>
      <c r="Q48" s="270"/>
      <c r="R48" s="297"/>
      <c r="S48" s="294"/>
      <c r="T48" s="294"/>
    </row>
    <row r="49" spans="1:20" ht="21">
      <c r="A49" s="46" t="s">
        <v>2</v>
      </c>
      <c r="B49" s="155" t="s">
        <v>28</v>
      </c>
      <c r="C49" s="156" t="s">
        <v>100</v>
      </c>
      <c r="D49" s="157" t="s">
        <v>101</v>
      </c>
      <c r="E49" s="156" t="s">
        <v>100</v>
      </c>
      <c r="F49" s="157" t="s">
        <v>101</v>
      </c>
      <c r="G49" s="156" t="s">
        <v>100</v>
      </c>
      <c r="H49" s="157" t="s">
        <v>101</v>
      </c>
      <c r="I49" s="158"/>
      <c r="J49" s="158"/>
      <c r="K49" s="159"/>
      <c r="L49" s="160"/>
      <c r="M49" s="160"/>
      <c r="N49" s="160"/>
      <c r="O49" s="160"/>
      <c r="P49" s="160"/>
      <c r="Q49" s="160"/>
      <c r="R49" s="161"/>
      <c r="S49" s="162"/>
      <c r="T49" s="162"/>
    </row>
    <row r="50" spans="1:20" ht="20">
      <c r="A50" s="86"/>
      <c r="B50" s="163"/>
      <c r="C50" s="164"/>
      <c r="D50" s="164"/>
      <c r="E50" s="165"/>
      <c r="F50" s="165"/>
      <c r="G50" s="165"/>
      <c r="H50" s="165"/>
      <c r="I50" s="166"/>
      <c r="J50" s="135"/>
      <c r="K50" s="167"/>
      <c r="L50" s="168"/>
      <c r="M50" s="168"/>
      <c r="N50" s="168"/>
      <c r="O50" s="168"/>
      <c r="P50" s="168"/>
      <c r="Q50" s="168"/>
      <c r="R50" s="169"/>
      <c r="S50" s="170"/>
      <c r="T50" s="170"/>
    </row>
    <row r="51" spans="1:20" ht="40">
      <c r="A51" s="53" t="s">
        <v>102</v>
      </c>
      <c r="B51" s="171">
        <f>'Your Metrics'!F15</f>
        <v>0.25</v>
      </c>
      <c r="C51" s="172"/>
      <c r="D51" s="173"/>
      <c r="E51" s="174"/>
      <c r="F51" s="173"/>
      <c r="G51" s="174"/>
      <c r="H51" s="173"/>
      <c r="I51" s="175"/>
      <c r="J51" s="175"/>
      <c r="K51" s="176"/>
      <c r="L51" s="53"/>
      <c r="M51" s="53"/>
      <c r="N51" s="53"/>
      <c r="O51" s="53"/>
      <c r="P51" s="53"/>
      <c r="Q51" s="53"/>
      <c r="R51" s="177"/>
      <c r="S51" s="178"/>
      <c r="T51" s="178"/>
    </row>
    <row r="52" spans="1:20" ht="22.5" customHeight="1">
      <c r="A52" s="53"/>
      <c r="B52" s="179"/>
      <c r="C52" s="180"/>
      <c r="D52" s="173"/>
      <c r="E52" s="181"/>
      <c r="F52" s="181"/>
      <c r="G52" s="181"/>
      <c r="H52" s="181"/>
      <c r="I52" s="137"/>
      <c r="J52" s="133"/>
      <c r="K52" s="182"/>
      <c r="L52" s="54"/>
      <c r="M52" s="54"/>
      <c r="N52" s="54"/>
      <c r="O52" s="54"/>
      <c r="P52" s="54"/>
      <c r="Q52" s="54"/>
      <c r="R52" s="183"/>
      <c r="S52" s="184"/>
      <c r="T52" s="184"/>
    </row>
    <row r="53" spans="1:20" ht="35.25" customHeight="1">
      <c r="A53" s="53" t="s">
        <v>103</v>
      </c>
      <c r="B53" s="185">
        <f>'Profit Planner'!D23</f>
        <v>333333.33333333331</v>
      </c>
      <c r="C53" s="186"/>
      <c r="D53" s="173"/>
      <c r="E53" s="187"/>
      <c r="F53" s="173"/>
      <c r="G53" s="187"/>
      <c r="H53" s="173"/>
      <c r="I53" s="133"/>
      <c r="J53" s="133"/>
      <c r="K53" s="188"/>
      <c r="L53" s="56"/>
      <c r="M53" s="56"/>
      <c r="N53" s="56"/>
      <c r="O53" s="56"/>
      <c r="P53" s="56"/>
      <c r="Q53" s="56"/>
      <c r="R53" s="169"/>
      <c r="S53" s="170"/>
      <c r="T53" s="170"/>
    </row>
    <row r="54" spans="1:20" ht="22.5" customHeight="1">
      <c r="A54" s="53"/>
      <c r="B54" s="189"/>
      <c r="C54" s="217"/>
      <c r="D54" s="173"/>
      <c r="E54" s="220"/>
      <c r="F54" s="173"/>
      <c r="G54" s="187"/>
      <c r="H54" s="173"/>
      <c r="I54" s="137"/>
      <c r="J54" s="133"/>
      <c r="K54" s="188"/>
      <c r="L54" s="56"/>
      <c r="M54" s="56"/>
      <c r="N54" s="56"/>
      <c r="O54" s="56"/>
      <c r="P54" s="56"/>
      <c r="Q54" s="56"/>
      <c r="R54" s="169"/>
      <c r="S54" s="170"/>
      <c r="T54" s="170"/>
    </row>
    <row r="55" spans="1:20" ht="38.25" customHeight="1">
      <c r="A55" s="53" t="s">
        <v>104</v>
      </c>
      <c r="B55" s="190">
        <f>'Profit Planner'!D25</f>
        <v>83333.333333333328</v>
      </c>
      <c r="C55" s="186"/>
      <c r="D55" s="173"/>
      <c r="E55" s="187"/>
      <c r="F55" s="173"/>
      <c r="G55" s="187"/>
      <c r="H55" s="173"/>
      <c r="I55" s="191"/>
      <c r="J55" s="191"/>
      <c r="K55" s="188"/>
      <c r="L55" s="56"/>
      <c r="M55" s="56"/>
      <c r="N55" s="56"/>
      <c r="O55" s="56"/>
      <c r="P55" s="56"/>
      <c r="Q55" s="56"/>
      <c r="R55" s="169"/>
      <c r="S55" s="170"/>
      <c r="T55" s="170"/>
    </row>
    <row r="56" spans="1:20" ht="23.25" customHeight="1">
      <c r="A56" s="57"/>
      <c r="B56" s="192"/>
      <c r="C56" s="193"/>
      <c r="D56" s="173"/>
      <c r="E56" s="194"/>
      <c r="F56" s="173"/>
      <c r="G56" s="194"/>
      <c r="H56" s="173"/>
      <c r="I56" s="195"/>
      <c r="J56" s="195"/>
      <c r="K56" s="196"/>
      <c r="L56" s="58"/>
      <c r="M56" s="58"/>
      <c r="N56" s="58"/>
      <c r="O56" s="58"/>
      <c r="P56" s="58"/>
      <c r="Q56" s="58"/>
      <c r="R56" s="169"/>
      <c r="S56" s="170"/>
      <c r="T56" s="170"/>
    </row>
    <row r="57" spans="1:20" ht="55.5" customHeight="1">
      <c r="A57" s="53" t="s">
        <v>105</v>
      </c>
      <c r="B57" s="120">
        <f>('Sales Team Calculator'!D37 + 'Sales Team Calculator'!D30) * 23 * 'Sales Team Calculator'!D11</f>
        <v>3619.0476190476184</v>
      </c>
      <c r="C57" s="198"/>
      <c r="D57" s="173"/>
      <c r="E57" s="199"/>
      <c r="F57" s="173"/>
      <c r="G57" s="199"/>
      <c r="H57" s="173"/>
      <c r="I57" s="12"/>
      <c r="J57" s="12"/>
      <c r="K57" s="107"/>
      <c r="L57" s="60"/>
      <c r="M57" s="60"/>
      <c r="N57" s="60"/>
      <c r="O57" s="60"/>
      <c r="P57" s="60"/>
      <c r="Q57" s="60"/>
      <c r="R57" s="177"/>
      <c r="S57" s="178"/>
      <c r="T57" s="178"/>
    </row>
    <row r="58" spans="1:20" ht="28.5" customHeight="1">
      <c r="A58" s="62"/>
      <c r="B58" s="200"/>
      <c r="C58" s="218"/>
      <c r="D58" s="173"/>
      <c r="E58" s="219"/>
      <c r="F58" s="173"/>
      <c r="G58" s="202"/>
      <c r="H58" s="173"/>
      <c r="I58" s="203"/>
      <c r="J58" s="150"/>
      <c r="K58" s="111"/>
      <c r="L58" s="64"/>
      <c r="M58" s="64"/>
      <c r="N58" s="64"/>
      <c r="O58" s="64"/>
      <c r="P58" s="64"/>
      <c r="Q58" s="64"/>
      <c r="R58" s="177"/>
      <c r="S58" s="178"/>
      <c r="T58" s="178"/>
    </row>
    <row r="59" spans="1:20" ht="58.5" customHeight="1">
      <c r="A59" s="135" t="s">
        <v>106</v>
      </c>
      <c r="B59" s="204">
        <f>('Sales Team Calculator'!D39*23)*'Sales Team Calculator'!D11</f>
        <v>666.66666666666663</v>
      </c>
      <c r="C59" s="204"/>
      <c r="D59" s="173"/>
      <c r="E59" s="205"/>
      <c r="F59" s="173"/>
      <c r="G59" s="205"/>
      <c r="H59" s="173"/>
      <c r="I59" s="203"/>
      <c r="J59" s="150"/>
      <c r="R59" s="151"/>
      <c r="S59" s="151"/>
      <c r="T59" s="151"/>
    </row>
    <row r="60" spans="1:20" ht="27" customHeight="1">
      <c r="A60" s="135"/>
      <c r="B60" s="206"/>
      <c r="C60" s="208"/>
      <c r="D60" s="173"/>
      <c r="E60" s="209"/>
      <c r="F60" s="173"/>
      <c r="G60" s="205"/>
      <c r="H60" s="173"/>
      <c r="I60" s="203"/>
      <c r="J60" s="150"/>
      <c r="R60" s="151"/>
      <c r="S60" s="151"/>
      <c r="T60" s="151"/>
    </row>
    <row r="61" spans="1:20" ht="60.75" customHeight="1">
      <c r="A61" s="135" t="s">
        <v>107</v>
      </c>
      <c r="B61" s="204">
        <f>('Sales Team Calculator'!D41 + 'Sales Team Calculator'!D32) * 23 * 'Sales Team Calculator'!D11</f>
        <v>533.33333333333326</v>
      </c>
      <c r="C61" s="205"/>
      <c r="D61" s="173"/>
      <c r="E61" s="205"/>
      <c r="F61" s="173"/>
      <c r="G61" s="205"/>
      <c r="H61" s="173"/>
      <c r="I61" s="203"/>
      <c r="J61" s="150"/>
      <c r="R61" s="151"/>
      <c r="S61" s="151"/>
      <c r="T61" s="151"/>
    </row>
    <row r="62" spans="1:20" ht="19.5" customHeight="1">
      <c r="B62" s="206"/>
      <c r="C62" s="208"/>
      <c r="D62" s="173"/>
      <c r="E62" s="209"/>
      <c r="F62" s="173"/>
      <c r="G62" s="209"/>
      <c r="H62" s="173"/>
      <c r="I62" s="203"/>
      <c r="J62" s="150"/>
      <c r="R62" s="151"/>
      <c r="S62" s="151"/>
      <c r="T62" s="151"/>
    </row>
    <row r="63" spans="1:20" ht="33.75" customHeight="1">
      <c r="A63" s="210" t="s">
        <v>108</v>
      </c>
      <c r="B63" s="185">
        <f>'Your Metrics'!F53</f>
        <v>25000</v>
      </c>
      <c r="C63" s="211"/>
      <c r="D63" s="173"/>
      <c r="E63" s="211"/>
      <c r="F63" s="173"/>
      <c r="G63" s="211"/>
      <c r="H63" s="173"/>
      <c r="I63" s="203"/>
      <c r="J63" s="150"/>
      <c r="K63" s="91"/>
      <c r="R63" s="151"/>
      <c r="S63" s="151"/>
      <c r="T63" s="151"/>
    </row>
    <row r="64" spans="1:20" ht="27.75" customHeight="1">
      <c r="A64" s="91"/>
      <c r="B64" s="212"/>
      <c r="C64" s="208"/>
      <c r="D64" s="173"/>
      <c r="E64" s="209"/>
      <c r="F64" s="173"/>
      <c r="G64" s="211"/>
      <c r="H64" s="173"/>
      <c r="I64" s="214"/>
      <c r="J64" s="150"/>
      <c r="K64" s="91"/>
      <c r="R64" s="151"/>
      <c r="S64" s="151"/>
      <c r="T64" s="151"/>
    </row>
    <row r="65" spans="1:20" ht="56.25" customHeight="1">
      <c r="A65" s="145" t="s">
        <v>90</v>
      </c>
      <c r="B65" s="215">
        <f>'Marketing Costs Calculator'!D15</f>
        <v>87.5</v>
      </c>
      <c r="C65" s="211"/>
      <c r="D65" s="173"/>
      <c r="E65" s="211"/>
      <c r="F65" s="173"/>
      <c r="G65" s="211"/>
      <c r="H65" s="173"/>
      <c r="I65" s="203"/>
      <c r="J65" s="150"/>
      <c r="K65" s="91"/>
      <c r="R65" s="151"/>
      <c r="S65" s="151"/>
      <c r="T65" s="151"/>
    </row>
    <row r="66" spans="1:20" ht="28.5" customHeight="1">
      <c r="A66" s="91"/>
      <c r="B66" s="216"/>
      <c r="C66" s="208"/>
      <c r="D66" s="173"/>
      <c r="E66" s="209"/>
      <c r="F66" s="173"/>
      <c r="G66" s="211"/>
      <c r="H66" s="173"/>
      <c r="I66" s="214"/>
      <c r="J66" s="150"/>
      <c r="K66" s="91"/>
      <c r="R66" s="151"/>
      <c r="S66" s="151"/>
      <c r="T66" s="151"/>
    </row>
    <row r="67" spans="1:20" ht="57" customHeight="1">
      <c r="A67" s="145" t="s">
        <v>109</v>
      </c>
      <c r="B67" s="185">
        <f>'Marketing Costs Calculator'!D21</f>
        <v>250</v>
      </c>
      <c r="C67" s="211"/>
      <c r="D67" s="173"/>
      <c r="E67" s="211"/>
      <c r="F67" s="173"/>
      <c r="G67" s="211"/>
      <c r="H67" s="173"/>
      <c r="I67" s="214"/>
      <c r="J67" s="150"/>
      <c r="K67" s="91"/>
      <c r="R67" s="151"/>
      <c r="S67" s="151"/>
      <c r="T67" s="151"/>
    </row>
    <row r="68" spans="1:20" ht="40">
      <c r="A68" s="298" t="s">
        <v>147</v>
      </c>
      <c r="B68" s="289"/>
      <c r="C68" s="300" t="s">
        <v>118</v>
      </c>
      <c r="D68" s="280"/>
      <c r="E68" s="280"/>
      <c r="F68" s="280"/>
      <c r="G68" s="280"/>
      <c r="H68" s="280"/>
      <c r="R68" s="153"/>
      <c r="S68" s="153"/>
      <c r="T68" s="153"/>
    </row>
    <row r="69" spans="1:20" ht="32">
      <c r="A69" s="299"/>
      <c r="B69" s="294"/>
      <c r="C69" s="301" t="s">
        <v>119</v>
      </c>
      <c r="D69" s="302"/>
      <c r="E69" s="303" t="s">
        <v>120</v>
      </c>
      <c r="F69" s="302"/>
      <c r="G69" s="303" t="s">
        <v>121</v>
      </c>
      <c r="H69" s="302"/>
      <c r="I69" s="154"/>
      <c r="J69" s="154"/>
      <c r="K69" s="79"/>
      <c r="L69" s="296"/>
      <c r="M69" s="270"/>
      <c r="N69" s="270"/>
      <c r="O69" s="296"/>
      <c r="P69" s="270"/>
      <c r="Q69" s="270"/>
      <c r="R69" s="297"/>
      <c r="S69" s="294"/>
      <c r="T69" s="294"/>
    </row>
    <row r="70" spans="1:20" ht="21">
      <c r="A70" s="46" t="s">
        <v>2</v>
      </c>
      <c r="B70" s="155" t="s">
        <v>28</v>
      </c>
      <c r="C70" s="156" t="s">
        <v>100</v>
      </c>
      <c r="D70" s="157" t="s">
        <v>101</v>
      </c>
      <c r="E70" s="156" t="s">
        <v>100</v>
      </c>
      <c r="F70" s="157" t="s">
        <v>101</v>
      </c>
      <c r="G70" s="156" t="s">
        <v>100</v>
      </c>
      <c r="H70" s="157" t="s">
        <v>101</v>
      </c>
      <c r="I70" s="158"/>
      <c r="J70" s="158"/>
      <c r="K70" s="159"/>
      <c r="L70" s="160"/>
      <c r="M70" s="160"/>
      <c r="N70" s="160"/>
      <c r="O70" s="160"/>
      <c r="P70" s="160"/>
      <c r="Q70" s="160"/>
      <c r="R70" s="161"/>
      <c r="S70" s="162"/>
      <c r="T70" s="162"/>
    </row>
    <row r="71" spans="1:20" ht="20">
      <c r="A71" s="86"/>
      <c r="B71" s="163"/>
      <c r="C71" s="164"/>
      <c r="D71" s="164"/>
      <c r="E71" s="165"/>
      <c r="F71" s="165"/>
      <c r="G71" s="165"/>
      <c r="H71" s="165"/>
      <c r="I71" s="166"/>
      <c r="J71" s="135"/>
      <c r="K71" s="167"/>
      <c r="L71" s="168"/>
      <c r="M71" s="168"/>
      <c r="N71" s="168"/>
      <c r="O71" s="168"/>
      <c r="P71" s="168"/>
      <c r="Q71" s="168"/>
      <c r="R71" s="169"/>
      <c r="S71" s="170"/>
      <c r="T71" s="170"/>
    </row>
    <row r="72" spans="1:20" ht="38.25" customHeight="1">
      <c r="A72" s="53" t="s">
        <v>102</v>
      </c>
      <c r="B72" s="171">
        <f>'Your Metrics'!F15</f>
        <v>0.25</v>
      </c>
      <c r="C72" s="172">
        <v>0.5</v>
      </c>
      <c r="D72" s="173"/>
      <c r="E72" s="174"/>
      <c r="F72" s="173"/>
      <c r="G72" s="174"/>
      <c r="H72" s="173"/>
      <c r="I72" s="175"/>
      <c r="J72" s="175"/>
      <c r="K72" s="176"/>
      <c r="L72" s="53"/>
      <c r="M72" s="53"/>
      <c r="N72" s="53"/>
      <c r="O72" s="53"/>
      <c r="P72" s="53"/>
      <c r="Q72" s="53"/>
      <c r="R72" s="177"/>
      <c r="S72" s="178"/>
      <c r="T72" s="178"/>
    </row>
    <row r="73" spans="1:20" ht="21" customHeight="1">
      <c r="A73" s="53"/>
      <c r="B73" s="179"/>
      <c r="C73" s="180"/>
      <c r="D73" s="173"/>
      <c r="E73" s="181"/>
      <c r="F73" s="181"/>
      <c r="G73" s="181"/>
      <c r="H73" s="181"/>
      <c r="I73" s="137"/>
      <c r="J73" s="133"/>
      <c r="K73" s="182"/>
      <c r="L73" s="54"/>
      <c r="M73" s="54"/>
      <c r="N73" s="54"/>
      <c r="O73" s="54"/>
      <c r="P73" s="54"/>
      <c r="Q73" s="54"/>
      <c r="R73" s="183"/>
      <c r="S73" s="184"/>
      <c r="T73" s="184"/>
    </row>
    <row r="74" spans="1:20" ht="33" customHeight="1">
      <c r="A74" s="53" t="s">
        <v>103</v>
      </c>
      <c r="B74" s="185">
        <f>'Profit Planner'!D23</f>
        <v>333333.33333333331</v>
      </c>
      <c r="C74" s="186"/>
      <c r="D74" s="173"/>
      <c r="E74" s="187"/>
      <c r="F74" s="173"/>
      <c r="G74" s="187"/>
      <c r="H74" s="173"/>
      <c r="I74" s="133"/>
      <c r="J74" s="133"/>
      <c r="K74" s="188"/>
      <c r="L74" s="56"/>
      <c r="M74" s="56"/>
      <c r="N74" s="56"/>
      <c r="O74" s="56"/>
      <c r="P74" s="56"/>
      <c r="Q74" s="56"/>
      <c r="R74" s="169"/>
      <c r="S74" s="170"/>
      <c r="T74" s="170"/>
    </row>
    <row r="75" spans="1:20" ht="21.75" customHeight="1">
      <c r="A75" s="53"/>
      <c r="B75" s="189"/>
      <c r="C75" s="217"/>
      <c r="D75" s="173"/>
      <c r="E75" s="187"/>
      <c r="F75" s="173"/>
      <c r="G75" s="187"/>
      <c r="H75" s="173"/>
      <c r="I75" s="137"/>
      <c r="J75" s="133"/>
      <c r="K75" s="188"/>
      <c r="L75" s="56"/>
      <c r="M75" s="56"/>
      <c r="N75" s="56"/>
      <c r="O75" s="56"/>
      <c r="P75" s="56"/>
      <c r="Q75" s="56"/>
      <c r="R75" s="169"/>
      <c r="S75" s="170"/>
      <c r="T75" s="170"/>
    </row>
    <row r="76" spans="1:20" ht="39.75" customHeight="1">
      <c r="A76" s="53" t="s">
        <v>104</v>
      </c>
      <c r="B76" s="190">
        <f>'Profit Planner'!D25</f>
        <v>83333.333333333328</v>
      </c>
      <c r="C76" s="186"/>
      <c r="D76" s="173"/>
      <c r="E76" s="187"/>
      <c r="F76" s="173"/>
      <c r="G76" s="187"/>
      <c r="H76" s="173"/>
      <c r="I76" s="191"/>
      <c r="J76" s="191"/>
      <c r="K76" s="188"/>
      <c r="L76" s="56"/>
      <c r="M76" s="56"/>
      <c r="N76" s="56"/>
      <c r="O76" s="56"/>
      <c r="P76" s="56"/>
      <c r="Q76" s="56"/>
      <c r="R76" s="169"/>
      <c r="S76" s="170"/>
      <c r="T76" s="170"/>
    </row>
    <row r="77" spans="1:20" ht="28.5" customHeight="1">
      <c r="A77" s="57"/>
      <c r="B77" s="192"/>
      <c r="C77" s="193"/>
      <c r="D77" s="173"/>
      <c r="E77" s="194"/>
      <c r="F77" s="173"/>
      <c r="G77" s="194"/>
      <c r="H77" s="173"/>
      <c r="I77" s="195"/>
      <c r="J77" s="195"/>
      <c r="K77" s="196"/>
      <c r="L77" s="58"/>
      <c r="M77" s="58"/>
      <c r="N77" s="58"/>
      <c r="O77" s="58"/>
      <c r="P77" s="58"/>
      <c r="Q77" s="58"/>
      <c r="R77" s="169"/>
      <c r="S77" s="170"/>
      <c r="T77" s="170"/>
    </row>
    <row r="78" spans="1:20" ht="55.5" customHeight="1">
      <c r="A78" s="53" t="s">
        <v>105</v>
      </c>
      <c r="B78" s="120">
        <f>('Sales Team Calculator'!D37 + 'Sales Team Calculator'!D30) * 23 * 'Sales Team Calculator'!D11</f>
        <v>3619.0476190476184</v>
      </c>
      <c r="C78" s="198"/>
      <c r="D78" s="173"/>
      <c r="E78" s="199"/>
      <c r="F78" s="173"/>
      <c r="G78" s="199"/>
      <c r="H78" s="173"/>
      <c r="I78" s="12"/>
      <c r="J78" s="12"/>
      <c r="K78" s="107"/>
      <c r="L78" s="60"/>
      <c r="M78" s="60"/>
      <c r="N78" s="60"/>
      <c r="O78" s="60"/>
      <c r="P78" s="60"/>
      <c r="Q78" s="60"/>
      <c r="R78" s="177"/>
      <c r="S78" s="178"/>
      <c r="T78" s="178"/>
    </row>
    <row r="79" spans="1:20" ht="30" customHeight="1">
      <c r="A79" s="62"/>
      <c r="B79" s="200"/>
      <c r="C79" s="218"/>
      <c r="D79" s="173"/>
      <c r="E79" s="202"/>
      <c r="F79" s="173"/>
      <c r="G79" s="202"/>
      <c r="H79" s="173"/>
      <c r="I79" s="203"/>
      <c r="J79" s="150"/>
      <c r="K79" s="111"/>
      <c r="L79" s="64"/>
      <c r="M79" s="64"/>
      <c r="N79" s="64"/>
      <c r="O79" s="64"/>
      <c r="P79" s="64"/>
      <c r="Q79" s="64"/>
      <c r="R79" s="177"/>
      <c r="S79" s="178"/>
      <c r="T79" s="178"/>
    </row>
    <row r="80" spans="1:20" ht="55.5" customHeight="1">
      <c r="A80" s="135" t="s">
        <v>106</v>
      </c>
      <c r="B80" s="204">
        <f>('Sales Team Calculator'!D39*23)*'Sales Team Calculator'!D11</f>
        <v>666.66666666666663</v>
      </c>
      <c r="C80" s="204"/>
      <c r="D80" s="173"/>
      <c r="E80" s="205"/>
      <c r="F80" s="173"/>
      <c r="G80" s="205"/>
      <c r="H80" s="173"/>
      <c r="I80" s="203"/>
      <c r="J80" s="150"/>
      <c r="R80" s="151"/>
      <c r="S80" s="151"/>
      <c r="T80" s="151"/>
    </row>
    <row r="81" spans="1:20" ht="24" customHeight="1">
      <c r="A81" s="135"/>
      <c r="B81" s="206"/>
      <c r="C81" s="208"/>
      <c r="D81" s="173"/>
      <c r="E81" s="205"/>
      <c r="F81" s="173"/>
      <c r="G81" s="205"/>
      <c r="H81" s="173"/>
      <c r="I81" s="203"/>
      <c r="J81" s="150"/>
      <c r="R81" s="151"/>
      <c r="S81" s="151"/>
      <c r="T81" s="151"/>
    </row>
    <row r="82" spans="1:20" ht="56.25" customHeight="1">
      <c r="A82" s="135" t="s">
        <v>107</v>
      </c>
      <c r="B82" s="204">
        <f>('Sales Team Calculator'!D41 + 'Sales Team Calculator'!D32) * 23 * 'Sales Team Calculator'!D11</f>
        <v>533.33333333333326</v>
      </c>
      <c r="C82" s="205"/>
      <c r="D82" s="173"/>
      <c r="E82" s="205"/>
      <c r="F82" s="173"/>
      <c r="G82" s="205"/>
      <c r="H82" s="173"/>
      <c r="I82" s="203"/>
      <c r="J82" s="150"/>
      <c r="R82" s="151"/>
      <c r="S82" s="151"/>
      <c r="T82" s="151"/>
    </row>
    <row r="83" spans="1:20" ht="23.25" customHeight="1">
      <c r="B83" s="206"/>
      <c r="C83" s="208"/>
      <c r="D83" s="173"/>
      <c r="E83" s="209"/>
      <c r="F83" s="173"/>
      <c r="G83" s="209"/>
      <c r="H83" s="173"/>
      <c r="I83" s="203"/>
      <c r="J83" s="150"/>
      <c r="R83" s="151"/>
      <c r="S83" s="151"/>
      <c r="T83" s="151"/>
    </row>
    <row r="84" spans="1:20" ht="23.25" customHeight="1">
      <c r="A84" s="210" t="s">
        <v>108</v>
      </c>
      <c r="B84" s="185">
        <f>'Your Metrics'!F53</f>
        <v>25000</v>
      </c>
      <c r="C84" s="221"/>
      <c r="D84" s="173"/>
      <c r="E84" s="211"/>
      <c r="F84" s="173"/>
      <c r="G84" s="211"/>
      <c r="H84" s="173"/>
      <c r="I84" s="203"/>
      <c r="J84" s="150"/>
      <c r="K84" s="91"/>
      <c r="R84" s="151"/>
      <c r="S84" s="151"/>
      <c r="T84" s="151"/>
    </row>
    <row r="85" spans="1:20" ht="18.75" customHeight="1">
      <c r="A85" s="91"/>
      <c r="B85" s="212"/>
      <c r="C85" s="208"/>
      <c r="D85" s="173"/>
      <c r="E85" s="211"/>
      <c r="F85" s="173"/>
      <c r="G85" s="211"/>
      <c r="H85" s="173"/>
      <c r="I85" s="214"/>
      <c r="J85" s="150"/>
      <c r="K85" s="91"/>
      <c r="R85" s="151"/>
      <c r="S85" s="151"/>
      <c r="T85" s="151"/>
    </row>
    <row r="86" spans="1:20" ht="57" customHeight="1">
      <c r="A86" s="145" t="s">
        <v>90</v>
      </c>
      <c r="B86" s="185">
        <f>'Marketing Costs Calculator'!D15</f>
        <v>87.5</v>
      </c>
      <c r="C86" s="211"/>
      <c r="D86" s="173"/>
      <c r="E86" s="211"/>
      <c r="F86" s="173"/>
      <c r="G86" s="211"/>
      <c r="H86" s="173"/>
      <c r="I86" s="203"/>
      <c r="J86" s="150"/>
      <c r="K86" s="91"/>
      <c r="R86" s="151"/>
      <c r="S86" s="151"/>
      <c r="T86" s="151"/>
    </row>
    <row r="87" spans="1:20" ht="18" customHeight="1">
      <c r="A87" s="91"/>
      <c r="B87" s="216"/>
      <c r="C87" s="208"/>
      <c r="D87" s="173"/>
      <c r="E87" s="211"/>
      <c r="F87" s="173"/>
      <c r="G87" s="211"/>
      <c r="H87" s="173"/>
      <c r="I87" s="214"/>
      <c r="J87" s="150"/>
      <c r="K87" s="91"/>
      <c r="R87" s="151"/>
      <c r="S87" s="151"/>
      <c r="T87" s="151"/>
    </row>
    <row r="88" spans="1:20" ht="46">
      <c r="A88" s="145" t="s">
        <v>109</v>
      </c>
      <c r="B88" s="185">
        <f>'Marketing Costs Calculator'!D21</f>
        <v>250</v>
      </c>
      <c r="C88" s="211"/>
      <c r="D88" s="173"/>
      <c r="E88" s="211"/>
      <c r="F88" s="173"/>
      <c r="G88" s="211"/>
      <c r="H88" s="173"/>
      <c r="I88" s="214"/>
      <c r="J88" s="150"/>
      <c r="K88" s="91"/>
      <c r="R88" s="151"/>
      <c r="S88" s="151"/>
      <c r="T88" s="151"/>
    </row>
    <row r="89" spans="1:20" ht="14">
      <c r="B89" s="206"/>
      <c r="C89" s="222"/>
      <c r="D89" s="223"/>
      <c r="E89" s="222"/>
      <c r="F89" s="222"/>
      <c r="G89" s="222"/>
      <c r="H89" s="222"/>
      <c r="R89" s="151"/>
      <c r="S89" s="151"/>
      <c r="T89" s="151"/>
    </row>
    <row r="90" spans="1:20" ht="14">
      <c r="B90" s="206"/>
      <c r="C90" s="222"/>
      <c r="D90" s="223"/>
      <c r="E90" s="222"/>
      <c r="F90" s="222"/>
      <c r="G90" s="222"/>
      <c r="H90" s="222"/>
      <c r="R90" s="151"/>
      <c r="S90" s="151"/>
      <c r="T90" s="151"/>
    </row>
    <row r="91" spans="1:20" ht="14">
      <c r="B91" s="206"/>
      <c r="C91" s="222"/>
      <c r="D91" s="223"/>
      <c r="E91" s="222"/>
      <c r="F91" s="222"/>
      <c r="G91" s="222"/>
      <c r="H91" s="222"/>
      <c r="R91" s="151"/>
      <c r="S91" s="151"/>
      <c r="T91" s="151"/>
    </row>
    <row r="92" spans="1:20" ht="14">
      <c r="B92" s="206"/>
      <c r="C92" s="222"/>
      <c r="D92" s="223"/>
      <c r="E92" s="222"/>
      <c r="F92" s="222"/>
      <c r="G92" s="222"/>
      <c r="H92" s="222"/>
      <c r="R92" s="151"/>
      <c r="S92" s="151"/>
      <c r="T92" s="151"/>
    </row>
    <row r="93" spans="1:20" ht="14">
      <c r="B93" s="206"/>
      <c r="C93" s="222"/>
      <c r="D93" s="223"/>
      <c r="E93" s="222"/>
      <c r="F93" s="222"/>
      <c r="G93" s="222"/>
      <c r="H93" s="222"/>
      <c r="R93" s="151"/>
      <c r="S93" s="151"/>
      <c r="T93" s="151"/>
    </row>
    <row r="94" spans="1:20" ht="14">
      <c r="B94" s="206"/>
      <c r="C94" s="222"/>
      <c r="D94" s="223"/>
      <c r="E94" s="222"/>
      <c r="F94" s="222"/>
      <c r="G94" s="222"/>
      <c r="H94" s="222"/>
      <c r="R94" s="151"/>
      <c r="S94" s="151"/>
      <c r="T94" s="151"/>
    </row>
    <row r="95" spans="1:20" ht="14">
      <c r="B95" s="206"/>
      <c r="C95" s="222"/>
      <c r="D95" s="223"/>
      <c r="E95" s="222"/>
      <c r="F95" s="222"/>
      <c r="G95" s="222"/>
      <c r="H95" s="222"/>
      <c r="R95" s="151"/>
      <c r="S95" s="151"/>
      <c r="T95" s="151"/>
    </row>
    <row r="96" spans="1:20" ht="14">
      <c r="B96" s="206"/>
      <c r="C96" s="222"/>
      <c r="D96" s="223"/>
      <c r="E96" s="222"/>
      <c r="F96" s="222"/>
      <c r="G96" s="222"/>
      <c r="H96" s="222"/>
      <c r="R96" s="151"/>
      <c r="S96" s="151"/>
      <c r="T96" s="151"/>
    </row>
    <row r="97" spans="2:20" ht="14">
      <c r="B97" s="206"/>
      <c r="C97" s="222"/>
      <c r="D97" s="223"/>
      <c r="E97" s="222"/>
      <c r="F97" s="222"/>
      <c r="G97" s="222"/>
      <c r="H97" s="222"/>
      <c r="R97" s="151"/>
      <c r="S97" s="151"/>
      <c r="T97" s="151"/>
    </row>
    <row r="98" spans="2:20" ht="14">
      <c r="B98" s="206"/>
      <c r="C98" s="222"/>
      <c r="D98" s="223"/>
      <c r="E98" s="222"/>
      <c r="F98" s="222"/>
      <c r="G98" s="222"/>
      <c r="H98" s="222"/>
      <c r="R98" s="151"/>
      <c r="S98" s="151"/>
      <c r="T98" s="151"/>
    </row>
    <row r="99" spans="2:20" ht="14">
      <c r="B99" s="206"/>
      <c r="C99" s="222"/>
      <c r="D99" s="223"/>
      <c r="E99" s="222"/>
      <c r="F99" s="222"/>
      <c r="G99" s="222"/>
      <c r="H99" s="222"/>
      <c r="R99" s="151"/>
      <c r="S99" s="151"/>
      <c r="T99" s="151"/>
    </row>
    <row r="100" spans="2:20" ht="14">
      <c r="B100" s="206"/>
      <c r="C100" s="222"/>
      <c r="D100" s="223"/>
      <c r="E100" s="222"/>
      <c r="F100" s="222"/>
      <c r="G100" s="222"/>
      <c r="H100" s="222"/>
      <c r="R100" s="151"/>
      <c r="S100" s="151"/>
      <c r="T100" s="151"/>
    </row>
    <row r="101" spans="2:20" ht="14">
      <c r="B101" s="206"/>
      <c r="C101" s="222"/>
      <c r="D101" s="223"/>
      <c r="E101" s="222"/>
      <c r="F101" s="222"/>
      <c r="G101" s="222"/>
      <c r="H101" s="222"/>
      <c r="R101" s="151"/>
      <c r="S101" s="151"/>
      <c r="T101" s="151"/>
    </row>
    <row r="102" spans="2:20" ht="14">
      <c r="B102" s="206"/>
      <c r="C102" s="222"/>
      <c r="D102" s="223"/>
      <c r="E102" s="222"/>
      <c r="F102" s="222"/>
      <c r="G102" s="222"/>
      <c r="H102" s="222"/>
      <c r="R102" s="151"/>
      <c r="S102" s="151"/>
      <c r="T102" s="151"/>
    </row>
    <row r="103" spans="2:20" ht="14">
      <c r="B103" s="206"/>
      <c r="C103" s="222"/>
      <c r="D103" s="223"/>
      <c r="E103" s="222"/>
      <c r="F103" s="222"/>
      <c r="G103" s="222"/>
      <c r="H103" s="222"/>
      <c r="R103" s="151"/>
      <c r="S103" s="151"/>
      <c r="T103" s="151"/>
    </row>
    <row r="104" spans="2:20" ht="14">
      <c r="B104" s="206"/>
      <c r="C104" s="222"/>
      <c r="D104" s="223"/>
      <c r="E104" s="222"/>
      <c r="F104" s="222"/>
      <c r="G104" s="222"/>
      <c r="H104" s="222"/>
      <c r="R104" s="151"/>
      <c r="S104" s="151"/>
      <c r="T104" s="151"/>
    </row>
    <row r="105" spans="2:20" ht="14">
      <c r="B105" s="206"/>
      <c r="C105" s="222"/>
      <c r="D105" s="223"/>
      <c r="E105" s="222"/>
      <c r="F105" s="222"/>
      <c r="G105" s="222"/>
      <c r="H105" s="222"/>
      <c r="R105" s="151"/>
      <c r="S105" s="151"/>
      <c r="T105" s="151"/>
    </row>
    <row r="106" spans="2:20" ht="14">
      <c r="B106" s="206"/>
      <c r="C106" s="222"/>
      <c r="D106" s="223"/>
      <c r="E106" s="222"/>
      <c r="F106" s="222"/>
      <c r="G106" s="222"/>
      <c r="H106" s="222"/>
      <c r="R106" s="151"/>
      <c r="S106" s="151"/>
      <c r="T106" s="151"/>
    </row>
    <row r="107" spans="2:20" ht="14">
      <c r="B107" s="206"/>
      <c r="C107" s="222"/>
      <c r="D107" s="223"/>
      <c r="E107" s="222"/>
      <c r="F107" s="222"/>
      <c r="G107" s="222"/>
      <c r="H107" s="222"/>
      <c r="R107" s="151"/>
      <c r="S107" s="151"/>
      <c r="T107" s="151"/>
    </row>
    <row r="108" spans="2:20" ht="14">
      <c r="B108" s="206"/>
      <c r="C108" s="222"/>
      <c r="D108" s="223"/>
      <c r="E108" s="222"/>
      <c r="F108" s="222"/>
      <c r="G108" s="222"/>
      <c r="H108" s="222"/>
      <c r="R108" s="151"/>
      <c r="S108" s="151"/>
      <c r="T108" s="151"/>
    </row>
    <row r="109" spans="2:20" ht="14">
      <c r="B109" s="206"/>
      <c r="C109" s="222"/>
      <c r="D109" s="223"/>
      <c r="E109" s="222"/>
      <c r="F109" s="222"/>
      <c r="G109" s="222"/>
      <c r="H109" s="222"/>
      <c r="R109" s="151"/>
      <c r="S109" s="151"/>
      <c r="T109" s="151"/>
    </row>
    <row r="110" spans="2:20" ht="14">
      <c r="B110" s="206"/>
      <c r="C110" s="222"/>
      <c r="D110" s="223"/>
      <c r="E110" s="222"/>
      <c r="F110" s="222"/>
      <c r="G110" s="222"/>
      <c r="H110" s="222"/>
      <c r="R110" s="151"/>
      <c r="S110" s="151"/>
      <c r="T110" s="151"/>
    </row>
    <row r="111" spans="2:20" ht="14">
      <c r="B111" s="206"/>
      <c r="C111" s="222"/>
      <c r="D111" s="223"/>
      <c r="E111" s="222"/>
      <c r="F111" s="222"/>
      <c r="G111" s="222"/>
      <c r="H111" s="222"/>
      <c r="R111" s="151"/>
      <c r="S111" s="151"/>
      <c r="T111" s="151"/>
    </row>
    <row r="112" spans="2:20" ht="14">
      <c r="B112" s="206"/>
      <c r="C112" s="222"/>
      <c r="D112" s="223"/>
      <c r="E112" s="222"/>
      <c r="F112" s="222"/>
      <c r="G112" s="222"/>
      <c r="H112" s="222"/>
      <c r="R112" s="151"/>
      <c r="S112" s="151"/>
      <c r="T112" s="151"/>
    </row>
    <row r="113" spans="2:20" ht="14">
      <c r="B113" s="206"/>
      <c r="C113" s="222"/>
      <c r="D113" s="223"/>
      <c r="E113" s="222"/>
      <c r="F113" s="222"/>
      <c r="G113" s="222"/>
      <c r="H113" s="222"/>
      <c r="R113" s="151"/>
      <c r="S113" s="151"/>
      <c r="T113" s="151"/>
    </row>
    <row r="114" spans="2:20" ht="14">
      <c r="B114" s="206"/>
      <c r="C114" s="222"/>
      <c r="D114" s="223"/>
      <c r="E114" s="222"/>
      <c r="F114" s="222"/>
      <c r="G114" s="222"/>
      <c r="H114" s="222"/>
      <c r="R114" s="151"/>
      <c r="S114" s="151"/>
      <c r="T114" s="151"/>
    </row>
    <row r="115" spans="2:20" ht="14">
      <c r="B115" s="206"/>
      <c r="C115" s="222"/>
      <c r="D115" s="223"/>
      <c r="E115" s="222"/>
      <c r="F115" s="222"/>
      <c r="G115" s="222"/>
      <c r="H115" s="222"/>
      <c r="R115" s="151"/>
      <c r="S115" s="151"/>
      <c r="T115" s="151"/>
    </row>
    <row r="116" spans="2:20" ht="14">
      <c r="B116" s="206"/>
      <c r="C116" s="222"/>
      <c r="D116" s="223"/>
      <c r="E116" s="222"/>
      <c r="F116" s="222"/>
      <c r="G116" s="222"/>
      <c r="H116" s="222"/>
      <c r="R116" s="151"/>
      <c r="S116" s="151"/>
      <c r="T116" s="151"/>
    </row>
    <row r="117" spans="2:20" ht="14">
      <c r="B117" s="206"/>
      <c r="C117" s="222"/>
      <c r="D117" s="223"/>
      <c r="E117" s="222"/>
      <c r="F117" s="222"/>
      <c r="G117" s="222"/>
      <c r="H117" s="222"/>
      <c r="R117" s="151"/>
      <c r="S117" s="151"/>
      <c r="T117" s="151"/>
    </row>
    <row r="118" spans="2:20" ht="14">
      <c r="B118" s="206"/>
      <c r="C118" s="222"/>
      <c r="D118" s="223"/>
      <c r="E118" s="222"/>
      <c r="F118" s="222"/>
      <c r="G118" s="222"/>
      <c r="H118" s="222"/>
      <c r="R118" s="151"/>
      <c r="S118" s="151"/>
      <c r="T118" s="151"/>
    </row>
    <row r="119" spans="2:20" ht="14">
      <c r="B119" s="206"/>
      <c r="C119" s="222"/>
      <c r="D119" s="223"/>
      <c r="E119" s="222"/>
      <c r="F119" s="222"/>
      <c r="G119" s="222"/>
      <c r="H119" s="222"/>
      <c r="R119" s="151"/>
      <c r="S119" s="151"/>
      <c r="T119" s="151"/>
    </row>
    <row r="120" spans="2:20" ht="14">
      <c r="B120" s="206"/>
      <c r="C120" s="222"/>
      <c r="D120" s="223"/>
      <c r="E120" s="222"/>
      <c r="F120" s="222"/>
      <c r="G120" s="222"/>
      <c r="H120" s="222"/>
      <c r="R120" s="151"/>
      <c r="S120" s="151"/>
      <c r="T120" s="151"/>
    </row>
    <row r="121" spans="2:20" ht="14">
      <c r="B121" s="206"/>
      <c r="C121" s="222"/>
      <c r="D121" s="223"/>
      <c r="E121" s="222"/>
      <c r="F121" s="222"/>
      <c r="G121" s="222"/>
      <c r="H121" s="222"/>
      <c r="R121" s="151"/>
      <c r="S121" s="151"/>
      <c r="T121" s="151"/>
    </row>
    <row r="122" spans="2:20" ht="14">
      <c r="B122" s="206"/>
      <c r="C122" s="222"/>
      <c r="D122" s="223"/>
      <c r="E122" s="222"/>
      <c r="F122" s="222"/>
      <c r="G122" s="222"/>
      <c r="H122" s="222"/>
      <c r="R122" s="151"/>
      <c r="S122" s="151"/>
      <c r="T122" s="151"/>
    </row>
    <row r="123" spans="2:20" ht="14">
      <c r="B123" s="206"/>
      <c r="C123" s="222"/>
      <c r="D123" s="223"/>
      <c r="E123" s="222"/>
      <c r="F123" s="222"/>
      <c r="G123" s="222"/>
      <c r="H123" s="222"/>
      <c r="R123" s="151"/>
      <c r="S123" s="151"/>
      <c r="T123" s="151"/>
    </row>
    <row r="124" spans="2:20" ht="14">
      <c r="B124" s="206"/>
      <c r="C124" s="222"/>
      <c r="D124" s="223"/>
      <c r="E124" s="222"/>
      <c r="F124" s="222"/>
      <c r="G124" s="222"/>
      <c r="H124" s="222"/>
      <c r="R124" s="151"/>
      <c r="S124" s="151"/>
      <c r="T124" s="151"/>
    </row>
    <row r="125" spans="2:20" ht="14">
      <c r="B125" s="206"/>
      <c r="C125" s="222"/>
      <c r="D125" s="223"/>
      <c r="E125" s="222"/>
      <c r="F125" s="222"/>
      <c r="G125" s="222"/>
      <c r="H125" s="222"/>
      <c r="R125" s="151"/>
      <c r="S125" s="151"/>
      <c r="T125" s="151"/>
    </row>
    <row r="126" spans="2:20" ht="14">
      <c r="B126" s="206"/>
      <c r="C126" s="222"/>
      <c r="D126" s="223"/>
      <c r="E126" s="222"/>
      <c r="F126" s="222"/>
      <c r="G126" s="222"/>
      <c r="H126" s="222"/>
      <c r="R126" s="151"/>
      <c r="S126" s="151"/>
      <c r="T126" s="151"/>
    </row>
    <row r="127" spans="2:20" ht="14">
      <c r="B127" s="206"/>
      <c r="C127" s="222"/>
      <c r="D127" s="223"/>
      <c r="E127" s="222"/>
      <c r="F127" s="222"/>
      <c r="G127" s="222"/>
      <c r="H127" s="222"/>
      <c r="R127" s="151"/>
      <c r="S127" s="151"/>
      <c r="T127" s="151"/>
    </row>
    <row r="128" spans="2:20" ht="14">
      <c r="B128" s="206"/>
      <c r="C128" s="222"/>
      <c r="D128" s="223"/>
      <c r="E128" s="222"/>
      <c r="F128" s="222"/>
      <c r="G128" s="222"/>
      <c r="H128" s="222"/>
      <c r="R128" s="151"/>
      <c r="S128" s="151"/>
      <c r="T128" s="151"/>
    </row>
    <row r="129" spans="2:20" ht="14">
      <c r="B129" s="206"/>
      <c r="C129" s="222"/>
      <c r="D129" s="223"/>
      <c r="E129" s="222"/>
      <c r="F129" s="222"/>
      <c r="G129" s="222"/>
      <c r="H129" s="222"/>
      <c r="R129" s="151"/>
      <c r="S129" s="151"/>
      <c r="T129" s="151"/>
    </row>
    <row r="130" spans="2:20" ht="14">
      <c r="B130" s="206"/>
      <c r="C130" s="222"/>
      <c r="D130" s="223"/>
      <c r="E130" s="222"/>
      <c r="F130" s="222"/>
      <c r="G130" s="222"/>
      <c r="H130" s="222"/>
      <c r="R130" s="151"/>
      <c r="S130" s="151"/>
      <c r="T130" s="151"/>
    </row>
    <row r="131" spans="2:20" ht="14">
      <c r="B131" s="206"/>
      <c r="C131" s="222"/>
      <c r="D131" s="223"/>
      <c r="E131" s="222"/>
      <c r="F131" s="222"/>
      <c r="G131" s="222"/>
      <c r="H131" s="222"/>
      <c r="R131" s="151"/>
      <c r="S131" s="151"/>
      <c r="T131" s="151"/>
    </row>
    <row r="132" spans="2:20" ht="14">
      <c r="B132" s="206"/>
      <c r="C132" s="222"/>
      <c r="D132" s="223"/>
      <c r="E132" s="222"/>
      <c r="F132" s="222"/>
      <c r="G132" s="222"/>
      <c r="H132" s="222"/>
      <c r="R132" s="151"/>
      <c r="S132" s="151"/>
      <c r="T132" s="151"/>
    </row>
    <row r="133" spans="2:20" ht="14">
      <c r="B133" s="206"/>
      <c r="C133" s="222"/>
      <c r="D133" s="223"/>
      <c r="E133" s="222"/>
      <c r="F133" s="222"/>
      <c r="G133" s="222"/>
      <c r="H133" s="222"/>
      <c r="R133" s="151"/>
      <c r="S133" s="151"/>
      <c r="T133" s="151"/>
    </row>
    <row r="134" spans="2:20" ht="14">
      <c r="B134" s="206"/>
      <c r="C134" s="222"/>
      <c r="D134" s="223"/>
      <c r="E134" s="222"/>
      <c r="F134" s="222"/>
      <c r="G134" s="222"/>
      <c r="H134" s="222"/>
      <c r="R134" s="151"/>
      <c r="S134" s="151"/>
      <c r="T134" s="151"/>
    </row>
    <row r="135" spans="2:20" ht="14">
      <c r="B135" s="206"/>
      <c r="C135" s="222"/>
      <c r="D135" s="223"/>
      <c r="E135" s="222"/>
      <c r="F135" s="222"/>
      <c r="G135" s="222"/>
      <c r="H135" s="222"/>
      <c r="R135" s="151"/>
      <c r="S135" s="151"/>
      <c r="T135" s="151"/>
    </row>
    <row r="136" spans="2:20" ht="14">
      <c r="B136" s="206"/>
      <c r="C136" s="222"/>
      <c r="D136" s="223"/>
      <c r="E136" s="222"/>
      <c r="F136" s="222"/>
      <c r="G136" s="222"/>
      <c r="H136" s="222"/>
      <c r="R136" s="151"/>
      <c r="S136" s="151"/>
      <c r="T136" s="151"/>
    </row>
    <row r="137" spans="2:20" ht="14">
      <c r="B137" s="206"/>
      <c r="C137" s="222"/>
      <c r="D137" s="223"/>
      <c r="E137" s="222"/>
      <c r="F137" s="222"/>
      <c r="G137" s="222"/>
      <c r="H137" s="222"/>
      <c r="R137" s="151"/>
      <c r="S137" s="151"/>
      <c r="T137" s="151"/>
    </row>
    <row r="138" spans="2:20" ht="14">
      <c r="B138" s="206"/>
      <c r="C138" s="222"/>
      <c r="D138" s="223"/>
      <c r="E138" s="222"/>
      <c r="F138" s="222"/>
      <c r="G138" s="222"/>
      <c r="H138" s="222"/>
      <c r="R138" s="151"/>
      <c r="S138" s="151"/>
      <c r="T138" s="151"/>
    </row>
    <row r="139" spans="2:20" ht="14">
      <c r="B139" s="206"/>
      <c r="C139" s="222"/>
      <c r="D139" s="223"/>
      <c r="E139" s="222"/>
      <c r="F139" s="222"/>
      <c r="G139" s="222"/>
      <c r="H139" s="222"/>
      <c r="R139" s="151"/>
      <c r="S139" s="151"/>
      <c r="T139" s="151"/>
    </row>
    <row r="140" spans="2:20" ht="14">
      <c r="B140" s="206"/>
      <c r="C140" s="222"/>
      <c r="D140" s="223"/>
      <c r="E140" s="222"/>
      <c r="F140" s="222"/>
      <c r="G140" s="222"/>
      <c r="H140" s="222"/>
      <c r="R140" s="151"/>
      <c r="S140" s="151"/>
      <c r="T140" s="151"/>
    </row>
    <row r="141" spans="2:20" ht="14">
      <c r="B141" s="206"/>
      <c r="C141" s="222"/>
      <c r="D141" s="223"/>
      <c r="E141" s="222"/>
      <c r="F141" s="222"/>
      <c r="G141" s="222"/>
      <c r="H141" s="222"/>
      <c r="R141" s="151"/>
      <c r="S141" s="151"/>
      <c r="T141" s="151"/>
    </row>
    <row r="142" spans="2:20" ht="14">
      <c r="B142" s="206"/>
      <c r="C142" s="222"/>
      <c r="D142" s="223"/>
      <c r="E142" s="222"/>
      <c r="F142" s="222"/>
      <c r="G142" s="222"/>
      <c r="H142" s="222"/>
      <c r="R142" s="151"/>
      <c r="S142" s="151"/>
      <c r="T142" s="151"/>
    </row>
    <row r="143" spans="2:20" ht="14">
      <c r="B143" s="206"/>
      <c r="C143" s="222"/>
      <c r="D143" s="223"/>
      <c r="E143" s="222"/>
      <c r="F143" s="222"/>
      <c r="G143" s="222"/>
      <c r="H143" s="222"/>
      <c r="R143" s="151"/>
      <c r="S143" s="151"/>
      <c r="T143" s="151"/>
    </row>
    <row r="144" spans="2:20" ht="14">
      <c r="B144" s="206"/>
      <c r="C144" s="222"/>
      <c r="D144" s="223"/>
      <c r="E144" s="222"/>
      <c r="F144" s="222"/>
      <c r="G144" s="222"/>
      <c r="H144" s="222"/>
      <c r="R144" s="151"/>
      <c r="S144" s="151"/>
      <c r="T144" s="151"/>
    </row>
    <row r="145" spans="2:20" ht="14">
      <c r="B145" s="206"/>
      <c r="C145" s="222"/>
      <c r="D145" s="223"/>
      <c r="E145" s="222"/>
      <c r="F145" s="222"/>
      <c r="G145" s="222"/>
      <c r="H145" s="222"/>
      <c r="R145" s="151"/>
      <c r="S145" s="151"/>
      <c r="T145" s="151"/>
    </row>
    <row r="146" spans="2:20" ht="14">
      <c r="B146" s="206"/>
      <c r="C146" s="222"/>
      <c r="D146" s="223"/>
      <c r="E146" s="222"/>
      <c r="F146" s="222"/>
      <c r="G146" s="222"/>
      <c r="H146" s="222"/>
      <c r="R146" s="151"/>
      <c r="S146" s="151"/>
      <c r="T146" s="151"/>
    </row>
    <row r="147" spans="2:20" ht="14">
      <c r="B147" s="206"/>
      <c r="C147" s="222"/>
      <c r="D147" s="223"/>
      <c r="E147" s="222"/>
      <c r="F147" s="222"/>
      <c r="G147" s="222"/>
      <c r="H147" s="222"/>
      <c r="R147" s="151"/>
      <c r="S147" s="151"/>
      <c r="T147" s="151"/>
    </row>
    <row r="148" spans="2:20" ht="14">
      <c r="B148" s="206"/>
      <c r="C148" s="222"/>
      <c r="D148" s="223"/>
      <c r="E148" s="222"/>
      <c r="F148" s="222"/>
      <c r="G148" s="222"/>
      <c r="H148" s="222"/>
      <c r="R148" s="151"/>
      <c r="S148" s="151"/>
      <c r="T148" s="151"/>
    </row>
    <row r="149" spans="2:20" ht="14">
      <c r="B149" s="206"/>
      <c r="C149" s="222"/>
      <c r="D149" s="223"/>
      <c r="E149" s="222"/>
      <c r="F149" s="222"/>
      <c r="G149" s="222"/>
      <c r="H149" s="222"/>
      <c r="R149" s="151"/>
      <c r="S149" s="151"/>
      <c r="T149" s="151"/>
    </row>
    <row r="150" spans="2:20" ht="14">
      <c r="B150" s="206"/>
      <c r="C150" s="222"/>
      <c r="D150" s="223"/>
      <c r="E150" s="222"/>
      <c r="F150" s="222"/>
      <c r="G150" s="222"/>
      <c r="H150" s="222"/>
      <c r="R150" s="151"/>
      <c r="S150" s="151"/>
      <c r="T150" s="151"/>
    </row>
    <row r="151" spans="2:20" ht="14">
      <c r="B151" s="206"/>
      <c r="C151" s="222"/>
      <c r="D151" s="223"/>
      <c r="E151" s="222"/>
      <c r="F151" s="222"/>
      <c r="G151" s="222"/>
      <c r="H151" s="222"/>
      <c r="R151" s="151"/>
      <c r="S151" s="151"/>
      <c r="T151" s="151"/>
    </row>
    <row r="152" spans="2:20" ht="14">
      <c r="B152" s="206"/>
      <c r="C152" s="222"/>
      <c r="D152" s="223"/>
      <c r="E152" s="222"/>
      <c r="F152" s="222"/>
      <c r="G152" s="222"/>
      <c r="H152" s="222"/>
      <c r="R152" s="151"/>
      <c r="S152" s="151"/>
      <c r="T152" s="151"/>
    </row>
    <row r="153" spans="2:20" ht="14">
      <c r="B153" s="206"/>
      <c r="C153" s="222"/>
      <c r="D153" s="223"/>
      <c r="E153" s="222"/>
      <c r="F153" s="222"/>
      <c r="G153" s="222"/>
      <c r="H153" s="222"/>
      <c r="R153" s="151"/>
      <c r="S153" s="151"/>
      <c r="T153" s="151"/>
    </row>
    <row r="154" spans="2:20" ht="14">
      <c r="B154" s="206"/>
      <c r="C154" s="222"/>
      <c r="D154" s="223"/>
      <c r="E154" s="222"/>
      <c r="F154" s="222"/>
      <c r="G154" s="222"/>
      <c r="H154" s="222"/>
      <c r="R154" s="151"/>
      <c r="S154" s="151"/>
      <c r="T154" s="151"/>
    </row>
    <row r="155" spans="2:20" ht="14">
      <c r="B155" s="206"/>
      <c r="C155" s="222"/>
      <c r="D155" s="223"/>
      <c r="E155" s="222"/>
      <c r="F155" s="222"/>
      <c r="G155" s="222"/>
      <c r="H155" s="222"/>
      <c r="R155" s="151"/>
      <c r="S155" s="151"/>
      <c r="T155" s="151"/>
    </row>
    <row r="156" spans="2:20" ht="14">
      <c r="B156" s="206"/>
      <c r="C156" s="222"/>
      <c r="D156" s="223"/>
      <c r="E156" s="222"/>
      <c r="F156" s="222"/>
      <c r="G156" s="222"/>
      <c r="H156" s="222"/>
      <c r="R156" s="151"/>
      <c r="S156" s="151"/>
      <c r="T156" s="151"/>
    </row>
    <row r="157" spans="2:20" ht="14">
      <c r="B157" s="206"/>
      <c r="C157" s="222"/>
      <c r="D157" s="223"/>
      <c r="E157" s="222"/>
      <c r="F157" s="222"/>
      <c r="G157" s="222"/>
      <c r="H157" s="222"/>
      <c r="R157" s="151"/>
      <c r="S157" s="151"/>
      <c r="T157" s="151"/>
    </row>
    <row r="158" spans="2:20" ht="14">
      <c r="B158" s="206"/>
      <c r="C158" s="222"/>
      <c r="D158" s="223"/>
      <c r="E158" s="222"/>
      <c r="F158" s="222"/>
      <c r="G158" s="222"/>
      <c r="H158" s="222"/>
      <c r="R158" s="151"/>
      <c r="S158" s="151"/>
      <c r="T158" s="151"/>
    </row>
    <row r="159" spans="2:20" ht="14">
      <c r="B159" s="206"/>
      <c r="C159" s="222"/>
      <c r="D159" s="223"/>
      <c r="E159" s="222"/>
      <c r="F159" s="222"/>
      <c r="G159" s="222"/>
      <c r="H159" s="222"/>
      <c r="R159" s="151"/>
      <c r="S159" s="151"/>
      <c r="T159" s="151"/>
    </row>
    <row r="160" spans="2:20" ht="14">
      <c r="B160" s="206"/>
      <c r="C160" s="222"/>
      <c r="D160" s="223"/>
      <c r="E160" s="222"/>
      <c r="F160" s="222"/>
      <c r="G160" s="222"/>
      <c r="H160" s="222"/>
      <c r="R160" s="151"/>
      <c r="S160" s="151"/>
      <c r="T160" s="151"/>
    </row>
    <row r="161" spans="2:20" ht="14">
      <c r="B161" s="206"/>
      <c r="C161" s="222"/>
      <c r="D161" s="223"/>
      <c r="E161" s="222"/>
      <c r="F161" s="222"/>
      <c r="G161" s="222"/>
      <c r="H161" s="222"/>
      <c r="R161" s="151"/>
      <c r="S161" s="151"/>
      <c r="T161" s="151"/>
    </row>
    <row r="162" spans="2:20" ht="14">
      <c r="B162" s="206"/>
      <c r="C162" s="222"/>
      <c r="D162" s="223"/>
      <c r="E162" s="222"/>
      <c r="F162" s="222"/>
      <c r="G162" s="222"/>
      <c r="H162" s="222"/>
      <c r="R162" s="151"/>
      <c r="S162" s="151"/>
      <c r="T162" s="151"/>
    </row>
    <row r="163" spans="2:20" ht="14">
      <c r="B163" s="206"/>
      <c r="C163" s="222"/>
      <c r="D163" s="223"/>
      <c r="E163" s="222"/>
      <c r="F163" s="222"/>
      <c r="G163" s="222"/>
      <c r="H163" s="222"/>
      <c r="R163" s="151"/>
      <c r="S163" s="151"/>
      <c r="T163" s="151"/>
    </row>
    <row r="164" spans="2:20" ht="14">
      <c r="B164" s="206"/>
      <c r="C164" s="222"/>
      <c r="D164" s="223"/>
      <c r="E164" s="222"/>
      <c r="F164" s="222"/>
      <c r="G164" s="222"/>
      <c r="H164" s="222"/>
      <c r="R164" s="151"/>
      <c r="S164" s="151"/>
      <c r="T164" s="151"/>
    </row>
    <row r="165" spans="2:20" ht="14">
      <c r="B165" s="206"/>
      <c r="C165" s="222"/>
      <c r="D165" s="223"/>
      <c r="E165" s="222"/>
      <c r="F165" s="222"/>
      <c r="G165" s="222"/>
      <c r="H165" s="222"/>
      <c r="R165" s="151"/>
      <c r="S165" s="151"/>
      <c r="T165" s="151"/>
    </row>
    <row r="166" spans="2:20" ht="14">
      <c r="B166" s="206"/>
      <c r="C166" s="222"/>
      <c r="D166" s="223"/>
      <c r="E166" s="222"/>
      <c r="F166" s="222"/>
      <c r="G166" s="222"/>
      <c r="H166" s="222"/>
      <c r="R166" s="151"/>
      <c r="S166" s="151"/>
      <c r="T166" s="151"/>
    </row>
    <row r="167" spans="2:20" ht="14">
      <c r="B167" s="206"/>
      <c r="C167" s="222"/>
      <c r="D167" s="223"/>
      <c r="E167" s="222"/>
      <c r="F167" s="222"/>
      <c r="G167" s="222"/>
      <c r="H167" s="222"/>
      <c r="R167" s="151"/>
      <c r="S167" s="151"/>
      <c r="T167" s="151"/>
    </row>
    <row r="168" spans="2:20" ht="14">
      <c r="B168" s="206"/>
      <c r="C168" s="222"/>
      <c r="D168" s="223"/>
      <c r="E168" s="222"/>
      <c r="F168" s="222"/>
      <c r="G168" s="222"/>
      <c r="H168" s="222"/>
      <c r="R168" s="151"/>
      <c r="S168" s="151"/>
      <c r="T168" s="151"/>
    </row>
    <row r="169" spans="2:20" ht="14">
      <c r="B169" s="206"/>
      <c r="C169" s="222"/>
      <c r="D169" s="223"/>
      <c r="E169" s="222"/>
      <c r="F169" s="222"/>
      <c r="G169" s="222"/>
      <c r="H169" s="222"/>
      <c r="R169" s="151"/>
      <c r="S169" s="151"/>
      <c r="T169" s="151"/>
    </row>
    <row r="170" spans="2:20" ht="14">
      <c r="B170" s="206"/>
      <c r="C170" s="222"/>
      <c r="D170" s="223"/>
      <c r="E170" s="222"/>
      <c r="F170" s="222"/>
      <c r="G170" s="222"/>
      <c r="H170" s="222"/>
      <c r="R170" s="151"/>
      <c r="S170" s="151"/>
      <c r="T170" s="151"/>
    </row>
    <row r="171" spans="2:20" ht="14">
      <c r="B171" s="206"/>
      <c r="C171" s="222"/>
      <c r="D171" s="223"/>
      <c r="E171" s="222"/>
      <c r="F171" s="222"/>
      <c r="G171" s="222"/>
      <c r="H171" s="222"/>
      <c r="R171" s="151"/>
      <c r="S171" s="151"/>
      <c r="T171" s="151"/>
    </row>
    <row r="172" spans="2:20" ht="14">
      <c r="B172" s="206"/>
      <c r="C172" s="222"/>
      <c r="D172" s="223"/>
      <c r="E172" s="222"/>
      <c r="F172" s="222"/>
      <c r="G172" s="222"/>
      <c r="H172" s="222"/>
      <c r="R172" s="151"/>
      <c r="S172" s="151"/>
      <c r="T172" s="151"/>
    </row>
    <row r="173" spans="2:20" ht="14">
      <c r="B173" s="206"/>
      <c r="C173" s="222"/>
      <c r="D173" s="223"/>
      <c r="E173" s="222"/>
      <c r="F173" s="222"/>
      <c r="G173" s="222"/>
      <c r="H173" s="222"/>
      <c r="R173" s="151"/>
      <c r="S173" s="151"/>
      <c r="T173" s="151"/>
    </row>
    <row r="174" spans="2:20" ht="14">
      <c r="B174" s="206"/>
      <c r="C174" s="222"/>
      <c r="D174" s="223"/>
      <c r="E174" s="222"/>
      <c r="F174" s="222"/>
      <c r="G174" s="222"/>
      <c r="H174" s="222"/>
      <c r="R174" s="151"/>
      <c r="S174" s="151"/>
      <c r="T174" s="151"/>
    </row>
    <row r="175" spans="2:20" ht="14">
      <c r="B175" s="206"/>
      <c r="C175" s="222"/>
      <c r="D175" s="223"/>
      <c r="E175" s="222"/>
      <c r="F175" s="222"/>
      <c r="G175" s="222"/>
      <c r="H175" s="222"/>
      <c r="R175" s="151"/>
      <c r="S175" s="151"/>
      <c r="T175" s="151"/>
    </row>
    <row r="176" spans="2:20" ht="14">
      <c r="B176" s="206"/>
      <c r="C176" s="222"/>
      <c r="D176" s="223"/>
      <c r="E176" s="222"/>
      <c r="F176" s="222"/>
      <c r="G176" s="222"/>
      <c r="H176" s="222"/>
      <c r="R176" s="151"/>
      <c r="S176" s="151"/>
      <c r="T176" s="151"/>
    </row>
    <row r="177" spans="2:20" ht="14">
      <c r="B177" s="206"/>
      <c r="C177" s="222"/>
      <c r="D177" s="223"/>
      <c r="E177" s="222"/>
      <c r="F177" s="222"/>
      <c r="G177" s="222"/>
      <c r="H177" s="222"/>
      <c r="R177" s="151"/>
      <c r="S177" s="151"/>
      <c r="T177" s="151"/>
    </row>
    <row r="178" spans="2:20" ht="14">
      <c r="B178" s="206"/>
      <c r="C178" s="222"/>
      <c r="D178" s="223"/>
      <c r="E178" s="222"/>
      <c r="F178" s="222"/>
      <c r="G178" s="222"/>
      <c r="H178" s="222"/>
      <c r="R178" s="151"/>
      <c r="S178" s="151"/>
      <c r="T178" s="151"/>
    </row>
    <row r="179" spans="2:20" ht="14">
      <c r="B179" s="206"/>
      <c r="C179" s="222"/>
      <c r="D179" s="223"/>
      <c r="E179" s="222"/>
      <c r="F179" s="222"/>
      <c r="G179" s="222"/>
      <c r="H179" s="222"/>
      <c r="R179" s="151"/>
      <c r="S179" s="151"/>
      <c r="T179" s="151"/>
    </row>
    <row r="180" spans="2:20" ht="14">
      <c r="B180" s="206"/>
      <c r="C180" s="222"/>
      <c r="D180" s="223"/>
      <c r="E180" s="222"/>
      <c r="F180" s="222"/>
      <c r="G180" s="222"/>
      <c r="H180" s="222"/>
      <c r="R180" s="151"/>
      <c r="S180" s="151"/>
      <c r="T180" s="151"/>
    </row>
    <row r="181" spans="2:20" ht="14">
      <c r="B181" s="206"/>
      <c r="C181" s="222"/>
      <c r="D181" s="223"/>
      <c r="E181" s="222"/>
      <c r="F181" s="222"/>
      <c r="G181" s="222"/>
      <c r="H181" s="222"/>
      <c r="R181" s="151"/>
      <c r="S181" s="151"/>
      <c r="T181" s="151"/>
    </row>
    <row r="182" spans="2:20" ht="14">
      <c r="B182" s="206"/>
      <c r="C182" s="222"/>
      <c r="D182" s="223"/>
      <c r="E182" s="222"/>
      <c r="F182" s="222"/>
      <c r="G182" s="222"/>
      <c r="H182" s="222"/>
      <c r="R182" s="151"/>
      <c r="S182" s="151"/>
      <c r="T182" s="151"/>
    </row>
    <row r="183" spans="2:20" ht="14">
      <c r="B183" s="206"/>
      <c r="C183" s="222"/>
      <c r="D183" s="223"/>
      <c r="E183" s="222"/>
      <c r="F183" s="222"/>
      <c r="G183" s="222"/>
      <c r="H183" s="222"/>
      <c r="R183" s="151"/>
      <c r="S183" s="151"/>
      <c r="T183" s="151"/>
    </row>
    <row r="184" spans="2:20" ht="14">
      <c r="B184" s="206"/>
      <c r="C184" s="222"/>
      <c r="D184" s="223"/>
      <c r="E184" s="222"/>
      <c r="F184" s="222"/>
      <c r="G184" s="222"/>
      <c r="H184" s="222"/>
      <c r="R184" s="151"/>
      <c r="S184" s="151"/>
      <c r="T184" s="151"/>
    </row>
    <row r="185" spans="2:20" ht="14">
      <c r="B185" s="206"/>
      <c r="C185" s="222"/>
      <c r="D185" s="223"/>
      <c r="E185" s="222"/>
      <c r="F185" s="222"/>
      <c r="G185" s="222"/>
      <c r="H185" s="222"/>
      <c r="R185" s="151"/>
      <c r="S185" s="151"/>
      <c r="T185" s="151"/>
    </row>
    <row r="186" spans="2:20" ht="14">
      <c r="B186" s="206"/>
      <c r="C186" s="222"/>
      <c r="D186" s="223"/>
      <c r="E186" s="222"/>
      <c r="F186" s="222"/>
      <c r="G186" s="222"/>
      <c r="H186" s="222"/>
      <c r="R186" s="151"/>
      <c r="S186" s="151"/>
      <c r="T186" s="151"/>
    </row>
    <row r="187" spans="2:20" ht="14">
      <c r="B187" s="206"/>
      <c r="C187" s="222"/>
      <c r="D187" s="223"/>
      <c r="E187" s="222"/>
      <c r="F187" s="222"/>
      <c r="G187" s="222"/>
      <c r="H187" s="222"/>
      <c r="R187" s="151"/>
      <c r="S187" s="151"/>
      <c r="T187" s="151"/>
    </row>
    <row r="188" spans="2:20" ht="14">
      <c r="B188" s="206"/>
      <c r="C188" s="222"/>
      <c r="D188" s="223"/>
      <c r="E188" s="222"/>
      <c r="F188" s="222"/>
      <c r="G188" s="222"/>
      <c r="H188" s="222"/>
      <c r="R188" s="151"/>
      <c r="S188" s="151"/>
      <c r="T188" s="151"/>
    </row>
    <row r="189" spans="2:20" ht="14">
      <c r="B189" s="206"/>
      <c r="C189" s="222"/>
      <c r="D189" s="223"/>
      <c r="E189" s="222"/>
      <c r="F189" s="222"/>
      <c r="G189" s="222"/>
      <c r="H189" s="222"/>
      <c r="R189" s="151"/>
      <c r="S189" s="151"/>
      <c r="T189" s="151"/>
    </row>
    <row r="190" spans="2:20" ht="14">
      <c r="B190" s="206"/>
      <c r="C190" s="222"/>
      <c r="D190" s="223"/>
      <c r="E190" s="222"/>
      <c r="F190" s="222"/>
      <c r="G190" s="222"/>
      <c r="H190" s="222"/>
      <c r="R190" s="151"/>
      <c r="S190" s="151"/>
      <c r="T190" s="151"/>
    </row>
    <row r="191" spans="2:20" ht="14">
      <c r="B191" s="206"/>
      <c r="C191" s="222"/>
      <c r="D191" s="223"/>
      <c r="E191" s="222"/>
      <c r="F191" s="222"/>
      <c r="G191" s="222"/>
      <c r="H191" s="222"/>
      <c r="R191" s="151"/>
      <c r="S191" s="151"/>
      <c r="T191" s="151"/>
    </row>
    <row r="192" spans="2:20" ht="14">
      <c r="B192" s="206"/>
      <c r="C192" s="222"/>
      <c r="D192" s="223"/>
      <c r="E192" s="222"/>
      <c r="F192" s="222"/>
      <c r="G192" s="222"/>
      <c r="H192" s="222"/>
      <c r="R192" s="151"/>
      <c r="S192" s="151"/>
      <c r="T192" s="151"/>
    </row>
    <row r="193" spans="2:20" ht="14">
      <c r="B193" s="206"/>
      <c r="C193" s="222"/>
      <c r="D193" s="223"/>
      <c r="E193" s="222"/>
      <c r="F193" s="222"/>
      <c r="G193" s="222"/>
      <c r="H193" s="222"/>
      <c r="R193" s="151"/>
      <c r="S193" s="151"/>
      <c r="T193" s="151"/>
    </row>
    <row r="194" spans="2:20" ht="14">
      <c r="B194" s="206"/>
      <c r="C194" s="222"/>
      <c r="D194" s="223"/>
      <c r="E194" s="222"/>
      <c r="F194" s="222"/>
      <c r="G194" s="222"/>
      <c r="H194" s="222"/>
      <c r="R194" s="151"/>
      <c r="S194" s="151"/>
      <c r="T194" s="151"/>
    </row>
    <row r="195" spans="2:20" ht="14">
      <c r="B195" s="206"/>
      <c r="C195" s="222"/>
      <c r="D195" s="223"/>
      <c r="E195" s="222"/>
      <c r="F195" s="222"/>
      <c r="G195" s="222"/>
      <c r="H195" s="222"/>
      <c r="R195" s="151"/>
      <c r="S195" s="151"/>
      <c r="T195" s="151"/>
    </row>
    <row r="196" spans="2:20" ht="14">
      <c r="B196" s="206"/>
      <c r="C196" s="222"/>
      <c r="D196" s="223"/>
      <c r="E196" s="222"/>
      <c r="F196" s="222"/>
      <c r="G196" s="222"/>
      <c r="H196" s="222"/>
      <c r="R196" s="151"/>
      <c r="S196" s="151"/>
      <c r="T196" s="151"/>
    </row>
    <row r="197" spans="2:20" ht="14">
      <c r="B197" s="206"/>
      <c r="C197" s="222"/>
      <c r="D197" s="223"/>
      <c r="E197" s="222"/>
      <c r="F197" s="222"/>
      <c r="G197" s="222"/>
      <c r="H197" s="222"/>
      <c r="R197" s="151"/>
      <c r="S197" s="151"/>
      <c r="T197" s="151"/>
    </row>
    <row r="198" spans="2:20" ht="14">
      <c r="B198" s="206"/>
      <c r="C198" s="222"/>
      <c r="D198" s="223"/>
      <c r="E198" s="222"/>
      <c r="F198" s="222"/>
      <c r="G198" s="222"/>
      <c r="H198" s="222"/>
      <c r="R198" s="151"/>
      <c r="S198" s="151"/>
      <c r="T198" s="151"/>
    </row>
    <row r="199" spans="2:20" ht="14">
      <c r="B199" s="206"/>
      <c r="C199" s="222"/>
      <c r="D199" s="223"/>
      <c r="E199" s="222"/>
      <c r="F199" s="222"/>
      <c r="G199" s="222"/>
      <c r="H199" s="222"/>
      <c r="R199" s="151"/>
      <c r="S199" s="151"/>
      <c r="T199" s="151"/>
    </row>
    <row r="200" spans="2:20" ht="14">
      <c r="B200" s="206"/>
      <c r="C200" s="222"/>
      <c r="D200" s="223"/>
      <c r="E200" s="222"/>
      <c r="F200" s="222"/>
      <c r="G200" s="222"/>
      <c r="H200" s="222"/>
      <c r="R200" s="151"/>
      <c r="S200" s="151"/>
      <c r="T200" s="151"/>
    </row>
    <row r="201" spans="2:20" ht="14">
      <c r="B201" s="206"/>
      <c r="C201" s="222"/>
      <c r="D201" s="223"/>
      <c r="E201" s="222"/>
      <c r="F201" s="222"/>
      <c r="G201" s="222"/>
      <c r="H201" s="222"/>
      <c r="R201" s="151"/>
      <c r="S201" s="151"/>
      <c r="T201" s="151"/>
    </row>
    <row r="202" spans="2:20" ht="14">
      <c r="B202" s="206"/>
      <c r="C202" s="222"/>
      <c r="D202" s="223"/>
      <c r="E202" s="222"/>
      <c r="F202" s="222"/>
      <c r="G202" s="222"/>
      <c r="H202" s="222"/>
      <c r="R202" s="151"/>
      <c r="S202" s="151"/>
      <c r="T202" s="151"/>
    </row>
    <row r="203" spans="2:20" ht="14">
      <c r="B203" s="206"/>
      <c r="C203" s="222"/>
      <c r="D203" s="223"/>
      <c r="E203" s="222"/>
      <c r="F203" s="222"/>
      <c r="G203" s="222"/>
      <c r="H203" s="222"/>
      <c r="R203" s="151"/>
      <c r="S203" s="151"/>
      <c r="T203" s="151"/>
    </row>
    <row r="204" spans="2:20" ht="14">
      <c r="B204" s="206"/>
      <c r="C204" s="222"/>
      <c r="D204" s="223"/>
      <c r="E204" s="222"/>
      <c r="F204" s="222"/>
      <c r="G204" s="222"/>
      <c r="H204" s="222"/>
      <c r="R204" s="151"/>
      <c r="S204" s="151"/>
      <c r="T204" s="151"/>
    </row>
    <row r="205" spans="2:20" ht="14">
      <c r="B205" s="206"/>
      <c r="C205" s="222"/>
      <c r="D205" s="223"/>
      <c r="E205" s="222"/>
      <c r="F205" s="222"/>
      <c r="G205" s="222"/>
      <c r="H205" s="222"/>
      <c r="R205" s="151"/>
      <c r="S205" s="151"/>
      <c r="T205" s="151"/>
    </row>
    <row r="206" spans="2:20" ht="14">
      <c r="B206" s="206"/>
      <c r="C206" s="222"/>
      <c r="D206" s="223"/>
      <c r="E206" s="222"/>
      <c r="F206" s="222"/>
      <c r="G206" s="222"/>
      <c r="H206" s="222"/>
      <c r="R206" s="151"/>
      <c r="S206" s="151"/>
      <c r="T206" s="151"/>
    </row>
    <row r="207" spans="2:20" ht="14">
      <c r="B207" s="206"/>
      <c r="C207" s="222"/>
      <c r="D207" s="223"/>
      <c r="E207" s="222"/>
      <c r="F207" s="222"/>
      <c r="G207" s="222"/>
      <c r="H207" s="222"/>
      <c r="R207" s="151"/>
      <c r="S207" s="151"/>
      <c r="T207" s="151"/>
    </row>
    <row r="208" spans="2:20" ht="14">
      <c r="B208" s="206"/>
      <c r="C208" s="222"/>
      <c r="D208" s="223"/>
      <c r="E208" s="222"/>
      <c r="F208" s="222"/>
      <c r="G208" s="222"/>
      <c r="H208" s="222"/>
      <c r="R208" s="151"/>
      <c r="S208" s="151"/>
      <c r="T208" s="151"/>
    </row>
    <row r="209" spans="2:20" ht="14">
      <c r="B209" s="206"/>
      <c r="C209" s="222"/>
      <c r="D209" s="223"/>
      <c r="E209" s="222"/>
      <c r="F209" s="222"/>
      <c r="G209" s="222"/>
      <c r="H209" s="222"/>
      <c r="R209" s="151"/>
      <c r="S209" s="151"/>
      <c r="T209" s="151"/>
    </row>
    <row r="210" spans="2:20" ht="14">
      <c r="B210" s="206"/>
      <c r="C210" s="222"/>
      <c r="D210" s="223"/>
      <c r="E210" s="222"/>
      <c r="F210" s="222"/>
      <c r="G210" s="222"/>
      <c r="H210" s="222"/>
      <c r="R210" s="151"/>
      <c r="S210" s="151"/>
      <c r="T210" s="151"/>
    </row>
    <row r="211" spans="2:20" ht="14">
      <c r="B211" s="206"/>
      <c r="C211" s="222"/>
      <c r="D211" s="223"/>
      <c r="E211" s="222"/>
      <c r="F211" s="222"/>
      <c r="G211" s="222"/>
      <c r="H211" s="222"/>
      <c r="R211" s="151"/>
      <c r="S211" s="151"/>
      <c r="T211" s="151"/>
    </row>
    <row r="212" spans="2:20" ht="14">
      <c r="B212" s="206"/>
      <c r="C212" s="222"/>
      <c r="D212" s="223"/>
      <c r="E212" s="222"/>
      <c r="F212" s="222"/>
      <c r="G212" s="222"/>
      <c r="H212" s="222"/>
      <c r="R212" s="151"/>
      <c r="S212" s="151"/>
      <c r="T212" s="151"/>
    </row>
    <row r="213" spans="2:20" ht="14">
      <c r="B213" s="206"/>
      <c r="C213" s="222"/>
      <c r="D213" s="223"/>
      <c r="E213" s="222"/>
      <c r="F213" s="222"/>
      <c r="G213" s="222"/>
      <c r="H213" s="222"/>
      <c r="R213" s="151"/>
      <c r="S213" s="151"/>
      <c r="T213" s="151"/>
    </row>
    <row r="214" spans="2:20" ht="14">
      <c r="B214" s="206"/>
      <c r="C214" s="222"/>
      <c r="D214" s="223"/>
      <c r="E214" s="222"/>
      <c r="F214" s="222"/>
      <c r="G214" s="222"/>
      <c r="H214" s="222"/>
      <c r="R214" s="151"/>
      <c r="S214" s="151"/>
      <c r="T214" s="151"/>
    </row>
    <row r="215" spans="2:20" ht="14">
      <c r="B215" s="206"/>
      <c r="C215" s="222"/>
      <c r="D215" s="223"/>
      <c r="E215" s="222"/>
      <c r="F215" s="222"/>
      <c r="G215" s="222"/>
      <c r="H215" s="222"/>
      <c r="R215" s="151"/>
      <c r="S215" s="151"/>
      <c r="T215" s="151"/>
    </row>
    <row r="216" spans="2:20" ht="14">
      <c r="B216" s="206"/>
      <c r="C216" s="222"/>
      <c r="D216" s="223"/>
      <c r="E216" s="222"/>
      <c r="F216" s="222"/>
      <c r="G216" s="222"/>
      <c r="H216" s="222"/>
      <c r="R216" s="151"/>
      <c r="S216" s="151"/>
      <c r="T216" s="151"/>
    </row>
    <row r="217" spans="2:20" ht="14">
      <c r="B217" s="206"/>
      <c r="C217" s="222"/>
      <c r="D217" s="223"/>
      <c r="E217" s="222"/>
      <c r="F217" s="222"/>
      <c r="G217" s="222"/>
      <c r="H217" s="222"/>
      <c r="R217" s="151"/>
      <c r="S217" s="151"/>
      <c r="T217" s="151"/>
    </row>
    <row r="218" spans="2:20" ht="14">
      <c r="B218" s="206"/>
      <c r="C218" s="222"/>
      <c r="D218" s="223"/>
      <c r="E218" s="222"/>
      <c r="F218" s="222"/>
      <c r="G218" s="222"/>
      <c r="H218" s="222"/>
      <c r="R218" s="151"/>
      <c r="S218" s="151"/>
      <c r="T218" s="151"/>
    </row>
    <row r="219" spans="2:20" ht="14">
      <c r="B219" s="206"/>
      <c r="C219" s="222"/>
      <c r="D219" s="223"/>
      <c r="E219" s="222"/>
      <c r="F219" s="222"/>
      <c r="G219" s="222"/>
      <c r="H219" s="222"/>
      <c r="R219" s="151"/>
      <c r="S219" s="151"/>
      <c r="T219" s="151"/>
    </row>
    <row r="220" spans="2:20" ht="14">
      <c r="B220" s="206"/>
      <c r="C220" s="222"/>
      <c r="D220" s="223"/>
      <c r="E220" s="222"/>
      <c r="F220" s="222"/>
      <c r="G220" s="222"/>
      <c r="H220" s="222"/>
      <c r="R220" s="151"/>
      <c r="S220" s="151"/>
      <c r="T220" s="151"/>
    </row>
    <row r="221" spans="2:20" ht="14">
      <c r="B221" s="206"/>
      <c r="C221" s="222"/>
      <c r="D221" s="223"/>
      <c r="E221" s="222"/>
      <c r="F221" s="222"/>
      <c r="G221" s="222"/>
      <c r="H221" s="222"/>
      <c r="R221" s="151"/>
      <c r="S221" s="151"/>
      <c r="T221" s="151"/>
    </row>
    <row r="222" spans="2:20" ht="14">
      <c r="B222" s="206"/>
      <c r="C222" s="222"/>
      <c r="D222" s="223"/>
      <c r="E222" s="222"/>
      <c r="F222" s="222"/>
      <c r="G222" s="222"/>
      <c r="H222" s="222"/>
      <c r="R222" s="151"/>
      <c r="S222" s="151"/>
      <c r="T222" s="151"/>
    </row>
    <row r="223" spans="2:20" ht="14">
      <c r="B223" s="206"/>
      <c r="C223" s="222"/>
      <c r="D223" s="223"/>
      <c r="E223" s="222"/>
      <c r="F223" s="222"/>
      <c r="G223" s="222"/>
      <c r="H223" s="222"/>
      <c r="R223" s="151"/>
      <c r="S223" s="151"/>
      <c r="T223" s="151"/>
    </row>
    <row r="224" spans="2:20" ht="14">
      <c r="B224" s="206"/>
      <c r="C224" s="222"/>
      <c r="D224" s="223"/>
      <c r="E224" s="222"/>
      <c r="F224" s="222"/>
      <c r="G224" s="222"/>
      <c r="H224" s="222"/>
      <c r="R224" s="151"/>
      <c r="S224" s="151"/>
      <c r="T224" s="151"/>
    </row>
    <row r="225" spans="2:20" ht="14">
      <c r="B225" s="206"/>
      <c r="C225" s="222"/>
      <c r="D225" s="223"/>
      <c r="E225" s="222"/>
      <c r="F225" s="222"/>
      <c r="G225" s="222"/>
      <c r="H225" s="222"/>
      <c r="R225" s="151"/>
      <c r="S225" s="151"/>
      <c r="T225" s="151"/>
    </row>
    <row r="226" spans="2:20" ht="14">
      <c r="B226" s="206"/>
      <c r="C226" s="222"/>
      <c r="D226" s="223"/>
      <c r="E226" s="222"/>
      <c r="F226" s="222"/>
      <c r="G226" s="222"/>
      <c r="H226" s="222"/>
      <c r="R226" s="151"/>
      <c r="S226" s="151"/>
      <c r="T226" s="151"/>
    </row>
    <row r="227" spans="2:20" ht="14">
      <c r="B227" s="206"/>
      <c r="C227" s="222"/>
      <c r="D227" s="223"/>
      <c r="E227" s="222"/>
      <c r="F227" s="222"/>
      <c r="G227" s="222"/>
      <c r="H227" s="222"/>
      <c r="R227" s="151"/>
      <c r="S227" s="151"/>
      <c r="T227" s="151"/>
    </row>
    <row r="228" spans="2:20" ht="14">
      <c r="B228" s="206"/>
      <c r="C228" s="222"/>
      <c r="D228" s="223"/>
      <c r="E228" s="222"/>
      <c r="F228" s="222"/>
      <c r="G228" s="222"/>
      <c r="H228" s="222"/>
      <c r="R228" s="151"/>
      <c r="S228" s="151"/>
      <c r="T228" s="151"/>
    </row>
    <row r="229" spans="2:20" ht="14">
      <c r="B229" s="206"/>
      <c r="C229" s="222"/>
      <c r="D229" s="223"/>
      <c r="E229" s="222"/>
      <c r="F229" s="222"/>
      <c r="G229" s="222"/>
      <c r="H229" s="222"/>
      <c r="R229" s="151"/>
      <c r="S229" s="151"/>
      <c r="T229" s="151"/>
    </row>
    <row r="230" spans="2:20" ht="14">
      <c r="B230" s="206"/>
      <c r="C230" s="222"/>
      <c r="D230" s="223"/>
      <c r="E230" s="222"/>
      <c r="F230" s="222"/>
      <c r="G230" s="222"/>
      <c r="H230" s="222"/>
      <c r="R230" s="151"/>
      <c r="S230" s="151"/>
      <c r="T230" s="151"/>
    </row>
    <row r="231" spans="2:20" ht="14">
      <c r="B231" s="206"/>
      <c r="C231" s="222"/>
      <c r="D231" s="223"/>
      <c r="E231" s="222"/>
      <c r="F231" s="222"/>
      <c r="G231" s="222"/>
      <c r="H231" s="222"/>
      <c r="R231" s="151"/>
      <c r="S231" s="151"/>
      <c r="T231" s="151"/>
    </row>
    <row r="232" spans="2:20" ht="14">
      <c r="B232" s="206"/>
      <c r="C232" s="222"/>
      <c r="D232" s="223"/>
      <c r="E232" s="222"/>
      <c r="F232" s="222"/>
      <c r="G232" s="222"/>
      <c r="H232" s="222"/>
      <c r="R232" s="151"/>
      <c r="S232" s="151"/>
      <c r="T232" s="151"/>
    </row>
    <row r="233" spans="2:20" ht="14">
      <c r="B233" s="206"/>
      <c r="C233" s="222"/>
      <c r="D233" s="223"/>
      <c r="E233" s="222"/>
      <c r="F233" s="222"/>
      <c r="G233" s="222"/>
      <c r="H233" s="222"/>
      <c r="R233" s="151"/>
      <c r="S233" s="151"/>
      <c r="T233" s="151"/>
    </row>
    <row r="234" spans="2:20" ht="14">
      <c r="B234" s="206"/>
      <c r="C234" s="222"/>
      <c r="D234" s="223"/>
      <c r="E234" s="222"/>
      <c r="F234" s="222"/>
      <c r="G234" s="222"/>
      <c r="H234" s="222"/>
      <c r="R234" s="151"/>
      <c r="S234" s="151"/>
      <c r="T234" s="151"/>
    </row>
    <row r="235" spans="2:20" ht="14">
      <c r="B235" s="206"/>
      <c r="C235" s="222"/>
      <c r="D235" s="223"/>
      <c r="E235" s="222"/>
      <c r="F235" s="222"/>
      <c r="G235" s="222"/>
      <c r="H235" s="222"/>
      <c r="R235" s="151"/>
      <c r="S235" s="151"/>
      <c r="T235" s="151"/>
    </row>
    <row r="236" spans="2:20" ht="14">
      <c r="B236" s="206"/>
      <c r="C236" s="222"/>
      <c r="D236" s="223"/>
      <c r="E236" s="222"/>
      <c r="F236" s="222"/>
      <c r="G236" s="222"/>
      <c r="H236" s="222"/>
      <c r="R236" s="151"/>
      <c r="S236" s="151"/>
      <c r="T236" s="151"/>
    </row>
    <row r="237" spans="2:20" ht="14">
      <c r="B237" s="206"/>
      <c r="C237" s="222"/>
      <c r="D237" s="223"/>
      <c r="E237" s="222"/>
      <c r="F237" s="222"/>
      <c r="G237" s="222"/>
      <c r="H237" s="222"/>
      <c r="R237" s="151"/>
      <c r="S237" s="151"/>
      <c r="T237" s="151"/>
    </row>
    <row r="238" spans="2:20" ht="14">
      <c r="B238" s="206"/>
      <c r="C238" s="222"/>
      <c r="D238" s="223"/>
      <c r="E238" s="222"/>
      <c r="F238" s="222"/>
      <c r="G238" s="222"/>
      <c r="H238" s="222"/>
      <c r="R238" s="151"/>
      <c r="S238" s="151"/>
      <c r="T238" s="151"/>
    </row>
    <row r="239" spans="2:20" ht="14">
      <c r="B239" s="206"/>
      <c r="C239" s="222"/>
      <c r="D239" s="223"/>
      <c r="E239" s="222"/>
      <c r="F239" s="222"/>
      <c r="G239" s="222"/>
      <c r="H239" s="222"/>
      <c r="R239" s="151"/>
      <c r="S239" s="151"/>
      <c r="T239" s="151"/>
    </row>
    <row r="240" spans="2:20" ht="14">
      <c r="B240" s="206"/>
      <c r="C240" s="222"/>
      <c r="D240" s="223"/>
      <c r="E240" s="222"/>
      <c r="F240" s="222"/>
      <c r="G240" s="222"/>
      <c r="H240" s="222"/>
      <c r="R240" s="151"/>
      <c r="S240" s="151"/>
      <c r="T240" s="151"/>
    </row>
    <row r="241" spans="2:20" ht="14">
      <c r="B241" s="206"/>
      <c r="C241" s="222"/>
      <c r="D241" s="223"/>
      <c r="E241" s="222"/>
      <c r="F241" s="222"/>
      <c r="G241" s="222"/>
      <c r="H241" s="222"/>
      <c r="R241" s="151"/>
      <c r="S241" s="151"/>
      <c r="T241" s="151"/>
    </row>
    <row r="242" spans="2:20" ht="14">
      <c r="B242" s="206"/>
      <c r="C242" s="222"/>
      <c r="D242" s="223"/>
      <c r="E242" s="222"/>
      <c r="F242" s="222"/>
      <c r="G242" s="222"/>
      <c r="H242" s="222"/>
      <c r="R242" s="151"/>
      <c r="S242" s="151"/>
      <c r="T242" s="151"/>
    </row>
    <row r="243" spans="2:20" ht="14">
      <c r="B243" s="206"/>
      <c r="C243" s="222"/>
      <c r="D243" s="223"/>
      <c r="E243" s="222"/>
      <c r="F243" s="222"/>
      <c r="G243" s="222"/>
      <c r="H243" s="222"/>
      <c r="R243" s="151"/>
      <c r="S243" s="151"/>
      <c r="T243" s="151"/>
    </row>
    <row r="244" spans="2:20" ht="14">
      <c r="B244" s="206"/>
      <c r="C244" s="222"/>
      <c r="D244" s="223"/>
      <c r="E244" s="222"/>
      <c r="F244" s="222"/>
      <c r="G244" s="222"/>
      <c r="H244" s="222"/>
      <c r="R244" s="151"/>
      <c r="S244" s="151"/>
      <c r="T244" s="151"/>
    </row>
    <row r="245" spans="2:20" ht="14">
      <c r="B245" s="206"/>
      <c r="C245" s="222"/>
      <c r="D245" s="223"/>
      <c r="E245" s="222"/>
      <c r="F245" s="222"/>
      <c r="G245" s="222"/>
      <c r="H245" s="222"/>
      <c r="R245" s="151"/>
      <c r="S245" s="151"/>
      <c r="T245" s="151"/>
    </row>
    <row r="246" spans="2:20" ht="14">
      <c r="B246" s="206"/>
      <c r="C246" s="222"/>
      <c r="D246" s="223"/>
      <c r="E246" s="222"/>
      <c r="F246" s="222"/>
      <c r="G246" s="222"/>
      <c r="H246" s="222"/>
      <c r="R246" s="151"/>
      <c r="S246" s="151"/>
      <c r="T246" s="151"/>
    </row>
    <row r="247" spans="2:20" ht="14">
      <c r="B247" s="206"/>
      <c r="C247" s="222"/>
      <c r="D247" s="223"/>
      <c r="E247" s="222"/>
      <c r="F247" s="222"/>
      <c r="G247" s="222"/>
      <c r="H247" s="222"/>
      <c r="R247" s="151"/>
      <c r="S247" s="151"/>
      <c r="T247" s="151"/>
    </row>
    <row r="248" spans="2:20" ht="14">
      <c r="B248" s="206"/>
      <c r="C248" s="222"/>
      <c r="D248" s="223"/>
      <c r="E248" s="222"/>
      <c r="F248" s="222"/>
      <c r="G248" s="222"/>
      <c r="H248" s="222"/>
      <c r="R248" s="151"/>
      <c r="S248" s="151"/>
      <c r="T248" s="151"/>
    </row>
    <row r="249" spans="2:20" ht="14">
      <c r="B249" s="206"/>
      <c r="C249" s="222"/>
      <c r="D249" s="223"/>
      <c r="E249" s="222"/>
      <c r="F249" s="222"/>
      <c r="G249" s="222"/>
      <c r="H249" s="222"/>
      <c r="R249" s="151"/>
      <c r="S249" s="151"/>
      <c r="T249" s="151"/>
    </row>
    <row r="250" spans="2:20" ht="14">
      <c r="B250" s="206"/>
      <c r="C250" s="222"/>
      <c r="D250" s="223"/>
      <c r="E250" s="222"/>
      <c r="F250" s="222"/>
      <c r="G250" s="222"/>
      <c r="H250" s="222"/>
      <c r="R250" s="151"/>
      <c r="S250" s="151"/>
      <c r="T250" s="151"/>
    </row>
    <row r="251" spans="2:20" ht="14">
      <c r="B251" s="206"/>
      <c r="C251" s="222"/>
      <c r="D251" s="223"/>
      <c r="E251" s="222"/>
      <c r="F251" s="222"/>
      <c r="G251" s="222"/>
      <c r="H251" s="222"/>
      <c r="R251" s="151"/>
      <c r="S251" s="151"/>
      <c r="T251" s="151"/>
    </row>
    <row r="252" spans="2:20" ht="14">
      <c r="B252" s="206"/>
      <c r="C252" s="222"/>
      <c r="D252" s="223"/>
      <c r="E252" s="222"/>
      <c r="F252" s="222"/>
      <c r="G252" s="222"/>
      <c r="H252" s="222"/>
      <c r="R252" s="151"/>
      <c r="S252" s="151"/>
      <c r="T252" s="151"/>
    </row>
    <row r="253" spans="2:20" ht="14">
      <c r="B253" s="206"/>
      <c r="C253" s="222"/>
      <c r="D253" s="223"/>
      <c r="E253" s="222"/>
      <c r="F253" s="222"/>
      <c r="G253" s="222"/>
      <c r="H253" s="222"/>
      <c r="R253" s="151"/>
      <c r="S253" s="151"/>
      <c r="T253" s="151"/>
    </row>
    <row r="254" spans="2:20" ht="14">
      <c r="B254" s="206"/>
      <c r="C254" s="222"/>
      <c r="D254" s="223"/>
      <c r="E254" s="222"/>
      <c r="F254" s="222"/>
      <c r="G254" s="222"/>
      <c r="H254" s="222"/>
      <c r="R254" s="151"/>
      <c r="S254" s="151"/>
      <c r="T254" s="151"/>
    </row>
    <row r="255" spans="2:20" ht="14">
      <c r="B255" s="206"/>
      <c r="C255" s="222"/>
      <c r="D255" s="223"/>
      <c r="E255" s="222"/>
      <c r="F255" s="222"/>
      <c r="G255" s="222"/>
      <c r="H255" s="222"/>
      <c r="R255" s="151"/>
      <c r="S255" s="151"/>
      <c r="T255" s="151"/>
    </row>
    <row r="256" spans="2:20" ht="14">
      <c r="B256" s="206"/>
      <c r="C256" s="222"/>
      <c r="D256" s="223"/>
      <c r="E256" s="222"/>
      <c r="F256" s="222"/>
      <c r="G256" s="222"/>
      <c r="H256" s="222"/>
      <c r="R256" s="151"/>
      <c r="S256" s="151"/>
      <c r="T256" s="151"/>
    </row>
    <row r="257" spans="2:20" ht="14">
      <c r="B257" s="206"/>
      <c r="C257" s="222"/>
      <c r="D257" s="223"/>
      <c r="E257" s="222"/>
      <c r="F257" s="222"/>
      <c r="G257" s="222"/>
      <c r="H257" s="222"/>
      <c r="R257" s="151"/>
      <c r="S257" s="151"/>
      <c r="T257" s="151"/>
    </row>
    <row r="258" spans="2:20" ht="14">
      <c r="B258" s="206"/>
      <c r="C258" s="222"/>
      <c r="D258" s="223"/>
      <c r="E258" s="222"/>
      <c r="F258" s="222"/>
      <c r="G258" s="222"/>
      <c r="H258" s="222"/>
      <c r="R258" s="151"/>
      <c r="S258" s="151"/>
      <c r="T258" s="151"/>
    </row>
    <row r="259" spans="2:20" ht="14">
      <c r="B259" s="206"/>
      <c r="C259" s="222"/>
      <c r="D259" s="223"/>
      <c r="E259" s="222"/>
      <c r="F259" s="222"/>
      <c r="G259" s="222"/>
      <c r="H259" s="222"/>
      <c r="R259" s="151"/>
      <c r="S259" s="151"/>
      <c r="T259" s="151"/>
    </row>
    <row r="260" spans="2:20" ht="14">
      <c r="B260" s="206"/>
      <c r="C260" s="222"/>
      <c r="D260" s="223"/>
      <c r="E260" s="222"/>
      <c r="F260" s="222"/>
      <c r="G260" s="222"/>
      <c r="H260" s="222"/>
      <c r="R260" s="151"/>
      <c r="S260" s="151"/>
      <c r="T260" s="151"/>
    </row>
    <row r="261" spans="2:20" ht="14">
      <c r="B261" s="206"/>
      <c r="C261" s="222"/>
      <c r="D261" s="223"/>
      <c r="E261" s="222"/>
      <c r="F261" s="222"/>
      <c r="G261" s="222"/>
      <c r="H261" s="222"/>
      <c r="R261" s="151"/>
      <c r="S261" s="151"/>
      <c r="T261" s="151"/>
    </row>
    <row r="262" spans="2:20" ht="14">
      <c r="B262" s="206"/>
      <c r="C262" s="222"/>
      <c r="D262" s="223"/>
      <c r="E262" s="222"/>
      <c r="F262" s="222"/>
      <c r="G262" s="222"/>
      <c r="H262" s="222"/>
      <c r="R262" s="151"/>
      <c r="S262" s="151"/>
      <c r="T262" s="151"/>
    </row>
    <row r="263" spans="2:20" ht="14">
      <c r="B263" s="206"/>
      <c r="C263" s="222"/>
      <c r="D263" s="223"/>
      <c r="E263" s="222"/>
      <c r="F263" s="222"/>
      <c r="G263" s="222"/>
      <c r="H263" s="222"/>
      <c r="R263" s="151"/>
      <c r="S263" s="151"/>
      <c r="T263" s="151"/>
    </row>
    <row r="264" spans="2:20" ht="14">
      <c r="B264" s="206"/>
      <c r="C264" s="222"/>
      <c r="D264" s="223"/>
      <c r="E264" s="222"/>
      <c r="F264" s="222"/>
      <c r="G264" s="222"/>
      <c r="H264" s="222"/>
      <c r="R264" s="151"/>
      <c r="S264" s="151"/>
      <c r="T264" s="151"/>
    </row>
    <row r="265" spans="2:20" ht="14">
      <c r="B265" s="206"/>
      <c r="C265" s="222"/>
      <c r="D265" s="223"/>
      <c r="E265" s="222"/>
      <c r="F265" s="222"/>
      <c r="G265" s="222"/>
      <c r="H265" s="222"/>
      <c r="R265" s="151"/>
      <c r="S265" s="151"/>
      <c r="T265" s="151"/>
    </row>
    <row r="266" spans="2:20" ht="14">
      <c r="B266" s="206"/>
      <c r="C266" s="222"/>
      <c r="D266" s="223"/>
      <c r="E266" s="222"/>
      <c r="F266" s="222"/>
      <c r="G266" s="222"/>
      <c r="H266" s="222"/>
      <c r="R266" s="151"/>
      <c r="S266" s="151"/>
      <c r="T266" s="151"/>
    </row>
    <row r="267" spans="2:20" ht="14">
      <c r="B267" s="206"/>
      <c r="C267" s="222"/>
      <c r="D267" s="223"/>
      <c r="E267" s="222"/>
      <c r="F267" s="222"/>
      <c r="G267" s="222"/>
      <c r="H267" s="222"/>
      <c r="R267" s="151"/>
      <c r="S267" s="151"/>
      <c r="T267" s="151"/>
    </row>
    <row r="268" spans="2:20" ht="14">
      <c r="B268" s="206"/>
      <c r="C268" s="222"/>
      <c r="D268" s="223"/>
      <c r="E268" s="222"/>
      <c r="F268" s="222"/>
      <c r="G268" s="222"/>
      <c r="H268" s="222"/>
      <c r="R268" s="151"/>
      <c r="S268" s="151"/>
      <c r="T268" s="151"/>
    </row>
    <row r="269" spans="2:20" ht="14">
      <c r="B269" s="206"/>
      <c r="C269" s="222"/>
      <c r="D269" s="223"/>
      <c r="E269" s="222"/>
      <c r="F269" s="222"/>
      <c r="G269" s="222"/>
      <c r="H269" s="222"/>
      <c r="R269" s="151"/>
      <c r="S269" s="151"/>
      <c r="T269" s="151"/>
    </row>
    <row r="270" spans="2:20" ht="14">
      <c r="B270" s="206"/>
      <c r="C270" s="222"/>
      <c r="D270" s="223"/>
      <c r="E270" s="222"/>
      <c r="F270" s="222"/>
      <c r="G270" s="222"/>
      <c r="H270" s="222"/>
      <c r="R270" s="151"/>
      <c r="S270" s="151"/>
      <c r="T270" s="151"/>
    </row>
    <row r="271" spans="2:20" ht="14">
      <c r="B271" s="206"/>
      <c r="C271" s="222"/>
      <c r="D271" s="223"/>
      <c r="E271" s="222"/>
      <c r="F271" s="222"/>
      <c r="G271" s="222"/>
      <c r="H271" s="222"/>
      <c r="R271" s="151"/>
      <c r="S271" s="151"/>
      <c r="T271" s="151"/>
    </row>
    <row r="272" spans="2:20" ht="14">
      <c r="B272" s="206"/>
      <c r="C272" s="222"/>
      <c r="D272" s="223"/>
      <c r="E272" s="222"/>
      <c r="F272" s="222"/>
      <c r="G272" s="222"/>
      <c r="H272" s="222"/>
      <c r="R272" s="151"/>
      <c r="S272" s="151"/>
      <c r="T272" s="151"/>
    </row>
    <row r="273" spans="2:20" ht="14">
      <c r="B273" s="206"/>
      <c r="C273" s="222"/>
      <c r="D273" s="223"/>
      <c r="E273" s="222"/>
      <c r="F273" s="222"/>
      <c r="G273" s="222"/>
      <c r="H273" s="222"/>
      <c r="R273" s="151"/>
      <c r="S273" s="151"/>
      <c r="T273" s="151"/>
    </row>
    <row r="274" spans="2:20" ht="14">
      <c r="B274" s="206"/>
      <c r="C274" s="222"/>
      <c r="D274" s="223"/>
      <c r="E274" s="222"/>
      <c r="F274" s="222"/>
      <c r="G274" s="222"/>
      <c r="H274" s="222"/>
      <c r="R274" s="151"/>
      <c r="S274" s="151"/>
      <c r="T274" s="151"/>
    </row>
    <row r="275" spans="2:20" ht="14">
      <c r="B275" s="206"/>
      <c r="C275" s="222"/>
      <c r="D275" s="223"/>
      <c r="E275" s="222"/>
      <c r="F275" s="222"/>
      <c r="G275" s="222"/>
      <c r="H275" s="222"/>
      <c r="R275" s="151"/>
      <c r="S275" s="151"/>
      <c r="T275" s="151"/>
    </row>
    <row r="276" spans="2:20" ht="14">
      <c r="B276" s="206"/>
      <c r="C276" s="222"/>
      <c r="D276" s="223"/>
      <c r="E276" s="222"/>
      <c r="F276" s="222"/>
      <c r="G276" s="222"/>
      <c r="H276" s="222"/>
      <c r="R276" s="151"/>
      <c r="S276" s="151"/>
      <c r="T276" s="151"/>
    </row>
    <row r="277" spans="2:20" ht="14">
      <c r="B277" s="206"/>
      <c r="C277" s="222"/>
      <c r="D277" s="223"/>
      <c r="E277" s="222"/>
      <c r="F277" s="222"/>
      <c r="G277" s="222"/>
      <c r="H277" s="222"/>
      <c r="R277" s="151"/>
      <c r="S277" s="151"/>
      <c r="T277" s="151"/>
    </row>
    <row r="278" spans="2:20" ht="14">
      <c r="B278" s="206"/>
      <c r="C278" s="222"/>
      <c r="D278" s="223"/>
      <c r="E278" s="222"/>
      <c r="F278" s="222"/>
      <c r="G278" s="222"/>
      <c r="H278" s="222"/>
      <c r="R278" s="151"/>
      <c r="S278" s="151"/>
      <c r="T278" s="151"/>
    </row>
    <row r="279" spans="2:20" ht="14">
      <c r="B279" s="206"/>
      <c r="C279" s="222"/>
      <c r="D279" s="223"/>
      <c r="E279" s="222"/>
      <c r="F279" s="222"/>
      <c r="G279" s="222"/>
      <c r="H279" s="222"/>
      <c r="R279" s="151"/>
      <c r="S279" s="151"/>
      <c r="T279" s="151"/>
    </row>
    <row r="280" spans="2:20" ht="14">
      <c r="B280" s="206"/>
      <c r="C280" s="222"/>
      <c r="D280" s="223"/>
      <c r="E280" s="222"/>
      <c r="F280" s="222"/>
      <c r="G280" s="222"/>
      <c r="H280" s="222"/>
      <c r="R280" s="151"/>
      <c r="S280" s="151"/>
      <c r="T280" s="151"/>
    </row>
    <row r="281" spans="2:20" ht="14">
      <c r="B281" s="206"/>
      <c r="C281" s="222"/>
      <c r="D281" s="223"/>
      <c r="E281" s="222"/>
      <c r="F281" s="222"/>
      <c r="G281" s="222"/>
      <c r="H281" s="222"/>
      <c r="R281" s="151"/>
      <c r="S281" s="151"/>
      <c r="T281" s="151"/>
    </row>
    <row r="282" spans="2:20" ht="14">
      <c r="B282" s="206"/>
      <c r="C282" s="222"/>
      <c r="D282" s="223"/>
      <c r="E282" s="222"/>
      <c r="F282" s="222"/>
      <c r="G282" s="222"/>
      <c r="H282" s="222"/>
      <c r="R282" s="151"/>
      <c r="S282" s="151"/>
      <c r="T282" s="151"/>
    </row>
    <row r="283" spans="2:20" ht="14">
      <c r="B283" s="206"/>
      <c r="C283" s="222"/>
      <c r="D283" s="223"/>
      <c r="E283" s="222"/>
      <c r="F283" s="222"/>
      <c r="G283" s="222"/>
      <c r="H283" s="222"/>
      <c r="R283" s="151"/>
      <c r="S283" s="151"/>
      <c r="T283" s="151"/>
    </row>
    <row r="284" spans="2:20" ht="14">
      <c r="B284" s="206"/>
      <c r="C284" s="222"/>
      <c r="D284" s="223"/>
      <c r="E284" s="222"/>
      <c r="F284" s="222"/>
      <c r="G284" s="222"/>
      <c r="H284" s="222"/>
      <c r="R284" s="151"/>
      <c r="S284" s="151"/>
      <c r="T284" s="151"/>
    </row>
    <row r="285" spans="2:20" ht="14">
      <c r="B285" s="206"/>
      <c r="C285" s="222"/>
      <c r="D285" s="223"/>
      <c r="E285" s="222"/>
      <c r="F285" s="222"/>
      <c r="G285" s="222"/>
      <c r="H285" s="222"/>
      <c r="R285" s="151"/>
      <c r="S285" s="151"/>
      <c r="T285" s="151"/>
    </row>
    <row r="286" spans="2:20" ht="14">
      <c r="B286" s="206"/>
      <c r="C286" s="222"/>
      <c r="D286" s="223"/>
      <c r="E286" s="222"/>
      <c r="F286" s="222"/>
      <c r="G286" s="222"/>
      <c r="H286" s="222"/>
      <c r="R286" s="151"/>
      <c r="S286" s="151"/>
      <c r="T286" s="151"/>
    </row>
    <row r="287" spans="2:20" ht="14">
      <c r="B287" s="206"/>
      <c r="C287" s="222"/>
      <c r="D287" s="223"/>
      <c r="E287" s="222"/>
      <c r="F287" s="222"/>
      <c r="G287" s="222"/>
      <c r="H287" s="222"/>
      <c r="R287" s="151"/>
      <c r="S287" s="151"/>
      <c r="T287" s="151"/>
    </row>
    <row r="288" spans="2:20" ht="14">
      <c r="B288" s="206"/>
      <c r="C288" s="222"/>
      <c r="D288" s="223"/>
      <c r="E288" s="222"/>
      <c r="F288" s="222"/>
      <c r="G288" s="222"/>
      <c r="H288" s="222"/>
      <c r="R288" s="151"/>
      <c r="S288" s="151"/>
      <c r="T288" s="151"/>
    </row>
    <row r="289" spans="2:20" ht="14">
      <c r="B289" s="206"/>
      <c r="C289" s="222"/>
      <c r="D289" s="223"/>
      <c r="E289" s="222"/>
      <c r="F289" s="222"/>
      <c r="G289" s="222"/>
      <c r="H289" s="222"/>
      <c r="R289" s="151"/>
      <c r="S289" s="151"/>
      <c r="T289" s="151"/>
    </row>
    <row r="290" spans="2:20" ht="14">
      <c r="B290" s="206"/>
      <c r="C290" s="222"/>
      <c r="D290" s="223"/>
      <c r="E290" s="222"/>
      <c r="F290" s="222"/>
      <c r="G290" s="222"/>
      <c r="H290" s="222"/>
      <c r="R290" s="151"/>
      <c r="S290" s="151"/>
      <c r="T290" s="151"/>
    </row>
    <row r="291" spans="2:20" ht="14">
      <c r="B291" s="206"/>
      <c r="C291" s="222"/>
      <c r="D291" s="223"/>
      <c r="E291" s="222"/>
      <c r="F291" s="222"/>
      <c r="G291" s="222"/>
      <c r="H291" s="222"/>
      <c r="R291" s="151"/>
      <c r="S291" s="151"/>
      <c r="T291" s="151"/>
    </row>
    <row r="292" spans="2:20" ht="14">
      <c r="B292" s="206"/>
      <c r="C292" s="222"/>
      <c r="D292" s="223"/>
      <c r="E292" s="222"/>
      <c r="F292" s="222"/>
      <c r="G292" s="222"/>
      <c r="H292" s="222"/>
      <c r="R292" s="151"/>
      <c r="S292" s="151"/>
      <c r="T292" s="151"/>
    </row>
    <row r="293" spans="2:20" ht="14">
      <c r="B293" s="206"/>
      <c r="C293" s="222"/>
      <c r="D293" s="223"/>
      <c r="E293" s="222"/>
      <c r="F293" s="222"/>
      <c r="G293" s="222"/>
      <c r="H293" s="222"/>
      <c r="R293" s="151"/>
      <c r="S293" s="151"/>
      <c r="T293" s="151"/>
    </row>
    <row r="294" spans="2:20" ht="14">
      <c r="B294" s="206"/>
      <c r="C294" s="222"/>
      <c r="D294" s="223"/>
      <c r="E294" s="222"/>
      <c r="F294" s="222"/>
      <c r="G294" s="222"/>
      <c r="H294" s="222"/>
      <c r="R294" s="151"/>
      <c r="S294" s="151"/>
      <c r="T294" s="151"/>
    </row>
    <row r="295" spans="2:20" ht="14">
      <c r="B295" s="206"/>
      <c r="C295" s="222"/>
      <c r="D295" s="223"/>
      <c r="E295" s="222"/>
      <c r="F295" s="222"/>
      <c r="G295" s="222"/>
      <c r="H295" s="222"/>
      <c r="R295" s="151"/>
      <c r="S295" s="151"/>
      <c r="T295" s="151"/>
    </row>
    <row r="296" spans="2:20" ht="14">
      <c r="B296" s="206"/>
      <c r="C296" s="222"/>
      <c r="D296" s="223"/>
      <c r="E296" s="222"/>
      <c r="F296" s="222"/>
      <c r="G296" s="222"/>
      <c r="H296" s="222"/>
      <c r="R296" s="151"/>
      <c r="S296" s="151"/>
      <c r="T296" s="151"/>
    </row>
    <row r="297" spans="2:20" ht="14">
      <c r="B297" s="206"/>
      <c r="C297" s="222"/>
      <c r="D297" s="223"/>
      <c r="E297" s="222"/>
      <c r="F297" s="222"/>
      <c r="G297" s="222"/>
      <c r="H297" s="222"/>
      <c r="R297" s="151"/>
      <c r="S297" s="151"/>
      <c r="T297" s="151"/>
    </row>
    <row r="298" spans="2:20" ht="14">
      <c r="B298" s="206"/>
      <c r="C298" s="222"/>
      <c r="D298" s="223"/>
      <c r="E298" s="222"/>
      <c r="F298" s="222"/>
      <c r="G298" s="222"/>
      <c r="H298" s="222"/>
      <c r="R298" s="151"/>
      <c r="S298" s="151"/>
      <c r="T298" s="151"/>
    </row>
    <row r="299" spans="2:20" ht="14">
      <c r="B299" s="206"/>
      <c r="C299" s="222"/>
      <c r="D299" s="223"/>
      <c r="E299" s="222"/>
      <c r="F299" s="222"/>
      <c r="G299" s="222"/>
      <c r="H299" s="222"/>
      <c r="R299" s="151"/>
      <c r="S299" s="151"/>
      <c r="T299" s="151"/>
    </row>
    <row r="300" spans="2:20" ht="14">
      <c r="B300" s="206"/>
      <c r="C300" s="222"/>
      <c r="D300" s="223"/>
      <c r="E300" s="222"/>
      <c r="F300" s="222"/>
      <c r="G300" s="222"/>
      <c r="H300" s="222"/>
      <c r="R300" s="151"/>
      <c r="S300" s="151"/>
      <c r="T300" s="151"/>
    </row>
    <row r="301" spans="2:20" ht="14">
      <c r="B301" s="206"/>
      <c r="C301" s="222"/>
      <c r="D301" s="223"/>
      <c r="E301" s="222"/>
      <c r="F301" s="222"/>
      <c r="G301" s="222"/>
      <c r="H301" s="222"/>
      <c r="R301" s="151"/>
      <c r="S301" s="151"/>
      <c r="T301" s="151"/>
    </row>
    <row r="302" spans="2:20" ht="14">
      <c r="B302" s="206"/>
      <c r="C302" s="222"/>
      <c r="D302" s="223"/>
      <c r="E302" s="222"/>
      <c r="F302" s="222"/>
      <c r="G302" s="222"/>
      <c r="H302" s="222"/>
      <c r="R302" s="151"/>
      <c r="S302" s="151"/>
      <c r="T302" s="151"/>
    </row>
    <row r="303" spans="2:20" ht="14">
      <c r="B303" s="206"/>
      <c r="C303" s="222"/>
      <c r="D303" s="223"/>
      <c r="E303" s="222"/>
      <c r="F303" s="222"/>
      <c r="G303" s="222"/>
      <c r="H303" s="222"/>
      <c r="R303" s="151"/>
      <c r="S303" s="151"/>
      <c r="T303" s="151"/>
    </row>
    <row r="304" spans="2:20" ht="14">
      <c r="B304" s="206"/>
      <c r="C304" s="222"/>
      <c r="D304" s="223"/>
      <c r="E304" s="222"/>
      <c r="F304" s="222"/>
      <c r="G304" s="222"/>
      <c r="H304" s="222"/>
      <c r="R304" s="151"/>
      <c r="S304" s="151"/>
      <c r="T304" s="151"/>
    </row>
    <row r="305" spans="2:20" ht="14">
      <c r="B305" s="206"/>
      <c r="C305" s="222"/>
      <c r="D305" s="223"/>
      <c r="E305" s="222"/>
      <c r="F305" s="222"/>
      <c r="G305" s="222"/>
      <c r="H305" s="222"/>
      <c r="R305" s="151"/>
      <c r="S305" s="151"/>
      <c r="T305" s="151"/>
    </row>
    <row r="306" spans="2:20" ht="14">
      <c r="B306" s="206"/>
      <c r="C306" s="222"/>
      <c r="D306" s="223"/>
      <c r="E306" s="222"/>
      <c r="F306" s="222"/>
      <c r="G306" s="222"/>
      <c r="H306" s="222"/>
      <c r="R306" s="151"/>
      <c r="S306" s="151"/>
      <c r="T306" s="151"/>
    </row>
    <row r="307" spans="2:20" ht="14">
      <c r="B307" s="206"/>
      <c r="C307" s="222"/>
      <c r="D307" s="223"/>
      <c r="E307" s="222"/>
      <c r="F307" s="222"/>
      <c r="G307" s="222"/>
      <c r="H307" s="222"/>
      <c r="R307" s="151"/>
      <c r="S307" s="151"/>
      <c r="T307" s="151"/>
    </row>
    <row r="308" spans="2:20" ht="14">
      <c r="B308" s="206"/>
      <c r="C308" s="222"/>
      <c r="D308" s="223"/>
      <c r="E308" s="222"/>
      <c r="F308" s="222"/>
      <c r="G308" s="222"/>
      <c r="H308" s="222"/>
      <c r="R308" s="151"/>
      <c r="S308" s="151"/>
      <c r="T308" s="151"/>
    </row>
    <row r="309" spans="2:20" ht="14">
      <c r="B309" s="206"/>
      <c r="C309" s="222"/>
      <c r="D309" s="223"/>
      <c r="E309" s="222"/>
      <c r="F309" s="222"/>
      <c r="G309" s="222"/>
      <c r="H309" s="222"/>
      <c r="R309" s="151"/>
      <c r="S309" s="151"/>
      <c r="T309" s="151"/>
    </row>
    <row r="310" spans="2:20" ht="14">
      <c r="B310" s="206"/>
      <c r="C310" s="222"/>
      <c r="D310" s="223"/>
      <c r="E310" s="222"/>
      <c r="F310" s="222"/>
      <c r="G310" s="222"/>
      <c r="H310" s="222"/>
      <c r="R310" s="151"/>
      <c r="S310" s="151"/>
      <c r="T310" s="151"/>
    </row>
    <row r="311" spans="2:20" ht="14">
      <c r="B311" s="206"/>
      <c r="C311" s="222"/>
      <c r="D311" s="223"/>
      <c r="E311" s="222"/>
      <c r="F311" s="222"/>
      <c r="G311" s="222"/>
      <c r="H311" s="222"/>
      <c r="R311" s="151"/>
      <c r="S311" s="151"/>
      <c r="T311" s="151"/>
    </row>
    <row r="312" spans="2:20" ht="14">
      <c r="B312" s="206"/>
      <c r="C312" s="222"/>
      <c r="D312" s="223"/>
      <c r="E312" s="222"/>
      <c r="F312" s="222"/>
      <c r="G312" s="222"/>
      <c r="H312" s="222"/>
      <c r="R312" s="151"/>
      <c r="S312" s="151"/>
      <c r="T312" s="151"/>
    </row>
    <row r="313" spans="2:20" ht="14">
      <c r="B313" s="206"/>
      <c r="C313" s="222"/>
      <c r="D313" s="223"/>
      <c r="E313" s="222"/>
      <c r="F313" s="222"/>
      <c r="G313" s="222"/>
      <c r="H313" s="222"/>
      <c r="R313" s="151"/>
      <c r="S313" s="151"/>
      <c r="T313" s="151"/>
    </row>
    <row r="314" spans="2:20" ht="14">
      <c r="B314" s="206"/>
      <c r="C314" s="222"/>
      <c r="D314" s="223"/>
      <c r="E314" s="222"/>
      <c r="F314" s="222"/>
      <c r="G314" s="222"/>
      <c r="H314" s="222"/>
      <c r="R314" s="151"/>
      <c r="S314" s="151"/>
      <c r="T314" s="151"/>
    </row>
    <row r="315" spans="2:20" ht="14">
      <c r="B315" s="206"/>
      <c r="C315" s="222"/>
      <c r="D315" s="223"/>
      <c r="E315" s="222"/>
      <c r="F315" s="222"/>
      <c r="G315" s="222"/>
      <c r="H315" s="222"/>
      <c r="R315" s="151"/>
      <c r="S315" s="151"/>
      <c r="T315" s="151"/>
    </row>
    <row r="316" spans="2:20" ht="14">
      <c r="B316" s="206"/>
      <c r="C316" s="222"/>
      <c r="D316" s="223"/>
      <c r="E316" s="222"/>
      <c r="F316" s="222"/>
      <c r="G316" s="222"/>
      <c r="H316" s="222"/>
      <c r="R316" s="151"/>
      <c r="S316" s="151"/>
      <c r="T316" s="151"/>
    </row>
    <row r="317" spans="2:20" ht="14">
      <c r="B317" s="206"/>
      <c r="C317" s="222"/>
      <c r="D317" s="223"/>
      <c r="E317" s="222"/>
      <c r="F317" s="222"/>
      <c r="G317" s="222"/>
      <c r="H317" s="222"/>
      <c r="R317" s="151"/>
      <c r="S317" s="151"/>
      <c r="T317" s="151"/>
    </row>
    <row r="318" spans="2:20" ht="14">
      <c r="B318" s="206"/>
      <c r="C318" s="222"/>
      <c r="D318" s="223"/>
      <c r="E318" s="222"/>
      <c r="F318" s="222"/>
      <c r="G318" s="222"/>
      <c r="H318" s="222"/>
      <c r="R318" s="151"/>
      <c r="S318" s="151"/>
      <c r="T318" s="151"/>
    </row>
    <row r="319" spans="2:20" ht="14">
      <c r="B319" s="206"/>
      <c r="C319" s="222"/>
      <c r="D319" s="223"/>
      <c r="E319" s="222"/>
      <c r="F319" s="222"/>
      <c r="G319" s="222"/>
      <c r="H319" s="222"/>
      <c r="R319" s="151"/>
      <c r="S319" s="151"/>
      <c r="T319" s="151"/>
    </row>
    <row r="320" spans="2:20" ht="14">
      <c r="B320" s="206"/>
      <c r="C320" s="222"/>
      <c r="D320" s="223"/>
      <c r="E320" s="222"/>
      <c r="F320" s="222"/>
      <c r="G320" s="222"/>
      <c r="H320" s="222"/>
      <c r="R320" s="151"/>
      <c r="S320" s="151"/>
      <c r="T320" s="151"/>
    </row>
    <row r="321" spans="2:20" ht="14">
      <c r="B321" s="206"/>
      <c r="C321" s="222"/>
      <c r="D321" s="223"/>
      <c r="E321" s="222"/>
      <c r="F321" s="222"/>
      <c r="G321" s="222"/>
      <c r="H321" s="222"/>
      <c r="R321" s="151"/>
      <c r="S321" s="151"/>
      <c r="T321" s="151"/>
    </row>
    <row r="322" spans="2:20" ht="14">
      <c r="B322" s="206"/>
      <c r="C322" s="222"/>
      <c r="D322" s="223"/>
      <c r="E322" s="222"/>
      <c r="F322" s="222"/>
      <c r="G322" s="222"/>
      <c r="H322" s="222"/>
      <c r="R322" s="151"/>
      <c r="S322" s="151"/>
      <c r="T322" s="151"/>
    </row>
    <row r="323" spans="2:20" ht="14">
      <c r="B323" s="206"/>
      <c r="C323" s="222"/>
      <c r="D323" s="223"/>
      <c r="E323" s="222"/>
      <c r="F323" s="222"/>
      <c r="G323" s="222"/>
      <c r="H323" s="222"/>
      <c r="R323" s="151"/>
      <c r="S323" s="151"/>
      <c r="T323" s="151"/>
    </row>
    <row r="324" spans="2:20" ht="14">
      <c r="B324" s="206"/>
      <c r="C324" s="222"/>
      <c r="D324" s="223"/>
      <c r="E324" s="222"/>
      <c r="F324" s="222"/>
      <c r="G324" s="222"/>
      <c r="H324" s="222"/>
      <c r="R324" s="151"/>
      <c r="S324" s="151"/>
      <c r="T324" s="151"/>
    </row>
    <row r="325" spans="2:20" ht="14">
      <c r="B325" s="206"/>
      <c r="C325" s="222"/>
      <c r="D325" s="223"/>
      <c r="E325" s="222"/>
      <c r="F325" s="222"/>
      <c r="G325" s="222"/>
      <c r="H325" s="222"/>
      <c r="R325" s="151"/>
      <c r="S325" s="151"/>
      <c r="T325" s="151"/>
    </row>
    <row r="326" spans="2:20" ht="14">
      <c r="B326" s="206"/>
      <c r="C326" s="222"/>
      <c r="D326" s="223"/>
      <c r="E326" s="222"/>
      <c r="F326" s="222"/>
      <c r="G326" s="222"/>
      <c r="H326" s="222"/>
      <c r="R326" s="151"/>
      <c r="S326" s="151"/>
      <c r="T326" s="151"/>
    </row>
    <row r="327" spans="2:20" ht="14">
      <c r="B327" s="206"/>
      <c r="C327" s="222"/>
      <c r="D327" s="223"/>
      <c r="E327" s="222"/>
      <c r="F327" s="222"/>
      <c r="G327" s="222"/>
      <c r="H327" s="222"/>
      <c r="R327" s="151"/>
      <c r="S327" s="151"/>
      <c r="T327" s="151"/>
    </row>
    <row r="328" spans="2:20" ht="14">
      <c r="B328" s="206"/>
      <c r="C328" s="222"/>
      <c r="D328" s="223"/>
      <c r="E328" s="222"/>
      <c r="F328" s="222"/>
      <c r="G328" s="222"/>
      <c r="H328" s="222"/>
      <c r="R328" s="151"/>
      <c r="S328" s="151"/>
      <c r="T328" s="151"/>
    </row>
    <row r="329" spans="2:20" ht="14">
      <c r="B329" s="206"/>
      <c r="C329" s="222"/>
      <c r="D329" s="223"/>
      <c r="E329" s="222"/>
      <c r="F329" s="222"/>
      <c r="G329" s="222"/>
      <c r="H329" s="222"/>
      <c r="R329" s="151"/>
      <c r="S329" s="151"/>
      <c r="T329" s="151"/>
    </row>
    <row r="330" spans="2:20" ht="14">
      <c r="B330" s="206"/>
      <c r="C330" s="222"/>
      <c r="D330" s="223"/>
      <c r="E330" s="222"/>
      <c r="F330" s="222"/>
      <c r="G330" s="222"/>
      <c r="H330" s="222"/>
      <c r="R330" s="151"/>
      <c r="S330" s="151"/>
      <c r="T330" s="151"/>
    </row>
    <row r="331" spans="2:20" ht="14">
      <c r="B331" s="206"/>
      <c r="C331" s="222"/>
      <c r="D331" s="223"/>
      <c r="E331" s="222"/>
      <c r="F331" s="222"/>
      <c r="G331" s="222"/>
      <c r="H331" s="222"/>
      <c r="R331" s="151"/>
      <c r="S331" s="151"/>
      <c r="T331" s="151"/>
    </row>
    <row r="332" spans="2:20" ht="14">
      <c r="B332" s="206"/>
      <c r="C332" s="222"/>
      <c r="D332" s="223"/>
      <c r="E332" s="222"/>
      <c r="F332" s="222"/>
      <c r="G332" s="222"/>
      <c r="H332" s="222"/>
      <c r="R332" s="151"/>
      <c r="S332" s="151"/>
      <c r="T332" s="151"/>
    </row>
    <row r="333" spans="2:20" ht="14">
      <c r="B333" s="206"/>
      <c r="C333" s="222"/>
      <c r="D333" s="223"/>
      <c r="E333" s="222"/>
      <c r="F333" s="222"/>
      <c r="G333" s="222"/>
      <c r="H333" s="222"/>
      <c r="R333" s="151"/>
      <c r="S333" s="151"/>
      <c r="T333" s="151"/>
    </row>
    <row r="334" spans="2:20" ht="14">
      <c r="B334" s="206"/>
      <c r="C334" s="222"/>
      <c r="D334" s="223"/>
      <c r="E334" s="222"/>
      <c r="F334" s="222"/>
      <c r="G334" s="222"/>
      <c r="H334" s="222"/>
      <c r="R334" s="151"/>
      <c r="S334" s="151"/>
      <c r="T334" s="151"/>
    </row>
    <row r="335" spans="2:20" ht="14">
      <c r="B335" s="206"/>
      <c r="C335" s="222"/>
      <c r="D335" s="223"/>
      <c r="E335" s="222"/>
      <c r="F335" s="222"/>
      <c r="G335" s="222"/>
      <c r="H335" s="222"/>
      <c r="R335" s="151"/>
      <c r="S335" s="151"/>
      <c r="T335" s="151"/>
    </row>
    <row r="336" spans="2:20" ht="14">
      <c r="B336" s="206"/>
      <c r="C336" s="222"/>
      <c r="D336" s="223"/>
      <c r="E336" s="222"/>
      <c r="F336" s="222"/>
      <c r="G336" s="222"/>
      <c r="H336" s="222"/>
      <c r="R336" s="151"/>
      <c r="S336" s="151"/>
      <c r="T336" s="151"/>
    </row>
    <row r="337" spans="2:20" ht="14">
      <c r="B337" s="206"/>
      <c r="C337" s="222"/>
      <c r="D337" s="223"/>
      <c r="E337" s="222"/>
      <c r="F337" s="222"/>
      <c r="G337" s="222"/>
      <c r="H337" s="222"/>
      <c r="R337" s="151"/>
      <c r="S337" s="151"/>
      <c r="T337" s="151"/>
    </row>
    <row r="338" spans="2:20" ht="14">
      <c r="B338" s="206"/>
      <c r="C338" s="222"/>
      <c r="D338" s="223"/>
      <c r="E338" s="222"/>
      <c r="F338" s="222"/>
      <c r="G338" s="222"/>
      <c r="H338" s="222"/>
      <c r="R338" s="151"/>
      <c r="S338" s="151"/>
      <c r="T338" s="151"/>
    </row>
    <row r="339" spans="2:20" ht="14">
      <c r="B339" s="206"/>
      <c r="C339" s="222"/>
      <c r="D339" s="223"/>
      <c r="E339" s="222"/>
      <c r="F339" s="222"/>
      <c r="G339" s="222"/>
      <c r="H339" s="222"/>
      <c r="R339" s="151"/>
      <c r="S339" s="151"/>
      <c r="T339" s="151"/>
    </row>
    <row r="340" spans="2:20" ht="14">
      <c r="B340" s="206"/>
      <c r="C340" s="222"/>
      <c r="D340" s="223"/>
      <c r="E340" s="222"/>
      <c r="F340" s="222"/>
      <c r="G340" s="222"/>
      <c r="H340" s="222"/>
      <c r="R340" s="151"/>
      <c r="S340" s="151"/>
      <c r="T340" s="151"/>
    </row>
    <row r="341" spans="2:20" ht="14">
      <c r="B341" s="206"/>
      <c r="C341" s="222"/>
      <c r="D341" s="223"/>
      <c r="E341" s="222"/>
      <c r="F341" s="222"/>
      <c r="G341" s="222"/>
      <c r="H341" s="222"/>
      <c r="R341" s="151"/>
      <c r="S341" s="151"/>
      <c r="T341" s="151"/>
    </row>
    <row r="342" spans="2:20" ht="14">
      <c r="B342" s="206"/>
      <c r="C342" s="222"/>
      <c r="D342" s="223"/>
      <c r="E342" s="222"/>
      <c r="F342" s="222"/>
      <c r="G342" s="222"/>
      <c r="H342" s="222"/>
      <c r="R342" s="151"/>
      <c r="S342" s="151"/>
      <c r="T342" s="151"/>
    </row>
    <row r="343" spans="2:20" ht="14">
      <c r="B343" s="206"/>
      <c r="C343" s="222"/>
      <c r="D343" s="223"/>
      <c r="E343" s="222"/>
      <c r="F343" s="222"/>
      <c r="G343" s="222"/>
      <c r="H343" s="222"/>
      <c r="R343" s="151"/>
      <c r="S343" s="151"/>
      <c r="T343" s="151"/>
    </row>
    <row r="344" spans="2:20" ht="14">
      <c r="B344" s="206"/>
      <c r="C344" s="222"/>
      <c r="D344" s="223"/>
      <c r="E344" s="222"/>
      <c r="F344" s="222"/>
      <c r="G344" s="222"/>
      <c r="H344" s="222"/>
      <c r="R344" s="151"/>
      <c r="S344" s="151"/>
      <c r="T344" s="151"/>
    </row>
    <row r="345" spans="2:20" ht="14">
      <c r="B345" s="206"/>
      <c r="C345" s="222"/>
      <c r="D345" s="223"/>
      <c r="E345" s="222"/>
      <c r="F345" s="222"/>
      <c r="G345" s="222"/>
      <c r="H345" s="222"/>
      <c r="R345" s="151"/>
      <c r="S345" s="151"/>
      <c r="T345" s="151"/>
    </row>
    <row r="346" spans="2:20" ht="14">
      <c r="B346" s="206"/>
      <c r="C346" s="222"/>
      <c r="D346" s="223"/>
      <c r="E346" s="222"/>
      <c r="F346" s="222"/>
      <c r="G346" s="222"/>
      <c r="H346" s="222"/>
      <c r="R346" s="151"/>
      <c r="S346" s="151"/>
      <c r="T346" s="151"/>
    </row>
    <row r="347" spans="2:20" ht="14">
      <c r="B347" s="206"/>
      <c r="C347" s="222"/>
      <c r="D347" s="223"/>
      <c r="E347" s="222"/>
      <c r="F347" s="222"/>
      <c r="G347" s="222"/>
      <c r="H347" s="222"/>
      <c r="R347" s="151"/>
      <c r="S347" s="151"/>
      <c r="T347" s="151"/>
    </row>
    <row r="348" spans="2:20" ht="14">
      <c r="B348" s="206"/>
      <c r="C348" s="222"/>
      <c r="D348" s="223"/>
      <c r="E348" s="222"/>
      <c r="F348" s="222"/>
      <c r="G348" s="222"/>
      <c r="H348" s="222"/>
      <c r="R348" s="151"/>
      <c r="S348" s="151"/>
      <c r="T348" s="151"/>
    </row>
    <row r="349" spans="2:20" ht="14">
      <c r="B349" s="206"/>
      <c r="C349" s="222"/>
      <c r="D349" s="223"/>
      <c r="E349" s="222"/>
      <c r="F349" s="222"/>
      <c r="G349" s="222"/>
      <c r="H349" s="222"/>
      <c r="R349" s="151"/>
      <c r="S349" s="151"/>
      <c r="T349" s="151"/>
    </row>
    <row r="350" spans="2:20" ht="14">
      <c r="B350" s="206"/>
      <c r="C350" s="222"/>
      <c r="D350" s="223"/>
      <c r="E350" s="222"/>
      <c r="F350" s="222"/>
      <c r="G350" s="222"/>
      <c r="H350" s="222"/>
      <c r="R350" s="151"/>
      <c r="S350" s="151"/>
      <c r="T350" s="151"/>
    </row>
    <row r="351" spans="2:20" ht="14">
      <c r="B351" s="206"/>
      <c r="C351" s="222"/>
      <c r="D351" s="223"/>
      <c r="E351" s="222"/>
      <c r="F351" s="222"/>
      <c r="G351" s="222"/>
      <c r="H351" s="222"/>
      <c r="R351" s="151"/>
      <c r="S351" s="151"/>
      <c r="T351" s="151"/>
    </row>
    <row r="352" spans="2:20" ht="14">
      <c r="B352" s="206"/>
      <c r="C352" s="222"/>
      <c r="D352" s="223"/>
      <c r="E352" s="222"/>
      <c r="F352" s="222"/>
      <c r="G352" s="222"/>
      <c r="H352" s="222"/>
      <c r="R352" s="151"/>
      <c r="S352" s="151"/>
      <c r="T352" s="151"/>
    </row>
    <row r="353" spans="2:20" ht="14">
      <c r="B353" s="206"/>
      <c r="C353" s="222"/>
      <c r="D353" s="223"/>
      <c r="E353" s="222"/>
      <c r="F353" s="222"/>
      <c r="G353" s="222"/>
      <c r="H353" s="222"/>
      <c r="R353" s="151"/>
      <c r="S353" s="151"/>
      <c r="T353" s="151"/>
    </row>
    <row r="354" spans="2:20" ht="14">
      <c r="B354" s="206"/>
      <c r="C354" s="222"/>
      <c r="D354" s="223"/>
      <c r="E354" s="222"/>
      <c r="F354" s="222"/>
      <c r="G354" s="222"/>
      <c r="H354" s="222"/>
      <c r="R354" s="151"/>
      <c r="S354" s="151"/>
      <c r="T354" s="151"/>
    </row>
    <row r="355" spans="2:20" ht="14">
      <c r="B355" s="206"/>
      <c r="C355" s="222"/>
      <c r="D355" s="223"/>
      <c r="E355" s="222"/>
      <c r="F355" s="222"/>
      <c r="G355" s="222"/>
      <c r="H355" s="222"/>
      <c r="R355" s="151"/>
      <c r="S355" s="151"/>
      <c r="T355" s="151"/>
    </row>
    <row r="356" spans="2:20" ht="14">
      <c r="B356" s="206"/>
      <c r="C356" s="222"/>
      <c r="D356" s="223"/>
      <c r="E356" s="222"/>
      <c r="F356" s="222"/>
      <c r="G356" s="222"/>
      <c r="H356" s="222"/>
      <c r="R356" s="151"/>
      <c r="S356" s="151"/>
      <c r="T356" s="151"/>
    </row>
    <row r="357" spans="2:20" ht="14">
      <c r="B357" s="206"/>
      <c r="C357" s="222"/>
      <c r="D357" s="223"/>
      <c r="E357" s="222"/>
      <c r="F357" s="222"/>
      <c r="G357" s="222"/>
      <c r="H357" s="222"/>
      <c r="R357" s="151"/>
      <c r="S357" s="151"/>
      <c r="T357" s="151"/>
    </row>
    <row r="358" spans="2:20" ht="14">
      <c r="B358" s="206"/>
      <c r="C358" s="222"/>
      <c r="D358" s="223"/>
      <c r="E358" s="222"/>
      <c r="F358" s="222"/>
      <c r="G358" s="222"/>
      <c r="H358" s="222"/>
      <c r="R358" s="151"/>
      <c r="S358" s="151"/>
      <c r="T358" s="151"/>
    </row>
    <row r="359" spans="2:20" ht="14">
      <c r="B359" s="206"/>
      <c r="C359" s="222"/>
      <c r="D359" s="223"/>
      <c r="E359" s="222"/>
      <c r="F359" s="222"/>
      <c r="G359" s="222"/>
      <c r="H359" s="222"/>
      <c r="R359" s="151"/>
      <c r="S359" s="151"/>
      <c r="T359" s="151"/>
    </row>
    <row r="360" spans="2:20" ht="14">
      <c r="B360" s="206"/>
      <c r="C360" s="222"/>
      <c r="D360" s="223"/>
      <c r="E360" s="222"/>
      <c r="F360" s="222"/>
      <c r="G360" s="222"/>
      <c r="H360" s="222"/>
      <c r="R360" s="151"/>
      <c r="S360" s="151"/>
      <c r="T360" s="151"/>
    </row>
    <row r="361" spans="2:20" ht="14">
      <c r="B361" s="206"/>
      <c r="C361" s="222"/>
      <c r="D361" s="223"/>
      <c r="E361" s="222"/>
      <c r="F361" s="222"/>
      <c r="G361" s="222"/>
      <c r="H361" s="222"/>
      <c r="R361" s="151"/>
      <c r="S361" s="151"/>
      <c r="T361" s="151"/>
    </row>
    <row r="362" spans="2:20" ht="14">
      <c r="B362" s="206"/>
      <c r="C362" s="222"/>
      <c r="D362" s="223"/>
      <c r="E362" s="222"/>
      <c r="F362" s="222"/>
      <c r="G362" s="222"/>
      <c r="H362" s="222"/>
      <c r="R362" s="151"/>
      <c r="S362" s="151"/>
      <c r="T362" s="151"/>
    </row>
    <row r="363" spans="2:20" ht="14">
      <c r="B363" s="206"/>
      <c r="C363" s="222"/>
      <c r="D363" s="223"/>
      <c r="E363" s="222"/>
      <c r="F363" s="222"/>
      <c r="G363" s="222"/>
      <c r="H363" s="222"/>
      <c r="R363" s="151"/>
      <c r="S363" s="151"/>
      <c r="T363" s="151"/>
    </row>
    <row r="364" spans="2:20" ht="14">
      <c r="B364" s="206"/>
      <c r="C364" s="222"/>
      <c r="D364" s="223"/>
      <c r="E364" s="222"/>
      <c r="F364" s="222"/>
      <c r="G364" s="222"/>
      <c r="H364" s="222"/>
      <c r="R364" s="151"/>
      <c r="S364" s="151"/>
      <c r="T364" s="151"/>
    </row>
    <row r="365" spans="2:20" ht="14">
      <c r="B365" s="206"/>
      <c r="C365" s="222"/>
      <c r="D365" s="223"/>
      <c r="E365" s="222"/>
      <c r="F365" s="222"/>
      <c r="G365" s="222"/>
      <c r="H365" s="222"/>
      <c r="R365" s="151"/>
      <c r="S365" s="151"/>
      <c r="T365" s="151"/>
    </row>
    <row r="366" spans="2:20" ht="14">
      <c r="B366" s="206"/>
      <c r="C366" s="222"/>
      <c r="D366" s="223"/>
      <c r="E366" s="222"/>
      <c r="F366" s="222"/>
      <c r="G366" s="222"/>
      <c r="H366" s="222"/>
      <c r="R366" s="151"/>
      <c r="S366" s="151"/>
      <c r="T366" s="151"/>
    </row>
    <row r="367" spans="2:20" ht="14">
      <c r="B367" s="206"/>
      <c r="C367" s="222"/>
      <c r="D367" s="223"/>
      <c r="E367" s="222"/>
      <c r="F367" s="222"/>
      <c r="G367" s="222"/>
      <c r="H367" s="222"/>
      <c r="R367" s="151"/>
      <c r="S367" s="151"/>
      <c r="T367" s="151"/>
    </row>
    <row r="368" spans="2:20" ht="14">
      <c r="B368" s="206"/>
      <c r="C368" s="222"/>
      <c r="D368" s="223"/>
      <c r="E368" s="222"/>
      <c r="F368" s="222"/>
      <c r="G368" s="222"/>
      <c r="H368" s="222"/>
      <c r="R368" s="151"/>
      <c r="S368" s="151"/>
      <c r="T368" s="151"/>
    </row>
    <row r="369" spans="2:20" ht="14">
      <c r="B369" s="206"/>
      <c r="C369" s="222"/>
      <c r="D369" s="223"/>
      <c r="E369" s="222"/>
      <c r="F369" s="222"/>
      <c r="G369" s="222"/>
      <c r="H369" s="222"/>
      <c r="R369" s="151"/>
      <c r="S369" s="151"/>
      <c r="T369" s="151"/>
    </row>
    <row r="370" spans="2:20" ht="14">
      <c r="B370" s="206"/>
      <c r="C370" s="222"/>
      <c r="D370" s="223"/>
      <c r="E370" s="222"/>
      <c r="F370" s="222"/>
      <c r="G370" s="222"/>
      <c r="H370" s="222"/>
      <c r="R370" s="151"/>
      <c r="S370" s="151"/>
      <c r="T370" s="151"/>
    </row>
    <row r="371" spans="2:20" ht="14">
      <c r="B371" s="206"/>
      <c r="C371" s="222"/>
      <c r="D371" s="223"/>
      <c r="E371" s="222"/>
      <c r="F371" s="222"/>
      <c r="G371" s="222"/>
      <c r="H371" s="222"/>
      <c r="R371" s="151"/>
      <c r="S371" s="151"/>
      <c r="T371" s="151"/>
    </row>
    <row r="372" spans="2:20" ht="14">
      <c r="B372" s="206"/>
      <c r="C372" s="222"/>
      <c r="D372" s="223"/>
      <c r="E372" s="222"/>
      <c r="F372" s="222"/>
      <c r="G372" s="222"/>
      <c r="H372" s="222"/>
      <c r="R372" s="151"/>
      <c r="S372" s="151"/>
      <c r="T372" s="151"/>
    </row>
    <row r="373" spans="2:20" ht="14">
      <c r="B373" s="206"/>
      <c r="C373" s="222"/>
      <c r="D373" s="223"/>
      <c r="E373" s="222"/>
      <c r="F373" s="222"/>
      <c r="G373" s="222"/>
      <c r="H373" s="222"/>
      <c r="R373" s="151"/>
      <c r="S373" s="151"/>
      <c r="T373" s="151"/>
    </row>
    <row r="374" spans="2:20" ht="14">
      <c r="B374" s="206"/>
      <c r="C374" s="222"/>
      <c r="D374" s="223"/>
      <c r="E374" s="222"/>
      <c r="F374" s="222"/>
      <c r="G374" s="222"/>
      <c r="H374" s="222"/>
      <c r="R374" s="151"/>
      <c r="S374" s="151"/>
      <c r="T374" s="151"/>
    </row>
    <row r="375" spans="2:20" ht="14">
      <c r="B375" s="206"/>
      <c r="C375" s="222"/>
      <c r="D375" s="223"/>
      <c r="E375" s="222"/>
      <c r="F375" s="222"/>
      <c r="G375" s="222"/>
      <c r="H375" s="222"/>
      <c r="R375" s="151"/>
      <c r="S375" s="151"/>
      <c r="T375" s="151"/>
    </row>
    <row r="376" spans="2:20" ht="14">
      <c r="B376" s="206"/>
      <c r="C376" s="222"/>
      <c r="D376" s="223"/>
      <c r="E376" s="222"/>
      <c r="F376" s="222"/>
      <c r="G376" s="222"/>
      <c r="H376" s="222"/>
      <c r="R376" s="151"/>
      <c r="S376" s="151"/>
      <c r="T376" s="151"/>
    </row>
    <row r="377" spans="2:20" ht="14">
      <c r="B377" s="206"/>
      <c r="C377" s="222"/>
      <c r="D377" s="223"/>
      <c r="E377" s="222"/>
      <c r="F377" s="222"/>
      <c r="G377" s="222"/>
      <c r="H377" s="222"/>
      <c r="R377" s="151"/>
      <c r="S377" s="151"/>
      <c r="T377" s="151"/>
    </row>
    <row r="378" spans="2:20" ht="14">
      <c r="B378" s="206"/>
      <c r="C378" s="222"/>
      <c r="D378" s="223"/>
      <c r="E378" s="222"/>
      <c r="F378" s="222"/>
      <c r="G378" s="222"/>
      <c r="H378" s="222"/>
      <c r="R378" s="151"/>
      <c r="S378" s="151"/>
      <c r="T378" s="151"/>
    </row>
    <row r="379" spans="2:20" ht="14">
      <c r="B379" s="206"/>
      <c r="C379" s="222"/>
      <c r="D379" s="223"/>
      <c r="E379" s="222"/>
      <c r="F379" s="222"/>
      <c r="G379" s="222"/>
      <c r="H379" s="222"/>
      <c r="R379" s="151"/>
      <c r="S379" s="151"/>
      <c r="T379" s="151"/>
    </row>
    <row r="380" spans="2:20" ht="14">
      <c r="B380" s="206"/>
      <c r="C380" s="222"/>
      <c r="D380" s="223"/>
      <c r="E380" s="222"/>
      <c r="F380" s="222"/>
      <c r="G380" s="222"/>
      <c r="H380" s="222"/>
      <c r="R380" s="151"/>
      <c r="S380" s="151"/>
      <c r="T380" s="151"/>
    </row>
    <row r="381" spans="2:20" ht="14">
      <c r="B381" s="206"/>
      <c r="C381" s="222"/>
      <c r="D381" s="223"/>
      <c r="E381" s="222"/>
      <c r="F381" s="222"/>
      <c r="G381" s="222"/>
      <c r="H381" s="222"/>
      <c r="R381" s="151"/>
      <c r="S381" s="151"/>
      <c r="T381" s="151"/>
    </row>
    <row r="382" spans="2:20" ht="14">
      <c r="B382" s="206"/>
      <c r="C382" s="222"/>
      <c r="D382" s="223"/>
      <c r="E382" s="222"/>
      <c r="F382" s="222"/>
      <c r="G382" s="222"/>
      <c r="H382" s="222"/>
      <c r="R382" s="151"/>
      <c r="S382" s="151"/>
      <c r="T382" s="151"/>
    </row>
    <row r="383" spans="2:20" ht="14">
      <c r="B383" s="206"/>
      <c r="C383" s="222"/>
      <c r="D383" s="223"/>
      <c r="E383" s="222"/>
      <c r="F383" s="222"/>
      <c r="G383" s="222"/>
      <c r="H383" s="222"/>
      <c r="R383" s="151"/>
      <c r="S383" s="151"/>
      <c r="T383" s="151"/>
    </row>
    <row r="384" spans="2:20" ht="14">
      <c r="B384" s="206"/>
      <c r="C384" s="222"/>
      <c r="D384" s="223"/>
      <c r="E384" s="222"/>
      <c r="F384" s="222"/>
      <c r="G384" s="222"/>
      <c r="H384" s="222"/>
      <c r="R384" s="151"/>
      <c r="S384" s="151"/>
      <c r="T384" s="151"/>
    </row>
    <row r="385" spans="2:20" ht="14">
      <c r="B385" s="206"/>
      <c r="C385" s="222"/>
      <c r="D385" s="223"/>
      <c r="E385" s="222"/>
      <c r="F385" s="222"/>
      <c r="G385" s="222"/>
      <c r="H385" s="222"/>
      <c r="R385" s="151"/>
      <c r="S385" s="151"/>
      <c r="T385" s="151"/>
    </row>
    <row r="386" spans="2:20" ht="14">
      <c r="B386" s="206"/>
      <c r="C386" s="222"/>
      <c r="D386" s="223"/>
      <c r="E386" s="222"/>
      <c r="F386" s="222"/>
      <c r="G386" s="222"/>
      <c r="H386" s="222"/>
      <c r="R386" s="151"/>
      <c r="S386" s="151"/>
      <c r="T386" s="151"/>
    </row>
    <row r="387" spans="2:20" ht="14">
      <c r="B387" s="206"/>
      <c r="C387" s="222"/>
      <c r="D387" s="223"/>
      <c r="E387" s="222"/>
      <c r="F387" s="222"/>
      <c r="G387" s="222"/>
      <c r="H387" s="222"/>
      <c r="R387" s="151"/>
      <c r="S387" s="151"/>
      <c r="T387" s="151"/>
    </row>
    <row r="388" spans="2:20" ht="14">
      <c r="B388" s="206"/>
      <c r="C388" s="222"/>
      <c r="D388" s="223"/>
      <c r="E388" s="222"/>
      <c r="F388" s="222"/>
      <c r="G388" s="222"/>
      <c r="H388" s="222"/>
      <c r="R388" s="151"/>
      <c r="S388" s="151"/>
      <c r="T388" s="151"/>
    </row>
    <row r="389" spans="2:20" ht="14">
      <c r="B389" s="206"/>
      <c r="C389" s="222"/>
      <c r="D389" s="223"/>
      <c r="E389" s="222"/>
      <c r="F389" s="222"/>
      <c r="G389" s="222"/>
      <c r="H389" s="222"/>
      <c r="R389" s="151"/>
      <c r="S389" s="151"/>
      <c r="T389" s="151"/>
    </row>
    <row r="390" spans="2:20" ht="14">
      <c r="B390" s="206"/>
      <c r="C390" s="222"/>
      <c r="D390" s="223"/>
      <c r="E390" s="222"/>
      <c r="F390" s="222"/>
      <c r="G390" s="222"/>
      <c r="H390" s="222"/>
      <c r="R390" s="151"/>
      <c r="S390" s="151"/>
      <c r="T390" s="151"/>
    </row>
    <row r="391" spans="2:20" ht="14">
      <c r="B391" s="206"/>
      <c r="C391" s="222"/>
      <c r="D391" s="223"/>
      <c r="E391" s="222"/>
      <c r="F391" s="222"/>
      <c r="G391" s="222"/>
      <c r="H391" s="222"/>
      <c r="R391" s="151"/>
      <c r="S391" s="151"/>
      <c r="T391" s="151"/>
    </row>
    <row r="392" spans="2:20" ht="14">
      <c r="B392" s="206"/>
      <c r="C392" s="222"/>
      <c r="D392" s="223"/>
      <c r="E392" s="222"/>
      <c r="F392" s="222"/>
      <c r="G392" s="222"/>
      <c r="H392" s="222"/>
      <c r="R392" s="151"/>
      <c r="S392" s="151"/>
      <c r="T392" s="151"/>
    </row>
    <row r="393" spans="2:20" ht="14">
      <c r="B393" s="206"/>
      <c r="C393" s="222"/>
      <c r="D393" s="223"/>
      <c r="E393" s="222"/>
      <c r="F393" s="222"/>
      <c r="G393" s="222"/>
      <c r="H393" s="222"/>
      <c r="R393" s="151"/>
      <c r="S393" s="151"/>
      <c r="T393" s="151"/>
    </row>
    <row r="394" spans="2:20" ht="14">
      <c r="B394" s="206"/>
      <c r="C394" s="222"/>
      <c r="D394" s="223"/>
      <c r="E394" s="222"/>
      <c r="F394" s="222"/>
      <c r="G394" s="222"/>
      <c r="H394" s="222"/>
      <c r="R394" s="151"/>
      <c r="S394" s="151"/>
      <c r="T394" s="151"/>
    </row>
    <row r="395" spans="2:20" ht="14">
      <c r="B395" s="206"/>
      <c r="C395" s="222"/>
      <c r="D395" s="223"/>
      <c r="E395" s="222"/>
      <c r="F395" s="222"/>
      <c r="G395" s="222"/>
      <c r="H395" s="222"/>
      <c r="R395" s="151"/>
      <c r="S395" s="151"/>
      <c r="T395" s="151"/>
    </row>
    <row r="396" spans="2:20" ht="14">
      <c r="B396" s="206"/>
      <c r="C396" s="222"/>
      <c r="D396" s="223"/>
      <c r="E396" s="222"/>
      <c r="F396" s="222"/>
      <c r="G396" s="222"/>
      <c r="H396" s="222"/>
      <c r="R396" s="151"/>
      <c r="S396" s="151"/>
      <c r="T396" s="151"/>
    </row>
    <row r="397" spans="2:20" ht="14">
      <c r="B397" s="206"/>
      <c r="C397" s="222"/>
      <c r="D397" s="223"/>
      <c r="E397" s="222"/>
      <c r="F397" s="222"/>
      <c r="G397" s="222"/>
      <c r="H397" s="222"/>
      <c r="R397" s="151"/>
      <c r="S397" s="151"/>
      <c r="T397" s="151"/>
    </row>
    <row r="398" spans="2:20" ht="14">
      <c r="B398" s="206"/>
      <c r="C398" s="222"/>
      <c r="D398" s="223"/>
      <c r="E398" s="222"/>
      <c r="F398" s="222"/>
      <c r="G398" s="222"/>
      <c r="H398" s="222"/>
      <c r="R398" s="151"/>
      <c r="S398" s="151"/>
      <c r="T398" s="151"/>
    </row>
    <row r="399" spans="2:20" ht="14">
      <c r="B399" s="206"/>
      <c r="C399" s="222"/>
      <c r="D399" s="223"/>
      <c r="E399" s="222"/>
      <c r="F399" s="222"/>
      <c r="G399" s="222"/>
      <c r="H399" s="222"/>
      <c r="R399" s="151"/>
      <c r="S399" s="151"/>
      <c r="T399" s="151"/>
    </row>
    <row r="400" spans="2:20" ht="14">
      <c r="B400" s="206"/>
      <c r="C400" s="222"/>
      <c r="D400" s="223"/>
      <c r="E400" s="222"/>
      <c r="F400" s="222"/>
      <c r="G400" s="222"/>
      <c r="H400" s="222"/>
      <c r="R400" s="151"/>
      <c r="S400" s="151"/>
      <c r="T400" s="151"/>
    </row>
    <row r="401" spans="2:20" ht="14">
      <c r="B401" s="206"/>
      <c r="C401" s="222"/>
      <c r="D401" s="223"/>
      <c r="E401" s="222"/>
      <c r="F401" s="222"/>
      <c r="G401" s="222"/>
      <c r="H401" s="222"/>
      <c r="R401" s="151"/>
      <c r="S401" s="151"/>
      <c r="T401" s="151"/>
    </row>
    <row r="402" spans="2:20" ht="14">
      <c r="B402" s="206"/>
      <c r="C402" s="222"/>
      <c r="D402" s="223"/>
      <c r="E402" s="222"/>
      <c r="F402" s="222"/>
      <c r="G402" s="222"/>
      <c r="H402" s="222"/>
      <c r="R402" s="151"/>
      <c r="S402" s="151"/>
      <c r="T402" s="151"/>
    </row>
    <row r="403" spans="2:20" ht="14">
      <c r="B403" s="206"/>
      <c r="C403" s="222"/>
      <c r="D403" s="223"/>
      <c r="E403" s="222"/>
      <c r="F403" s="222"/>
      <c r="G403" s="222"/>
      <c r="H403" s="222"/>
      <c r="R403" s="151"/>
      <c r="S403" s="151"/>
      <c r="T403" s="151"/>
    </row>
    <row r="404" spans="2:20" ht="14">
      <c r="B404" s="206"/>
      <c r="C404" s="222"/>
      <c r="D404" s="223"/>
      <c r="E404" s="222"/>
      <c r="F404" s="222"/>
      <c r="G404" s="222"/>
      <c r="H404" s="222"/>
      <c r="R404" s="151"/>
      <c r="S404" s="151"/>
      <c r="T404" s="151"/>
    </row>
    <row r="405" spans="2:20" ht="14">
      <c r="B405" s="206"/>
      <c r="C405" s="222"/>
      <c r="D405" s="223"/>
      <c r="E405" s="222"/>
      <c r="F405" s="222"/>
      <c r="G405" s="222"/>
      <c r="H405" s="222"/>
      <c r="R405" s="151"/>
      <c r="S405" s="151"/>
      <c r="T405" s="151"/>
    </row>
    <row r="406" spans="2:20" ht="14">
      <c r="B406" s="206"/>
      <c r="C406" s="222"/>
      <c r="D406" s="223"/>
      <c r="E406" s="222"/>
      <c r="F406" s="222"/>
      <c r="G406" s="222"/>
      <c r="H406" s="222"/>
      <c r="R406" s="151"/>
      <c r="S406" s="151"/>
      <c r="T406" s="151"/>
    </row>
    <row r="407" spans="2:20" ht="14">
      <c r="B407" s="206"/>
      <c r="C407" s="222"/>
      <c r="D407" s="223"/>
      <c r="E407" s="222"/>
      <c r="F407" s="222"/>
      <c r="G407" s="222"/>
      <c r="H407" s="222"/>
      <c r="R407" s="151"/>
      <c r="S407" s="151"/>
      <c r="T407" s="151"/>
    </row>
    <row r="408" spans="2:20" ht="14">
      <c r="B408" s="206"/>
      <c r="C408" s="222"/>
      <c r="D408" s="223"/>
      <c r="E408" s="222"/>
      <c r="F408" s="222"/>
      <c r="G408" s="222"/>
      <c r="H408" s="222"/>
      <c r="R408" s="151"/>
      <c r="S408" s="151"/>
      <c r="T408" s="151"/>
    </row>
    <row r="409" spans="2:20" ht="14">
      <c r="B409" s="206"/>
      <c r="C409" s="222"/>
      <c r="D409" s="223"/>
      <c r="E409" s="222"/>
      <c r="F409" s="222"/>
      <c r="G409" s="222"/>
      <c r="H409" s="222"/>
      <c r="R409" s="151"/>
      <c r="S409" s="151"/>
      <c r="T409" s="151"/>
    </row>
    <row r="410" spans="2:20" ht="14">
      <c r="B410" s="206"/>
      <c r="C410" s="222"/>
      <c r="D410" s="223"/>
      <c r="E410" s="222"/>
      <c r="F410" s="222"/>
      <c r="G410" s="222"/>
      <c r="H410" s="222"/>
      <c r="R410" s="151"/>
      <c r="S410" s="151"/>
      <c r="T410" s="151"/>
    </row>
    <row r="411" spans="2:20" ht="14">
      <c r="B411" s="206"/>
      <c r="C411" s="222"/>
      <c r="D411" s="223"/>
      <c r="E411" s="222"/>
      <c r="F411" s="222"/>
      <c r="G411" s="222"/>
      <c r="H411" s="222"/>
      <c r="R411" s="151"/>
      <c r="S411" s="151"/>
      <c r="T411" s="151"/>
    </row>
    <row r="412" spans="2:20" ht="14">
      <c r="B412" s="206"/>
      <c r="C412" s="222"/>
      <c r="D412" s="223"/>
      <c r="E412" s="222"/>
      <c r="F412" s="222"/>
      <c r="G412" s="222"/>
      <c r="H412" s="222"/>
      <c r="R412" s="151"/>
      <c r="S412" s="151"/>
      <c r="T412" s="151"/>
    </row>
    <row r="413" spans="2:20" ht="14">
      <c r="B413" s="206"/>
      <c r="C413" s="222"/>
      <c r="D413" s="223"/>
      <c r="E413" s="222"/>
      <c r="F413" s="222"/>
      <c r="G413" s="222"/>
      <c r="H413" s="222"/>
      <c r="R413" s="151"/>
      <c r="S413" s="151"/>
      <c r="T413" s="151"/>
    </row>
    <row r="414" spans="2:20" ht="14">
      <c r="B414" s="206"/>
      <c r="C414" s="222"/>
      <c r="D414" s="223"/>
      <c r="E414" s="222"/>
      <c r="F414" s="222"/>
      <c r="G414" s="222"/>
      <c r="H414" s="222"/>
      <c r="R414" s="151"/>
      <c r="S414" s="151"/>
      <c r="T414" s="151"/>
    </row>
    <row r="415" spans="2:20" ht="14">
      <c r="B415" s="206"/>
      <c r="C415" s="222"/>
      <c r="D415" s="223"/>
      <c r="E415" s="222"/>
      <c r="F415" s="222"/>
      <c r="G415" s="222"/>
      <c r="H415" s="222"/>
      <c r="R415" s="151"/>
      <c r="S415" s="151"/>
      <c r="T415" s="151"/>
    </row>
    <row r="416" spans="2:20" ht="14">
      <c r="B416" s="206"/>
      <c r="C416" s="222"/>
      <c r="D416" s="223"/>
      <c r="E416" s="222"/>
      <c r="F416" s="222"/>
      <c r="G416" s="222"/>
      <c r="H416" s="222"/>
      <c r="R416" s="151"/>
      <c r="S416" s="151"/>
      <c r="T416" s="151"/>
    </row>
    <row r="417" spans="2:20" ht="14">
      <c r="B417" s="206"/>
      <c r="C417" s="222"/>
      <c r="D417" s="223"/>
      <c r="E417" s="222"/>
      <c r="F417" s="222"/>
      <c r="G417" s="222"/>
      <c r="H417" s="222"/>
      <c r="R417" s="151"/>
      <c r="S417" s="151"/>
      <c r="T417" s="151"/>
    </row>
    <row r="418" spans="2:20" ht="14">
      <c r="B418" s="206"/>
      <c r="C418" s="222"/>
      <c r="D418" s="223"/>
      <c r="E418" s="222"/>
      <c r="F418" s="222"/>
      <c r="G418" s="222"/>
      <c r="H418" s="222"/>
      <c r="R418" s="151"/>
      <c r="S418" s="151"/>
      <c r="T418" s="151"/>
    </row>
    <row r="419" spans="2:20" ht="14">
      <c r="B419" s="206"/>
      <c r="C419" s="222"/>
      <c r="D419" s="223"/>
      <c r="E419" s="222"/>
      <c r="F419" s="222"/>
      <c r="G419" s="222"/>
      <c r="H419" s="222"/>
      <c r="R419" s="151"/>
      <c r="S419" s="151"/>
      <c r="T419" s="151"/>
    </row>
    <row r="420" spans="2:20" ht="14">
      <c r="B420" s="206"/>
      <c r="C420" s="222"/>
      <c r="D420" s="223"/>
      <c r="E420" s="222"/>
      <c r="F420" s="222"/>
      <c r="G420" s="222"/>
      <c r="H420" s="222"/>
      <c r="R420" s="151"/>
      <c r="S420" s="151"/>
      <c r="T420" s="151"/>
    </row>
    <row r="421" spans="2:20" ht="14">
      <c r="B421" s="206"/>
      <c r="C421" s="222"/>
      <c r="D421" s="223"/>
      <c r="E421" s="222"/>
      <c r="F421" s="222"/>
      <c r="G421" s="222"/>
      <c r="H421" s="222"/>
      <c r="R421" s="151"/>
      <c r="S421" s="151"/>
      <c r="T421" s="151"/>
    </row>
    <row r="422" spans="2:20" ht="14">
      <c r="B422" s="206"/>
      <c r="C422" s="222"/>
      <c r="D422" s="223"/>
      <c r="E422" s="222"/>
      <c r="F422" s="222"/>
      <c r="G422" s="222"/>
      <c r="H422" s="222"/>
      <c r="R422" s="151"/>
      <c r="S422" s="151"/>
      <c r="T422" s="151"/>
    </row>
    <row r="423" spans="2:20" ht="14">
      <c r="B423" s="206"/>
      <c r="C423" s="222"/>
      <c r="D423" s="223"/>
      <c r="E423" s="222"/>
      <c r="F423" s="222"/>
      <c r="G423" s="222"/>
      <c r="H423" s="222"/>
      <c r="R423" s="151"/>
      <c r="S423" s="151"/>
      <c r="T423" s="151"/>
    </row>
    <row r="424" spans="2:20" ht="14">
      <c r="B424" s="206"/>
      <c r="C424" s="222"/>
      <c r="D424" s="223"/>
      <c r="E424" s="222"/>
      <c r="F424" s="222"/>
      <c r="G424" s="222"/>
      <c r="H424" s="222"/>
      <c r="R424" s="151"/>
      <c r="S424" s="151"/>
      <c r="T424" s="151"/>
    </row>
    <row r="425" spans="2:20" ht="14">
      <c r="B425" s="206"/>
      <c r="C425" s="222"/>
      <c r="D425" s="223"/>
      <c r="E425" s="222"/>
      <c r="F425" s="222"/>
      <c r="G425" s="222"/>
      <c r="H425" s="222"/>
      <c r="R425" s="151"/>
      <c r="S425" s="151"/>
      <c r="T425" s="151"/>
    </row>
    <row r="426" spans="2:20" ht="14">
      <c r="B426" s="206"/>
      <c r="C426" s="222"/>
      <c r="D426" s="223"/>
      <c r="E426" s="222"/>
      <c r="F426" s="222"/>
      <c r="G426" s="222"/>
      <c r="H426" s="222"/>
      <c r="R426" s="151"/>
      <c r="S426" s="151"/>
      <c r="T426" s="151"/>
    </row>
    <row r="427" spans="2:20" ht="14">
      <c r="B427" s="206"/>
      <c r="C427" s="222"/>
      <c r="D427" s="223"/>
      <c r="E427" s="222"/>
      <c r="F427" s="222"/>
      <c r="G427" s="222"/>
      <c r="H427" s="222"/>
      <c r="R427" s="151"/>
      <c r="S427" s="151"/>
      <c r="T427" s="151"/>
    </row>
    <row r="428" spans="2:20" ht="14">
      <c r="B428" s="206"/>
      <c r="C428" s="222"/>
      <c r="D428" s="223"/>
      <c r="E428" s="222"/>
      <c r="F428" s="222"/>
      <c r="G428" s="222"/>
      <c r="H428" s="222"/>
      <c r="R428" s="151"/>
      <c r="S428" s="151"/>
      <c r="T428" s="151"/>
    </row>
    <row r="429" spans="2:20" ht="14">
      <c r="B429" s="206"/>
      <c r="C429" s="222"/>
      <c r="D429" s="223"/>
      <c r="E429" s="222"/>
      <c r="F429" s="222"/>
      <c r="G429" s="222"/>
      <c r="H429" s="222"/>
      <c r="R429" s="151"/>
      <c r="S429" s="151"/>
      <c r="T429" s="151"/>
    </row>
    <row r="430" spans="2:20" ht="14">
      <c r="B430" s="206"/>
      <c r="C430" s="222"/>
      <c r="D430" s="223"/>
      <c r="E430" s="222"/>
      <c r="F430" s="222"/>
      <c r="G430" s="222"/>
      <c r="H430" s="222"/>
      <c r="R430" s="151"/>
      <c r="S430" s="151"/>
      <c r="T430" s="151"/>
    </row>
    <row r="431" spans="2:20" ht="14">
      <c r="B431" s="206"/>
      <c r="C431" s="222"/>
      <c r="D431" s="223"/>
      <c r="E431" s="222"/>
      <c r="F431" s="222"/>
      <c r="G431" s="222"/>
      <c r="H431" s="222"/>
      <c r="R431" s="151"/>
      <c r="S431" s="151"/>
      <c r="T431" s="151"/>
    </row>
    <row r="432" spans="2:20" ht="14">
      <c r="B432" s="206"/>
      <c r="C432" s="222"/>
      <c r="D432" s="223"/>
      <c r="E432" s="222"/>
      <c r="F432" s="222"/>
      <c r="G432" s="222"/>
      <c r="H432" s="222"/>
      <c r="R432" s="151"/>
      <c r="S432" s="151"/>
      <c r="T432" s="151"/>
    </row>
    <row r="433" spans="2:20" ht="14">
      <c r="B433" s="206"/>
      <c r="C433" s="222"/>
      <c r="D433" s="223"/>
      <c r="E433" s="222"/>
      <c r="F433" s="222"/>
      <c r="G433" s="222"/>
      <c r="H433" s="222"/>
      <c r="R433" s="151"/>
      <c r="S433" s="151"/>
      <c r="T433" s="151"/>
    </row>
    <row r="434" spans="2:20" ht="14">
      <c r="B434" s="206"/>
      <c r="C434" s="222"/>
      <c r="D434" s="223"/>
      <c r="E434" s="222"/>
      <c r="F434" s="222"/>
      <c r="G434" s="222"/>
      <c r="H434" s="222"/>
      <c r="R434" s="151"/>
      <c r="S434" s="151"/>
      <c r="T434" s="151"/>
    </row>
    <row r="435" spans="2:20" ht="14">
      <c r="B435" s="206"/>
      <c r="C435" s="222"/>
      <c r="D435" s="223"/>
      <c r="E435" s="222"/>
      <c r="F435" s="222"/>
      <c r="G435" s="222"/>
      <c r="H435" s="222"/>
      <c r="R435" s="151"/>
      <c r="S435" s="151"/>
      <c r="T435" s="151"/>
    </row>
    <row r="436" spans="2:20" ht="14">
      <c r="B436" s="206"/>
      <c r="C436" s="222"/>
      <c r="D436" s="223"/>
      <c r="E436" s="222"/>
      <c r="F436" s="222"/>
      <c r="G436" s="222"/>
      <c r="H436" s="222"/>
      <c r="R436" s="151"/>
      <c r="S436" s="151"/>
      <c r="T436" s="151"/>
    </row>
    <row r="437" spans="2:20" ht="14">
      <c r="B437" s="206"/>
      <c r="C437" s="222"/>
      <c r="D437" s="223"/>
      <c r="E437" s="222"/>
      <c r="F437" s="222"/>
      <c r="G437" s="222"/>
      <c r="H437" s="222"/>
      <c r="R437" s="151"/>
      <c r="S437" s="151"/>
      <c r="T437" s="151"/>
    </row>
    <row r="438" spans="2:20" ht="14">
      <c r="B438" s="206"/>
      <c r="C438" s="222"/>
      <c r="D438" s="223"/>
      <c r="E438" s="222"/>
      <c r="F438" s="222"/>
      <c r="G438" s="222"/>
      <c r="H438" s="222"/>
      <c r="R438" s="151"/>
      <c r="S438" s="151"/>
      <c r="T438" s="151"/>
    </row>
    <row r="439" spans="2:20" ht="14">
      <c r="B439" s="206"/>
      <c r="C439" s="222"/>
      <c r="D439" s="223"/>
      <c r="E439" s="222"/>
      <c r="F439" s="222"/>
      <c r="G439" s="222"/>
      <c r="H439" s="222"/>
      <c r="R439" s="151"/>
      <c r="S439" s="151"/>
      <c r="T439" s="151"/>
    </row>
    <row r="440" spans="2:20" ht="14">
      <c r="B440" s="206"/>
      <c r="C440" s="222"/>
      <c r="D440" s="223"/>
      <c r="E440" s="222"/>
      <c r="F440" s="222"/>
      <c r="G440" s="222"/>
      <c r="H440" s="222"/>
      <c r="R440" s="151"/>
      <c r="S440" s="151"/>
      <c r="T440" s="151"/>
    </row>
    <row r="441" spans="2:20" ht="14">
      <c r="B441" s="206"/>
      <c r="C441" s="222"/>
      <c r="D441" s="223"/>
      <c r="E441" s="222"/>
      <c r="F441" s="222"/>
      <c r="G441" s="222"/>
      <c r="H441" s="222"/>
      <c r="R441" s="151"/>
      <c r="S441" s="151"/>
      <c r="T441" s="151"/>
    </row>
    <row r="442" spans="2:20" ht="14">
      <c r="B442" s="206"/>
      <c r="C442" s="222"/>
      <c r="D442" s="223"/>
      <c r="E442" s="222"/>
      <c r="F442" s="222"/>
      <c r="G442" s="222"/>
      <c r="H442" s="222"/>
      <c r="R442" s="151"/>
      <c r="S442" s="151"/>
      <c r="T442" s="151"/>
    </row>
    <row r="443" spans="2:20" ht="14">
      <c r="B443" s="206"/>
      <c r="C443" s="222"/>
      <c r="D443" s="223"/>
      <c r="E443" s="222"/>
      <c r="F443" s="222"/>
      <c r="G443" s="222"/>
      <c r="H443" s="222"/>
      <c r="R443" s="151"/>
      <c r="S443" s="151"/>
      <c r="T443" s="151"/>
    </row>
    <row r="444" spans="2:20" ht="14">
      <c r="B444" s="206"/>
      <c r="C444" s="222"/>
      <c r="D444" s="223"/>
      <c r="E444" s="222"/>
      <c r="F444" s="222"/>
      <c r="G444" s="222"/>
      <c r="H444" s="222"/>
      <c r="R444" s="151"/>
      <c r="S444" s="151"/>
      <c r="T444" s="151"/>
    </row>
    <row r="445" spans="2:20" ht="14">
      <c r="B445" s="206"/>
      <c r="C445" s="222"/>
      <c r="D445" s="223"/>
      <c r="E445" s="222"/>
      <c r="F445" s="222"/>
      <c r="G445" s="222"/>
      <c r="H445" s="222"/>
      <c r="R445" s="151"/>
      <c r="S445" s="151"/>
      <c r="T445" s="151"/>
    </row>
    <row r="446" spans="2:20" ht="14">
      <c r="B446" s="206"/>
      <c r="C446" s="222"/>
      <c r="D446" s="223"/>
      <c r="E446" s="222"/>
      <c r="F446" s="222"/>
      <c r="G446" s="222"/>
      <c r="H446" s="222"/>
      <c r="R446" s="151"/>
      <c r="S446" s="151"/>
      <c r="T446" s="151"/>
    </row>
    <row r="447" spans="2:20" ht="14">
      <c r="B447" s="206"/>
      <c r="C447" s="222"/>
      <c r="D447" s="223"/>
      <c r="E447" s="222"/>
      <c r="F447" s="222"/>
      <c r="G447" s="222"/>
      <c r="H447" s="222"/>
      <c r="R447" s="151"/>
      <c r="S447" s="151"/>
      <c r="T447" s="151"/>
    </row>
    <row r="448" spans="2:20" ht="14">
      <c r="B448" s="206"/>
      <c r="C448" s="222"/>
      <c r="D448" s="223"/>
      <c r="E448" s="222"/>
      <c r="F448" s="222"/>
      <c r="G448" s="222"/>
      <c r="H448" s="222"/>
      <c r="R448" s="151"/>
      <c r="S448" s="151"/>
      <c r="T448" s="151"/>
    </row>
    <row r="449" spans="2:20" ht="14">
      <c r="B449" s="206"/>
      <c r="C449" s="222"/>
      <c r="D449" s="223"/>
      <c r="E449" s="222"/>
      <c r="F449" s="222"/>
      <c r="G449" s="222"/>
      <c r="H449" s="222"/>
      <c r="R449" s="151"/>
      <c r="S449" s="151"/>
      <c r="T449" s="151"/>
    </row>
    <row r="450" spans="2:20" ht="14">
      <c r="B450" s="206"/>
      <c r="C450" s="222"/>
      <c r="D450" s="223"/>
      <c r="E450" s="222"/>
      <c r="F450" s="222"/>
      <c r="G450" s="222"/>
      <c r="H450" s="222"/>
      <c r="R450" s="151"/>
      <c r="S450" s="151"/>
      <c r="T450" s="151"/>
    </row>
    <row r="451" spans="2:20" ht="14">
      <c r="B451" s="206"/>
      <c r="C451" s="222"/>
      <c r="D451" s="223"/>
      <c r="E451" s="222"/>
      <c r="F451" s="222"/>
      <c r="G451" s="222"/>
      <c r="H451" s="222"/>
      <c r="R451" s="151"/>
      <c r="S451" s="151"/>
      <c r="T451" s="151"/>
    </row>
    <row r="452" spans="2:20" ht="14">
      <c r="B452" s="206"/>
      <c r="C452" s="222"/>
      <c r="D452" s="223"/>
      <c r="E452" s="222"/>
      <c r="F452" s="222"/>
      <c r="G452" s="222"/>
      <c r="H452" s="222"/>
      <c r="R452" s="151"/>
      <c r="S452" s="151"/>
      <c r="T452" s="151"/>
    </row>
    <row r="453" spans="2:20" ht="14">
      <c r="B453" s="206"/>
      <c r="C453" s="222"/>
      <c r="D453" s="223"/>
      <c r="E453" s="222"/>
      <c r="F453" s="222"/>
      <c r="G453" s="222"/>
      <c r="H453" s="222"/>
      <c r="R453" s="151"/>
      <c r="S453" s="151"/>
      <c r="T453" s="151"/>
    </row>
    <row r="454" spans="2:20" ht="14">
      <c r="B454" s="206"/>
      <c r="C454" s="222"/>
      <c r="D454" s="223"/>
      <c r="E454" s="222"/>
      <c r="F454" s="222"/>
      <c r="G454" s="222"/>
      <c r="H454" s="222"/>
      <c r="R454" s="151"/>
      <c r="S454" s="151"/>
      <c r="T454" s="151"/>
    </row>
    <row r="455" spans="2:20" ht="14">
      <c r="B455" s="206"/>
      <c r="C455" s="222"/>
      <c r="D455" s="223"/>
      <c r="E455" s="222"/>
      <c r="F455" s="222"/>
      <c r="G455" s="222"/>
      <c r="H455" s="222"/>
      <c r="R455" s="151"/>
      <c r="S455" s="151"/>
      <c r="T455" s="151"/>
    </row>
    <row r="456" spans="2:20" ht="14">
      <c r="B456" s="206"/>
      <c r="C456" s="222"/>
      <c r="D456" s="223"/>
      <c r="E456" s="222"/>
      <c r="F456" s="222"/>
      <c r="G456" s="222"/>
      <c r="H456" s="222"/>
      <c r="R456" s="151"/>
      <c r="S456" s="151"/>
      <c r="T456" s="151"/>
    </row>
    <row r="457" spans="2:20" ht="14">
      <c r="B457" s="206"/>
      <c r="C457" s="222"/>
      <c r="D457" s="223"/>
      <c r="E457" s="222"/>
      <c r="F457" s="222"/>
      <c r="G457" s="222"/>
      <c r="H457" s="222"/>
      <c r="R457" s="151"/>
      <c r="S457" s="151"/>
      <c r="T457" s="151"/>
    </row>
    <row r="458" spans="2:20" ht="14">
      <c r="B458" s="206"/>
      <c r="C458" s="222"/>
      <c r="D458" s="223"/>
      <c r="E458" s="222"/>
      <c r="F458" s="222"/>
      <c r="G458" s="222"/>
      <c r="H458" s="222"/>
      <c r="R458" s="151"/>
      <c r="S458" s="151"/>
      <c r="T458" s="151"/>
    </row>
    <row r="459" spans="2:20" ht="14">
      <c r="B459" s="206"/>
      <c r="C459" s="222"/>
      <c r="D459" s="223"/>
      <c r="E459" s="222"/>
      <c r="F459" s="222"/>
      <c r="G459" s="222"/>
      <c r="H459" s="222"/>
      <c r="R459" s="151"/>
      <c r="S459" s="151"/>
      <c r="T459" s="151"/>
    </row>
    <row r="460" spans="2:20" ht="14">
      <c r="B460" s="206"/>
      <c r="C460" s="222"/>
      <c r="D460" s="223"/>
      <c r="E460" s="222"/>
      <c r="F460" s="222"/>
      <c r="G460" s="222"/>
      <c r="H460" s="222"/>
      <c r="R460" s="151"/>
      <c r="S460" s="151"/>
      <c r="T460" s="151"/>
    </row>
    <row r="461" spans="2:20" ht="14">
      <c r="B461" s="206"/>
      <c r="C461" s="222"/>
      <c r="D461" s="223"/>
      <c r="E461" s="222"/>
      <c r="F461" s="222"/>
      <c r="G461" s="222"/>
      <c r="H461" s="222"/>
      <c r="R461" s="151"/>
      <c r="S461" s="151"/>
      <c r="T461" s="151"/>
    </row>
    <row r="462" spans="2:20" ht="14">
      <c r="B462" s="206"/>
      <c r="C462" s="222"/>
      <c r="D462" s="223"/>
      <c r="E462" s="222"/>
      <c r="F462" s="222"/>
      <c r="G462" s="222"/>
      <c r="H462" s="222"/>
      <c r="R462" s="151"/>
      <c r="S462" s="151"/>
      <c r="T462" s="151"/>
    </row>
    <row r="463" spans="2:20" ht="14">
      <c r="B463" s="206"/>
      <c r="C463" s="222"/>
      <c r="D463" s="223"/>
      <c r="E463" s="222"/>
      <c r="F463" s="222"/>
      <c r="G463" s="222"/>
      <c r="H463" s="222"/>
      <c r="R463" s="151"/>
      <c r="S463" s="151"/>
      <c r="T463" s="151"/>
    </row>
    <row r="464" spans="2:20" ht="14">
      <c r="B464" s="206"/>
      <c r="C464" s="222"/>
      <c r="D464" s="223"/>
      <c r="E464" s="222"/>
      <c r="F464" s="222"/>
      <c r="G464" s="222"/>
      <c r="H464" s="222"/>
      <c r="R464" s="151"/>
      <c r="S464" s="151"/>
      <c r="T464" s="151"/>
    </row>
    <row r="465" spans="2:20" ht="14">
      <c r="B465" s="206"/>
      <c r="C465" s="222"/>
      <c r="D465" s="223"/>
      <c r="E465" s="222"/>
      <c r="F465" s="222"/>
      <c r="G465" s="222"/>
      <c r="H465" s="222"/>
      <c r="R465" s="151"/>
      <c r="S465" s="151"/>
      <c r="T465" s="151"/>
    </row>
    <row r="466" spans="2:20" ht="14">
      <c r="B466" s="206"/>
      <c r="C466" s="222"/>
      <c r="D466" s="223"/>
      <c r="E466" s="222"/>
      <c r="F466" s="222"/>
      <c r="G466" s="222"/>
      <c r="H466" s="222"/>
      <c r="R466" s="151"/>
      <c r="S466" s="151"/>
      <c r="T466" s="151"/>
    </row>
    <row r="467" spans="2:20" ht="14">
      <c r="B467" s="206"/>
      <c r="C467" s="222"/>
      <c r="D467" s="223"/>
      <c r="E467" s="222"/>
      <c r="F467" s="222"/>
      <c r="G467" s="222"/>
      <c r="H467" s="222"/>
      <c r="R467" s="151"/>
      <c r="S467" s="151"/>
      <c r="T467" s="151"/>
    </row>
    <row r="468" spans="2:20" ht="14">
      <c r="B468" s="206"/>
      <c r="C468" s="222"/>
      <c r="D468" s="223"/>
      <c r="E468" s="222"/>
      <c r="F468" s="222"/>
      <c r="G468" s="222"/>
      <c r="H468" s="222"/>
      <c r="R468" s="151"/>
      <c r="S468" s="151"/>
      <c r="T468" s="151"/>
    </row>
    <row r="469" spans="2:20" ht="14">
      <c r="B469" s="206"/>
      <c r="C469" s="222"/>
      <c r="D469" s="223"/>
      <c r="E469" s="222"/>
      <c r="F469" s="222"/>
      <c r="G469" s="222"/>
      <c r="H469" s="222"/>
      <c r="R469" s="151"/>
      <c r="S469" s="151"/>
      <c r="T469" s="151"/>
    </row>
    <row r="470" spans="2:20" ht="14">
      <c r="B470" s="206"/>
      <c r="C470" s="222"/>
      <c r="D470" s="223"/>
      <c r="E470" s="222"/>
      <c r="F470" s="222"/>
      <c r="G470" s="222"/>
      <c r="H470" s="222"/>
      <c r="R470" s="151"/>
      <c r="S470" s="151"/>
      <c r="T470" s="151"/>
    </row>
    <row r="471" spans="2:20" ht="14">
      <c r="B471" s="206"/>
      <c r="C471" s="222"/>
      <c r="D471" s="223"/>
      <c r="E471" s="222"/>
      <c r="F471" s="222"/>
      <c r="G471" s="222"/>
      <c r="H471" s="222"/>
      <c r="R471" s="151"/>
      <c r="S471" s="151"/>
      <c r="T471" s="151"/>
    </row>
    <row r="472" spans="2:20" ht="14">
      <c r="B472" s="206"/>
      <c r="C472" s="222"/>
      <c r="D472" s="223"/>
      <c r="E472" s="222"/>
      <c r="F472" s="222"/>
      <c r="G472" s="222"/>
      <c r="H472" s="222"/>
      <c r="R472" s="151"/>
      <c r="S472" s="151"/>
      <c r="T472" s="151"/>
    </row>
    <row r="473" spans="2:20" ht="14">
      <c r="B473" s="206"/>
      <c r="C473" s="222"/>
      <c r="D473" s="223"/>
      <c r="E473" s="222"/>
      <c r="F473" s="222"/>
      <c r="G473" s="222"/>
      <c r="H473" s="222"/>
      <c r="R473" s="151"/>
      <c r="S473" s="151"/>
      <c r="T473" s="151"/>
    </row>
    <row r="474" spans="2:20" ht="14">
      <c r="B474" s="206"/>
      <c r="C474" s="222"/>
      <c r="D474" s="223"/>
      <c r="E474" s="222"/>
      <c r="F474" s="222"/>
      <c r="G474" s="222"/>
      <c r="H474" s="222"/>
      <c r="R474" s="151"/>
      <c r="S474" s="151"/>
      <c r="T474" s="151"/>
    </row>
    <row r="475" spans="2:20" ht="14">
      <c r="B475" s="206"/>
      <c r="C475" s="222"/>
      <c r="D475" s="223"/>
      <c r="E475" s="222"/>
      <c r="F475" s="222"/>
      <c r="G475" s="222"/>
      <c r="H475" s="222"/>
      <c r="R475" s="151"/>
      <c r="S475" s="151"/>
      <c r="T475" s="151"/>
    </row>
    <row r="476" spans="2:20" ht="14">
      <c r="B476" s="206"/>
      <c r="C476" s="222"/>
      <c r="D476" s="223"/>
      <c r="E476" s="222"/>
      <c r="F476" s="222"/>
      <c r="G476" s="222"/>
      <c r="H476" s="222"/>
      <c r="R476" s="151"/>
      <c r="S476" s="151"/>
      <c r="T476" s="151"/>
    </row>
    <row r="477" spans="2:20" ht="14">
      <c r="B477" s="206"/>
      <c r="C477" s="222"/>
      <c r="D477" s="223"/>
      <c r="E477" s="222"/>
      <c r="F477" s="222"/>
      <c r="G477" s="222"/>
      <c r="H477" s="222"/>
      <c r="R477" s="151"/>
      <c r="S477" s="151"/>
      <c r="T477" s="151"/>
    </row>
    <row r="478" spans="2:20" ht="14">
      <c r="B478" s="206"/>
      <c r="C478" s="222"/>
      <c r="D478" s="223"/>
      <c r="E478" s="222"/>
      <c r="F478" s="222"/>
      <c r="G478" s="222"/>
      <c r="H478" s="222"/>
      <c r="R478" s="151"/>
      <c r="S478" s="151"/>
      <c r="T478" s="151"/>
    </row>
    <row r="479" spans="2:20" ht="14">
      <c r="B479" s="206"/>
      <c r="C479" s="222"/>
      <c r="D479" s="223"/>
      <c r="E479" s="222"/>
      <c r="F479" s="222"/>
      <c r="G479" s="222"/>
      <c r="H479" s="222"/>
      <c r="R479" s="151"/>
      <c r="S479" s="151"/>
      <c r="T479" s="151"/>
    </row>
    <row r="480" spans="2:20" ht="14">
      <c r="B480" s="206"/>
      <c r="C480" s="222"/>
      <c r="D480" s="223"/>
      <c r="E480" s="222"/>
      <c r="F480" s="222"/>
      <c r="G480" s="222"/>
      <c r="H480" s="222"/>
      <c r="R480" s="151"/>
      <c r="S480" s="151"/>
      <c r="T480" s="151"/>
    </row>
    <row r="481" spans="2:20" ht="14">
      <c r="B481" s="206"/>
      <c r="C481" s="222"/>
      <c r="D481" s="223"/>
      <c r="E481" s="222"/>
      <c r="F481" s="222"/>
      <c r="G481" s="222"/>
      <c r="H481" s="222"/>
      <c r="R481" s="151"/>
      <c r="S481" s="151"/>
      <c r="T481" s="151"/>
    </row>
    <row r="482" spans="2:20" ht="14">
      <c r="B482" s="206"/>
      <c r="C482" s="222"/>
      <c r="D482" s="223"/>
      <c r="E482" s="222"/>
      <c r="F482" s="222"/>
      <c r="G482" s="222"/>
      <c r="H482" s="222"/>
      <c r="R482" s="151"/>
      <c r="S482" s="151"/>
      <c r="T482" s="151"/>
    </row>
    <row r="483" spans="2:20" ht="14">
      <c r="B483" s="206"/>
      <c r="C483" s="222"/>
      <c r="D483" s="223"/>
      <c r="E483" s="222"/>
      <c r="F483" s="222"/>
      <c r="G483" s="222"/>
      <c r="H483" s="222"/>
      <c r="R483" s="151"/>
      <c r="S483" s="151"/>
      <c r="T483" s="151"/>
    </row>
    <row r="484" spans="2:20" ht="14">
      <c r="B484" s="206"/>
      <c r="C484" s="222"/>
      <c r="D484" s="223"/>
      <c r="E484" s="222"/>
      <c r="F484" s="222"/>
      <c r="G484" s="222"/>
      <c r="H484" s="222"/>
      <c r="R484" s="151"/>
      <c r="S484" s="151"/>
      <c r="T484" s="151"/>
    </row>
    <row r="485" spans="2:20" ht="14">
      <c r="B485" s="206"/>
      <c r="C485" s="222"/>
      <c r="D485" s="223"/>
      <c r="E485" s="222"/>
      <c r="F485" s="222"/>
      <c r="G485" s="222"/>
      <c r="H485" s="222"/>
      <c r="R485" s="151"/>
      <c r="S485" s="151"/>
      <c r="T485" s="151"/>
    </row>
    <row r="486" spans="2:20" ht="14">
      <c r="B486" s="206"/>
      <c r="C486" s="222"/>
      <c r="D486" s="223"/>
      <c r="E486" s="222"/>
      <c r="F486" s="222"/>
      <c r="G486" s="222"/>
      <c r="H486" s="222"/>
      <c r="R486" s="151"/>
      <c r="S486" s="151"/>
      <c r="T486" s="151"/>
    </row>
    <row r="487" spans="2:20" ht="14">
      <c r="B487" s="206"/>
      <c r="C487" s="222"/>
      <c r="D487" s="223"/>
      <c r="E487" s="222"/>
      <c r="F487" s="222"/>
      <c r="G487" s="222"/>
      <c r="H487" s="222"/>
      <c r="R487" s="151"/>
      <c r="S487" s="151"/>
      <c r="T487" s="151"/>
    </row>
    <row r="488" spans="2:20" ht="14">
      <c r="B488" s="206"/>
      <c r="C488" s="222"/>
      <c r="D488" s="223"/>
      <c r="E488" s="222"/>
      <c r="F488" s="222"/>
      <c r="G488" s="222"/>
      <c r="H488" s="222"/>
      <c r="R488" s="151"/>
      <c r="S488" s="151"/>
      <c r="T488" s="151"/>
    </row>
    <row r="489" spans="2:20" ht="14">
      <c r="B489" s="206"/>
      <c r="C489" s="222"/>
      <c r="D489" s="223"/>
      <c r="E489" s="222"/>
      <c r="F489" s="222"/>
      <c r="G489" s="222"/>
      <c r="H489" s="222"/>
      <c r="R489" s="151"/>
      <c r="S489" s="151"/>
      <c r="T489" s="151"/>
    </row>
    <row r="490" spans="2:20" ht="14">
      <c r="B490" s="206"/>
      <c r="C490" s="222"/>
      <c r="D490" s="223"/>
      <c r="E490" s="222"/>
      <c r="F490" s="222"/>
      <c r="G490" s="222"/>
      <c r="H490" s="222"/>
      <c r="R490" s="151"/>
      <c r="S490" s="151"/>
      <c r="T490" s="151"/>
    </row>
    <row r="491" spans="2:20" ht="14">
      <c r="B491" s="206"/>
      <c r="C491" s="222"/>
      <c r="D491" s="223"/>
      <c r="E491" s="222"/>
      <c r="F491" s="222"/>
      <c r="G491" s="222"/>
      <c r="H491" s="222"/>
      <c r="R491" s="151"/>
      <c r="S491" s="151"/>
      <c r="T491" s="151"/>
    </row>
    <row r="492" spans="2:20" ht="14">
      <c r="B492" s="206"/>
      <c r="C492" s="222"/>
      <c r="D492" s="223"/>
      <c r="E492" s="222"/>
      <c r="F492" s="222"/>
      <c r="G492" s="222"/>
      <c r="H492" s="222"/>
      <c r="R492" s="151"/>
      <c r="S492" s="151"/>
      <c r="T492" s="151"/>
    </row>
    <row r="493" spans="2:20" ht="14">
      <c r="B493" s="206"/>
      <c r="C493" s="222"/>
      <c r="D493" s="223"/>
      <c r="E493" s="222"/>
      <c r="F493" s="222"/>
      <c r="G493" s="222"/>
      <c r="H493" s="222"/>
      <c r="R493" s="151"/>
      <c r="S493" s="151"/>
      <c r="T493" s="151"/>
    </row>
    <row r="494" spans="2:20" ht="14">
      <c r="B494" s="206"/>
      <c r="C494" s="222"/>
      <c r="D494" s="223"/>
      <c r="E494" s="222"/>
      <c r="F494" s="222"/>
      <c r="G494" s="222"/>
      <c r="H494" s="222"/>
      <c r="R494" s="151"/>
      <c r="S494" s="151"/>
      <c r="T494" s="151"/>
    </row>
    <row r="495" spans="2:20" ht="14">
      <c r="B495" s="206"/>
      <c r="C495" s="222"/>
      <c r="D495" s="223"/>
      <c r="E495" s="222"/>
      <c r="F495" s="222"/>
      <c r="G495" s="222"/>
      <c r="H495" s="222"/>
      <c r="R495" s="151"/>
      <c r="S495" s="151"/>
      <c r="T495" s="151"/>
    </row>
    <row r="496" spans="2:20" ht="14">
      <c r="B496" s="206"/>
      <c r="C496" s="222"/>
      <c r="D496" s="223"/>
      <c r="E496" s="222"/>
      <c r="F496" s="222"/>
      <c r="G496" s="222"/>
      <c r="H496" s="222"/>
      <c r="R496" s="151"/>
      <c r="S496" s="151"/>
      <c r="T496" s="151"/>
    </row>
    <row r="497" spans="2:20" ht="14">
      <c r="B497" s="206"/>
      <c r="C497" s="222"/>
      <c r="D497" s="223"/>
      <c r="E497" s="222"/>
      <c r="F497" s="222"/>
      <c r="G497" s="222"/>
      <c r="H497" s="222"/>
      <c r="R497" s="151"/>
      <c r="S497" s="151"/>
      <c r="T497" s="151"/>
    </row>
    <row r="498" spans="2:20" ht="14">
      <c r="B498" s="206"/>
      <c r="C498" s="222"/>
      <c r="D498" s="223"/>
      <c r="E498" s="222"/>
      <c r="F498" s="222"/>
      <c r="G498" s="222"/>
      <c r="H498" s="222"/>
      <c r="R498" s="151"/>
      <c r="S498" s="151"/>
      <c r="T498" s="151"/>
    </row>
    <row r="499" spans="2:20" ht="14">
      <c r="B499" s="206"/>
      <c r="C499" s="222"/>
      <c r="D499" s="223"/>
      <c r="E499" s="222"/>
      <c r="F499" s="222"/>
      <c r="G499" s="222"/>
      <c r="H499" s="222"/>
      <c r="R499" s="151"/>
      <c r="S499" s="151"/>
      <c r="T499" s="151"/>
    </row>
    <row r="500" spans="2:20" ht="14">
      <c r="B500" s="206"/>
      <c r="C500" s="222"/>
      <c r="D500" s="223"/>
      <c r="E500" s="222"/>
      <c r="F500" s="222"/>
      <c r="G500" s="222"/>
      <c r="H500" s="222"/>
      <c r="R500" s="151"/>
      <c r="S500" s="151"/>
      <c r="T500" s="151"/>
    </row>
    <row r="501" spans="2:20" ht="14">
      <c r="B501" s="206"/>
      <c r="C501" s="222"/>
      <c r="D501" s="223"/>
      <c r="E501" s="222"/>
      <c r="F501" s="222"/>
      <c r="G501" s="222"/>
      <c r="H501" s="222"/>
      <c r="R501" s="151"/>
      <c r="S501" s="151"/>
      <c r="T501" s="151"/>
    </row>
    <row r="502" spans="2:20" ht="14">
      <c r="B502" s="206"/>
      <c r="C502" s="222"/>
      <c r="D502" s="223"/>
      <c r="E502" s="222"/>
      <c r="F502" s="222"/>
      <c r="G502" s="222"/>
      <c r="H502" s="222"/>
      <c r="R502" s="151"/>
      <c r="S502" s="151"/>
      <c r="T502" s="151"/>
    </row>
    <row r="503" spans="2:20" ht="14">
      <c r="B503" s="206"/>
      <c r="C503" s="222"/>
      <c r="D503" s="223"/>
      <c r="E503" s="222"/>
      <c r="F503" s="222"/>
      <c r="G503" s="222"/>
      <c r="H503" s="222"/>
      <c r="R503" s="151"/>
      <c r="S503" s="151"/>
      <c r="T503" s="151"/>
    </row>
    <row r="504" spans="2:20" ht="14">
      <c r="B504" s="206"/>
      <c r="C504" s="222"/>
      <c r="D504" s="223"/>
      <c r="E504" s="222"/>
      <c r="F504" s="222"/>
      <c r="G504" s="222"/>
      <c r="H504" s="222"/>
      <c r="R504" s="151"/>
      <c r="S504" s="151"/>
      <c r="T504" s="151"/>
    </row>
    <row r="505" spans="2:20" ht="14">
      <c r="B505" s="206"/>
      <c r="C505" s="222"/>
      <c r="D505" s="223"/>
      <c r="E505" s="222"/>
      <c r="F505" s="222"/>
      <c r="G505" s="222"/>
      <c r="H505" s="222"/>
      <c r="R505" s="151"/>
      <c r="S505" s="151"/>
      <c r="T505" s="151"/>
    </row>
    <row r="506" spans="2:20" ht="14">
      <c r="B506" s="206"/>
      <c r="C506" s="222"/>
      <c r="D506" s="223"/>
      <c r="E506" s="222"/>
      <c r="F506" s="222"/>
      <c r="G506" s="222"/>
      <c r="H506" s="222"/>
      <c r="R506" s="151"/>
      <c r="S506" s="151"/>
      <c r="T506" s="151"/>
    </row>
    <row r="507" spans="2:20" ht="14">
      <c r="B507" s="206"/>
      <c r="C507" s="222"/>
      <c r="D507" s="223"/>
      <c r="E507" s="222"/>
      <c r="F507" s="222"/>
      <c r="G507" s="222"/>
      <c r="H507" s="222"/>
      <c r="R507" s="151"/>
      <c r="S507" s="151"/>
      <c r="T507" s="151"/>
    </row>
    <row r="508" spans="2:20" ht="14">
      <c r="B508" s="206"/>
      <c r="C508" s="222"/>
      <c r="D508" s="223"/>
      <c r="E508" s="222"/>
      <c r="F508" s="222"/>
      <c r="G508" s="222"/>
      <c r="H508" s="222"/>
      <c r="R508" s="151"/>
      <c r="S508" s="151"/>
      <c r="T508" s="151"/>
    </row>
    <row r="509" spans="2:20" ht="14">
      <c r="B509" s="206"/>
      <c r="C509" s="222"/>
      <c r="D509" s="223"/>
      <c r="E509" s="222"/>
      <c r="F509" s="222"/>
      <c r="G509" s="222"/>
      <c r="H509" s="222"/>
      <c r="R509" s="151"/>
      <c r="S509" s="151"/>
      <c r="T509" s="151"/>
    </row>
    <row r="510" spans="2:20" ht="14">
      <c r="B510" s="206"/>
      <c r="C510" s="222"/>
      <c r="D510" s="223"/>
      <c r="E510" s="222"/>
      <c r="F510" s="222"/>
      <c r="G510" s="222"/>
      <c r="H510" s="222"/>
      <c r="R510" s="151"/>
      <c r="S510" s="151"/>
      <c r="T510" s="151"/>
    </row>
    <row r="511" spans="2:20" ht="14">
      <c r="B511" s="206"/>
      <c r="C511" s="222"/>
      <c r="D511" s="223"/>
      <c r="E511" s="222"/>
      <c r="F511" s="222"/>
      <c r="G511" s="222"/>
      <c r="H511" s="222"/>
      <c r="R511" s="151"/>
      <c r="S511" s="151"/>
      <c r="T511" s="151"/>
    </row>
    <row r="512" spans="2:20" ht="14">
      <c r="B512" s="206"/>
      <c r="C512" s="222"/>
      <c r="D512" s="223"/>
      <c r="E512" s="222"/>
      <c r="F512" s="222"/>
      <c r="G512" s="222"/>
      <c r="H512" s="222"/>
      <c r="R512" s="151"/>
      <c r="S512" s="151"/>
      <c r="T512" s="151"/>
    </row>
    <row r="513" spans="2:20" ht="14">
      <c r="B513" s="206"/>
      <c r="C513" s="222"/>
      <c r="D513" s="223"/>
      <c r="E513" s="222"/>
      <c r="F513" s="222"/>
      <c r="G513" s="222"/>
      <c r="H513" s="222"/>
      <c r="R513" s="151"/>
      <c r="S513" s="151"/>
      <c r="T513" s="151"/>
    </row>
    <row r="514" spans="2:20" ht="14">
      <c r="B514" s="206"/>
      <c r="C514" s="222"/>
      <c r="D514" s="223"/>
      <c r="E514" s="222"/>
      <c r="F514" s="222"/>
      <c r="G514" s="222"/>
      <c r="H514" s="222"/>
      <c r="R514" s="151"/>
      <c r="S514" s="151"/>
      <c r="T514" s="151"/>
    </row>
    <row r="515" spans="2:20" ht="14">
      <c r="B515" s="206"/>
      <c r="C515" s="222"/>
      <c r="D515" s="223"/>
      <c r="E515" s="222"/>
      <c r="F515" s="222"/>
      <c r="G515" s="222"/>
      <c r="H515" s="222"/>
      <c r="R515" s="151"/>
      <c r="S515" s="151"/>
      <c r="T515" s="151"/>
    </row>
    <row r="516" spans="2:20" ht="14">
      <c r="B516" s="206"/>
      <c r="C516" s="222"/>
      <c r="D516" s="223"/>
      <c r="E516" s="222"/>
      <c r="F516" s="222"/>
      <c r="G516" s="222"/>
      <c r="H516" s="222"/>
      <c r="R516" s="151"/>
      <c r="S516" s="151"/>
      <c r="T516" s="151"/>
    </row>
    <row r="517" spans="2:20" ht="14">
      <c r="B517" s="206"/>
      <c r="C517" s="222"/>
      <c r="D517" s="223"/>
      <c r="E517" s="222"/>
      <c r="F517" s="222"/>
      <c r="G517" s="222"/>
      <c r="H517" s="222"/>
      <c r="R517" s="151"/>
      <c r="S517" s="151"/>
      <c r="T517" s="151"/>
    </row>
    <row r="518" spans="2:20" ht="14">
      <c r="B518" s="206"/>
      <c r="C518" s="222"/>
      <c r="D518" s="223"/>
      <c r="E518" s="222"/>
      <c r="F518" s="222"/>
      <c r="G518" s="222"/>
      <c r="H518" s="222"/>
      <c r="R518" s="151"/>
      <c r="S518" s="151"/>
      <c r="T518" s="151"/>
    </row>
    <row r="519" spans="2:20" ht="14">
      <c r="B519" s="206"/>
      <c r="C519" s="222"/>
      <c r="D519" s="223"/>
      <c r="E519" s="222"/>
      <c r="F519" s="222"/>
      <c r="G519" s="222"/>
      <c r="H519" s="222"/>
      <c r="R519" s="151"/>
      <c r="S519" s="151"/>
      <c r="T519" s="151"/>
    </row>
    <row r="520" spans="2:20" ht="14">
      <c r="B520" s="206"/>
      <c r="C520" s="222"/>
      <c r="D520" s="223"/>
      <c r="E520" s="222"/>
      <c r="F520" s="222"/>
      <c r="G520" s="222"/>
      <c r="H520" s="222"/>
      <c r="R520" s="151"/>
      <c r="S520" s="151"/>
      <c r="T520" s="151"/>
    </row>
    <row r="521" spans="2:20" ht="14">
      <c r="B521" s="206"/>
      <c r="C521" s="222"/>
      <c r="D521" s="223"/>
      <c r="E521" s="222"/>
      <c r="F521" s="222"/>
      <c r="G521" s="222"/>
      <c r="H521" s="222"/>
      <c r="R521" s="151"/>
      <c r="S521" s="151"/>
      <c r="T521" s="151"/>
    </row>
    <row r="522" spans="2:20" ht="14">
      <c r="B522" s="206"/>
      <c r="C522" s="222"/>
      <c r="D522" s="223"/>
      <c r="E522" s="222"/>
      <c r="F522" s="222"/>
      <c r="G522" s="222"/>
      <c r="H522" s="222"/>
      <c r="R522" s="151"/>
      <c r="S522" s="151"/>
      <c r="T522" s="151"/>
    </row>
    <row r="523" spans="2:20" ht="14">
      <c r="B523" s="206"/>
      <c r="C523" s="222"/>
      <c r="D523" s="223"/>
      <c r="E523" s="222"/>
      <c r="F523" s="222"/>
      <c r="G523" s="222"/>
      <c r="H523" s="222"/>
      <c r="R523" s="151"/>
      <c r="S523" s="151"/>
      <c r="T523" s="151"/>
    </row>
    <row r="524" spans="2:20" ht="14">
      <c r="B524" s="206"/>
      <c r="C524" s="222"/>
      <c r="D524" s="223"/>
      <c r="E524" s="222"/>
      <c r="F524" s="222"/>
      <c r="G524" s="222"/>
      <c r="H524" s="222"/>
      <c r="R524" s="151"/>
      <c r="S524" s="151"/>
      <c r="T524" s="151"/>
    </row>
    <row r="525" spans="2:20" ht="14">
      <c r="B525" s="206"/>
      <c r="C525" s="222"/>
      <c r="D525" s="223"/>
      <c r="E525" s="222"/>
      <c r="F525" s="222"/>
      <c r="G525" s="222"/>
      <c r="H525" s="222"/>
      <c r="R525" s="151"/>
      <c r="S525" s="151"/>
      <c r="T525" s="151"/>
    </row>
    <row r="526" spans="2:20" ht="14">
      <c r="B526" s="206"/>
      <c r="C526" s="222"/>
      <c r="D526" s="223"/>
      <c r="E526" s="222"/>
      <c r="F526" s="222"/>
      <c r="G526" s="222"/>
      <c r="H526" s="222"/>
      <c r="R526" s="151"/>
      <c r="S526" s="151"/>
      <c r="T526" s="151"/>
    </row>
    <row r="527" spans="2:20" ht="14">
      <c r="B527" s="206"/>
      <c r="C527" s="222"/>
      <c r="D527" s="223"/>
      <c r="E527" s="222"/>
      <c r="F527" s="222"/>
      <c r="G527" s="222"/>
      <c r="H527" s="222"/>
      <c r="R527" s="151"/>
      <c r="S527" s="151"/>
      <c r="T527" s="151"/>
    </row>
    <row r="528" spans="2:20" ht="14">
      <c r="B528" s="206"/>
      <c r="C528" s="222"/>
      <c r="D528" s="223"/>
      <c r="E528" s="222"/>
      <c r="F528" s="222"/>
      <c r="G528" s="222"/>
      <c r="H528" s="222"/>
      <c r="R528" s="151"/>
      <c r="S528" s="151"/>
      <c r="T528" s="151"/>
    </row>
    <row r="529" spans="2:20" ht="14">
      <c r="B529" s="206"/>
      <c r="C529" s="222"/>
      <c r="D529" s="223"/>
      <c r="E529" s="222"/>
      <c r="F529" s="222"/>
      <c r="G529" s="222"/>
      <c r="H529" s="222"/>
      <c r="R529" s="151"/>
      <c r="S529" s="151"/>
      <c r="T529" s="151"/>
    </row>
    <row r="530" spans="2:20" ht="14">
      <c r="B530" s="206"/>
      <c r="C530" s="222"/>
      <c r="D530" s="223"/>
      <c r="E530" s="222"/>
      <c r="F530" s="222"/>
      <c r="G530" s="222"/>
      <c r="H530" s="222"/>
      <c r="R530" s="151"/>
      <c r="S530" s="151"/>
      <c r="T530" s="151"/>
    </row>
    <row r="531" spans="2:20" ht="14">
      <c r="B531" s="206"/>
      <c r="C531" s="222"/>
      <c r="D531" s="223"/>
      <c r="E531" s="222"/>
      <c r="F531" s="222"/>
      <c r="G531" s="222"/>
      <c r="H531" s="222"/>
      <c r="R531" s="151"/>
      <c r="S531" s="151"/>
      <c r="T531" s="151"/>
    </row>
    <row r="532" spans="2:20" ht="14">
      <c r="B532" s="206"/>
      <c r="C532" s="222"/>
      <c r="D532" s="223"/>
      <c r="E532" s="222"/>
      <c r="F532" s="222"/>
      <c r="G532" s="222"/>
      <c r="H532" s="222"/>
      <c r="R532" s="151"/>
      <c r="S532" s="151"/>
      <c r="T532" s="151"/>
    </row>
    <row r="533" spans="2:20" ht="14">
      <c r="B533" s="206"/>
      <c r="C533" s="222"/>
      <c r="D533" s="223"/>
      <c r="E533" s="222"/>
      <c r="F533" s="222"/>
      <c r="G533" s="222"/>
      <c r="H533" s="222"/>
      <c r="R533" s="151"/>
      <c r="S533" s="151"/>
      <c r="T533" s="151"/>
    </row>
    <row r="534" spans="2:20" ht="14">
      <c r="B534" s="206"/>
      <c r="C534" s="222"/>
      <c r="D534" s="223"/>
      <c r="E534" s="222"/>
      <c r="F534" s="222"/>
      <c r="G534" s="222"/>
      <c r="H534" s="222"/>
      <c r="R534" s="151"/>
      <c r="S534" s="151"/>
      <c r="T534" s="151"/>
    </row>
    <row r="535" spans="2:20" ht="14">
      <c r="B535" s="206"/>
      <c r="C535" s="222"/>
      <c r="D535" s="223"/>
      <c r="E535" s="222"/>
      <c r="F535" s="222"/>
      <c r="G535" s="222"/>
      <c r="H535" s="222"/>
      <c r="R535" s="151"/>
      <c r="S535" s="151"/>
      <c r="T535" s="151"/>
    </row>
    <row r="536" spans="2:20" ht="14">
      <c r="B536" s="206"/>
      <c r="C536" s="222"/>
      <c r="D536" s="223"/>
      <c r="E536" s="222"/>
      <c r="F536" s="222"/>
      <c r="G536" s="222"/>
      <c r="H536" s="222"/>
      <c r="R536" s="151"/>
      <c r="S536" s="151"/>
      <c r="T536" s="151"/>
    </row>
    <row r="537" spans="2:20" ht="14">
      <c r="B537" s="206"/>
      <c r="C537" s="222"/>
      <c r="D537" s="223"/>
      <c r="E537" s="222"/>
      <c r="F537" s="222"/>
      <c r="G537" s="222"/>
      <c r="H537" s="222"/>
      <c r="R537" s="151"/>
      <c r="S537" s="151"/>
      <c r="T537" s="151"/>
    </row>
    <row r="538" spans="2:20" ht="14">
      <c r="B538" s="206"/>
      <c r="C538" s="222"/>
      <c r="D538" s="223"/>
      <c r="E538" s="222"/>
      <c r="F538" s="222"/>
      <c r="G538" s="222"/>
      <c r="H538" s="222"/>
      <c r="R538" s="151"/>
      <c r="S538" s="151"/>
      <c r="T538" s="151"/>
    </row>
    <row r="539" spans="2:20" ht="14">
      <c r="B539" s="206"/>
      <c r="C539" s="222"/>
      <c r="D539" s="223"/>
      <c r="E539" s="222"/>
      <c r="F539" s="222"/>
      <c r="G539" s="222"/>
      <c r="H539" s="222"/>
      <c r="R539" s="151"/>
      <c r="S539" s="151"/>
      <c r="T539" s="151"/>
    </row>
    <row r="540" spans="2:20" ht="14">
      <c r="B540" s="206"/>
      <c r="C540" s="222"/>
      <c r="D540" s="223"/>
      <c r="E540" s="222"/>
      <c r="F540" s="222"/>
      <c r="G540" s="222"/>
      <c r="H540" s="222"/>
      <c r="R540" s="151"/>
      <c r="S540" s="151"/>
      <c r="T540" s="151"/>
    </row>
    <row r="541" spans="2:20" ht="14">
      <c r="B541" s="206"/>
      <c r="C541" s="222"/>
      <c r="D541" s="223"/>
      <c r="E541" s="222"/>
      <c r="F541" s="222"/>
      <c r="G541" s="222"/>
      <c r="H541" s="222"/>
      <c r="R541" s="151"/>
      <c r="S541" s="151"/>
      <c r="T541" s="151"/>
    </row>
    <row r="542" spans="2:20" ht="14">
      <c r="B542" s="206"/>
      <c r="C542" s="222"/>
      <c r="D542" s="223"/>
      <c r="E542" s="222"/>
      <c r="F542" s="222"/>
      <c r="G542" s="222"/>
      <c r="H542" s="222"/>
      <c r="R542" s="151"/>
      <c r="S542" s="151"/>
      <c r="T542" s="151"/>
    </row>
    <row r="543" spans="2:20" ht="14">
      <c r="B543" s="206"/>
      <c r="C543" s="222"/>
      <c r="D543" s="223"/>
      <c r="E543" s="222"/>
      <c r="F543" s="222"/>
      <c r="G543" s="222"/>
      <c r="H543" s="222"/>
      <c r="R543" s="151"/>
      <c r="S543" s="151"/>
      <c r="T543" s="151"/>
    </row>
    <row r="544" spans="2:20" ht="14">
      <c r="B544" s="206"/>
      <c r="C544" s="222"/>
      <c r="D544" s="223"/>
      <c r="E544" s="222"/>
      <c r="F544" s="222"/>
      <c r="G544" s="222"/>
      <c r="H544" s="222"/>
      <c r="R544" s="151"/>
      <c r="S544" s="151"/>
      <c r="T544" s="151"/>
    </row>
    <row r="545" spans="2:20" ht="14">
      <c r="B545" s="206"/>
      <c r="C545" s="222"/>
      <c r="D545" s="223"/>
      <c r="E545" s="222"/>
      <c r="F545" s="222"/>
      <c r="G545" s="222"/>
      <c r="H545" s="222"/>
      <c r="R545" s="151"/>
      <c r="S545" s="151"/>
      <c r="T545" s="151"/>
    </row>
    <row r="546" spans="2:20" ht="14">
      <c r="B546" s="206"/>
      <c r="C546" s="222"/>
      <c r="D546" s="223"/>
      <c r="E546" s="222"/>
      <c r="F546" s="222"/>
      <c r="G546" s="222"/>
      <c r="H546" s="222"/>
      <c r="R546" s="151"/>
      <c r="S546" s="151"/>
      <c r="T546" s="151"/>
    </row>
    <row r="547" spans="2:20" ht="14">
      <c r="B547" s="206"/>
      <c r="C547" s="222"/>
      <c r="D547" s="223"/>
      <c r="E547" s="222"/>
      <c r="F547" s="222"/>
      <c r="G547" s="222"/>
      <c r="H547" s="222"/>
      <c r="R547" s="151"/>
      <c r="S547" s="151"/>
      <c r="T547" s="151"/>
    </row>
    <row r="548" spans="2:20" ht="14">
      <c r="B548" s="206"/>
      <c r="C548" s="222"/>
      <c r="D548" s="223"/>
      <c r="E548" s="222"/>
      <c r="F548" s="222"/>
      <c r="G548" s="222"/>
      <c r="H548" s="222"/>
      <c r="R548" s="151"/>
      <c r="S548" s="151"/>
      <c r="T548" s="151"/>
    </row>
    <row r="549" spans="2:20" ht="14">
      <c r="B549" s="206"/>
      <c r="C549" s="222"/>
      <c r="D549" s="223"/>
      <c r="E549" s="222"/>
      <c r="F549" s="222"/>
      <c r="G549" s="222"/>
      <c r="H549" s="222"/>
      <c r="R549" s="151"/>
      <c r="S549" s="151"/>
      <c r="T549" s="151"/>
    </row>
    <row r="550" spans="2:20" ht="14">
      <c r="B550" s="206"/>
      <c r="C550" s="222"/>
      <c r="D550" s="223"/>
      <c r="E550" s="222"/>
      <c r="F550" s="222"/>
      <c r="G550" s="222"/>
      <c r="H550" s="222"/>
      <c r="R550" s="151"/>
      <c r="S550" s="151"/>
      <c r="T550" s="151"/>
    </row>
    <row r="551" spans="2:20" ht="14">
      <c r="B551" s="206"/>
      <c r="C551" s="222"/>
      <c r="D551" s="223"/>
      <c r="E551" s="222"/>
      <c r="F551" s="222"/>
      <c r="G551" s="222"/>
      <c r="H551" s="222"/>
      <c r="R551" s="151"/>
      <c r="S551" s="151"/>
      <c r="T551" s="151"/>
    </row>
    <row r="552" spans="2:20" ht="14">
      <c r="B552" s="206"/>
      <c r="C552" s="222"/>
      <c r="D552" s="223"/>
      <c r="E552" s="222"/>
      <c r="F552" s="222"/>
      <c r="G552" s="222"/>
      <c r="H552" s="222"/>
      <c r="R552" s="151"/>
      <c r="S552" s="151"/>
      <c r="T552" s="151"/>
    </row>
    <row r="553" spans="2:20" ht="14">
      <c r="B553" s="206"/>
      <c r="C553" s="222"/>
      <c r="D553" s="223"/>
      <c r="E553" s="222"/>
      <c r="F553" s="222"/>
      <c r="G553" s="222"/>
      <c r="H553" s="222"/>
      <c r="R553" s="151"/>
      <c r="S553" s="151"/>
      <c r="T553" s="151"/>
    </row>
    <row r="554" spans="2:20" ht="14">
      <c r="B554" s="206"/>
      <c r="C554" s="222"/>
      <c r="D554" s="223"/>
      <c r="E554" s="222"/>
      <c r="F554" s="222"/>
      <c r="G554" s="222"/>
      <c r="H554" s="222"/>
      <c r="R554" s="151"/>
      <c r="S554" s="151"/>
      <c r="T554" s="151"/>
    </row>
    <row r="555" spans="2:20" ht="14">
      <c r="B555" s="206"/>
      <c r="C555" s="222"/>
      <c r="D555" s="223"/>
      <c r="E555" s="222"/>
      <c r="F555" s="222"/>
      <c r="G555" s="222"/>
      <c r="H555" s="222"/>
      <c r="R555" s="151"/>
      <c r="S555" s="151"/>
      <c r="T555" s="151"/>
    </row>
    <row r="556" spans="2:20" ht="14">
      <c r="B556" s="206"/>
      <c r="C556" s="222"/>
      <c r="D556" s="223"/>
      <c r="E556" s="222"/>
      <c r="F556" s="222"/>
      <c r="G556" s="222"/>
      <c r="H556" s="222"/>
      <c r="R556" s="151"/>
      <c r="S556" s="151"/>
      <c r="T556" s="151"/>
    </row>
    <row r="557" spans="2:20" ht="14">
      <c r="B557" s="206"/>
      <c r="C557" s="222"/>
      <c r="D557" s="223"/>
      <c r="E557" s="222"/>
      <c r="F557" s="222"/>
      <c r="G557" s="222"/>
      <c r="H557" s="222"/>
      <c r="R557" s="151"/>
      <c r="S557" s="151"/>
      <c r="T557" s="151"/>
    </row>
    <row r="558" spans="2:20" ht="14">
      <c r="B558" s="206"/>
      <c r="C558" s="222"/>
      <c r="D558" s="223"/>
      <c r="E558" s="222"/>
      <c r="F558" s="222"/>
      <c r="G558" s="222"/>
      <c r="H558" s="222"/>
      <c r="R558" s="151"/>
      <c r="S558" s="151"/>
      <c r="T558" s="151"/>
    </row>
    <row r="559" spans="2:20" ht="14">
      <c r="B559" s="206"/>
      <c r="C559" s="222"/>
      <c r="D559" s="223"/>
      <c r="E559" s="222"/>
      <c r="F559" s="222"/>
      <c r="G559" s="222"/>
      <c r="H559" s="222"/>
      <c r="R559" s="151"/>
      <c r="S559" s="151"/>
      <c r="T559" s="151"/>
    </row>
    <row r="560" spans="2:20" ht="14">
      <c r="B560" s="206"/>
      <c r="C560" s="222"/>
      <c r="D560" s="223"/>
      <c r="E560" s="222"/>
      <c r="F560" s="222"/>
      <c r="G560" s="222"/>
      <c r="H560" s="222"/>
      <c r="R560" s="151"/>
      <c r="S560" s="151"/>
      <c r="T560" s="151"/>
    </row>
    <row r="561" spans="2:20" ht="14">
      <c r="B561" s="206"/>
      <c r="C561" s="222"/>
      <c r="D561" s="223"/>
      <c r="E561" s="222"/>
      <c r="F561" s="222"/>
      <c r="G561" s="222"/>
      <c r="H561" s="222"/>
      <c r="R561" s="151"/>
      <c r="S561" s="151"/>
      <c r="T561" s="151"/>
    </row>
    <row r="562" spans="2:20" ht="14">
      <c r="B562" s="206"/>
      <c r="C562" s="222"/>
      <c r="D562" s="223"/>
      <c r="E562" s="222"/>
      <c r="F562" s="222"/>
      <c r="G562" s="222"/>
      <c r="H562" s="222"/>
      <c r="R562" s="151"/>
      <c r="S562" s="151"/>
      <c r="T562" s="151"/>
    </row>
    <row r="563" spans="2:20" ht="14">
      <c r="B563" s="206"/>
      <c r="C563" s="222"/>
      <c r="D563" s="223"/>
      <c r="E563" s="222"/>
      <c r="F563" s="222"/>
      <c r="G563" s="222"/>
      <c r="H563" s="222"/>
      <c r="R563" s="151"/>
      <c r="S563" s="151"/>
      <c r="T563" s="151"/>
    </row>
    <row r="564" spans="2:20" ht="14">
      <c r="B564" s="206"/>
      <c r="C564" s="222"/>
      <c r="D564" s="223"/>
      <c r="E564" s="222"/>
      <c r="F564" s="222"/>
      <c r="G564" s="222"/>
      <c r="H564" s="222"/>
      <c r="R564" s="151"/>
      <c r="S564" s="151"/>
      <c r="T564" s="151"/>
    </row>
    <row r="565" spans="2:20" ht="14">
      <c r="B565" s="206"/>
      <c r="C565" s="222"/>
      <c r="D565" s="223"/>
      <c r="E565" s="222"/>
      <c r="F565" s="222"/>
      <c r="G565" s="222"/>
      <c r="H565" s="222"/>
      <c r="R565" s="151"/>
      <c r="S565" s="151"/>
      <c r="T565" s="151"/>
    </row>
    <row r="566" spans="2:20" ht="14">
      <c r="B566" s="206"/>
      <c r="C566" s="222"/>
      <c r="D566" s="223"/>
      <c r="E566" s="222"/>
      <c r="F566" s="222"/>
      <c r="G566" s="222"/>
      <c r="H566" s="222"/>
      <c r="R566" s="151"/>
      <c r="S566" s="151"/>
      <c r="T566" s="151"/>
    </row>
    <row r="567" spans="2:20" ht="14">
      <c r="B567" s="206"/>
      <c r="C567" s="222"/>
      <c r="D567" s="223"/>
      <c r="E567" s="222"/>
      <c r="F567" s="222"/>
      <c r="G567" s="222"/>
      <c r="H567" s="222"/>
      <c r="R567" s="151"/>
      <c r="S567" s="151"/>
      <c r="T567" s="151"/>
    </row>
    <row r="568" spans="2:20" ht="14">
      <c r="B568" s="206"/>
      <c r="C568" s="222"/>
      <c r="D568" s="223"/>
      <c r="E568" s="222"/>
      <c r="F568" s="222"/>
      <c r="G568" s="222"/>
      <c r="H568" s="222"/>
      <c r="R568" s="151"/>
      <c r="S568" s="151"/>
      <c r="T568" s="151"/>
    </row>
    <row r="569" spans="2:20" ht="14">
      <c r="B569" s="206"/>
      <c r="C569" s="222"/>
      <c r="D569" s="223"/>
      <c r="E569" s="222"/>
      <c r="F569" s="222"/>
      <c r="G569" s="222"/>
      <c r="H569" s="222"/>
      <c r="R569" s="151"/>
      <c r="S569" s="151"/>
      <c r="T569" s="151"/>
    </row>
    <row r="570" spans="2:20" ht="14">
      <c r="B570" s="206"/>
      <c r="C570" s="222"/>
      <c r="D570" s="223"/>
      <c r="E570" s="222"/>
      <c r="F570" s="222"/>
      <c r="G570" s="222"/>
      <c r="H570" s="222"/>
      <c r="R570" s="151"/>
      <c r="S570" s="151"/>
      <c r="T570" s="151"/>
    </row>
    <row r="571" spans="2:20" ht="14">
      <c r="B571" s="206"/>
      <c r="C571" s="222"/>
      <c r="D571" s="223"/>
      <c r="E571" s="222"/>
      <c r="F571" s="222"/>
      <c r="G571" s="222"/>
      <c r="H571" s="222"/>
      <c r="R571" s="151"/>
      <c r="S571" s="151"/>
      <c r="T571" s="151"/>
    </row>
    <row r="572" spans="2:20" ht="14">
      <c r="B572" s="206"/>
      <c r="C572" s="222"/>
      <c r="D572" s="223"/>
      <c r="E572" s="222"/>
      <c r="F572" s="222"/>
      <c r="G572" s="222"/>
      <c r="H572" s="222"/>
      <c r="R572" s="151"/>
      <c r="S572" s="151"/>
      <c r="T572" s="151"/>
    </row>
    <row r="573" spans="2:20" ht="14">
      <c r="B573" s="206"/>
      <c r="C573" s="222"/>
      <c r="D573" s="223"/>
      <c r="E573" s="222"/>
      <c r="F573" s="222"/>
      <c r="G573" s="222"/>
      <c r="H573" s="222"/>
      <c r="R573" s="151"/>
      <c r="S573" s="151"/>
      <c r="T573" s="151"/>
    </row>
    <row r="574" spans="2:20" ht="14">
      <c r="B574" s="206"/>
      <c r="C574" s="222"/>
      <c r="D574" s="223"/>
      <c r="E574" s="222"/>
      <c r="F574" s="222"/>
      <c r="G574" s="222"/>
      <c r="H574" s="222"/>
      <c r="R574" s="151"/>
      <c r="S574" s="151"/>
      <c r="T574" s="151"/>
    </row>
    <row r="575" spans="2:20" ht="14">
      <c r="B575" s="206"/>
      <c r="C575" s="222"/>
      <c r="D575" s="223"/>
      <c r="E575" s="222"/>
      <c r="F575" s="222"/>
      <c r="G575" s="222"/>
      <c r="H575" s="222"/>
      <c r="R575" s="151"/>
      <c r="S575" s="151"/>
      <c r="T575" s="151"/>
    </row>
    <row r="576" spans="2:20" ht="14">
      <c r="B576" s="206"/>
      <c r="C576" s="222"/>
      <c r="D576" s="223"/>
      <c r="E576" s="222"/>
      <c r="F576" s="222"/>
      <c r="G576" s="222"/>
      <c r="H576" s="222"/>
      <c r="R576" s="151"/>
      <c r="S576" s="151"/>
      <c r="T576" s="151"/>
    </row>
    <row r="577" spans="2:20" ht="14">
      <c r="B577" s="206"/>
      <c r="C577" s="222"/>
      <c r="D577" s="223"/>
      <c r="E577" s="222"/>
      <c r="F577" s="222"/>
      <c r="G577" s="222"/>
      <c r="H577" s="222"/>
      <c r="R577" s="151"/>
      <c r="S577" s="151"/>
      <c r="T577" s="151"/>
    </row>
    <row r="578" spans="2:20" ht="14">
      <c r="B578" s="206"/>
      <c r="C578" s="222"/>
      <c r="D578" s="223"/>
      <c r="E578" s="222"/>
      <c r="F578" s="222"/>
      <c r="G578" s="222"/>
      <c r="H578" s="222"/>
      <c r="R578" s="151"/>
      <c r="S578" s="151"/>
      <c r="T578" s="151"/>
    </row>
    <row r="579" spans="2:20" ht="14">
      <c r="B579" s="206"/>
      <c r="C579" s="222"/>
      <c r="D579" s="223"/>
      <c r="E579" s="222"/>
      <c r="F579" s="222"/>
      <c r="G579" s="222"/>
      <c r="H579" s="222"/>
      <c r="R579" s="151"/>
      <c r="S579" s="151"/>
      <c r="T579" s="151"/>
    </row>
    <row r="580" spans="2:20" ht="14">
      <c r="B580" s="206"/>
      <c r="C580" s="222"/>
      <c r="D580" s="223"/>
      <c r="E580" s="222"/>
      <c r="F580" s="222"/>
      <c r="G580" s="222"/>
      <c r="H580" s="222"/>
      <c r="R580" s="151"/>
      <c r="S580" s="151"/>
      <c r="T580" s="151"/>
    </row>
    <row r="581" spans="2:20" ht="14">
      <c r="B581" s="206"/>
      <c r="C581" s="222"/>
      <c r="D581" s="223"/>
      <c r="E581" s="222"/>
      <c r="F581" s="222"/>
      <c r="G581" s="222"/>
      <c r="H581" s="222"/>
      <c r="R581" s="151"/>
      <c r="S581" s="151"/>
      <c r="T581" s="151"/>
    </row>
    <row r="582" spans="2:20" ht="14">
      <c r="B582" s="206"/>
      <c r="C582" s="222"/>
      <c r="D582" s="223"/>
      <c r="E582" s="222"/>
      <c r="F582" s="222"/>
      <c r="G582" s="222"/>
      <c r="H582" s="222"/>
      <c r="R582" s="151"/>
      <c r="S582" s="151"/>
      <c r="T582" s="151"/>
    </row>
    <row r="583" spans="2:20" ht="14">
      <c r="B583" s="206"/>
      <c r="C583" s="222"/>
      <c r="D583" s="223"/>
      <c r="E583" s="222"/>
      <c r="F583" s="222"/>
      <c r="G583" s="222"/>
      <c r="H583" s="222"/>
      <c r="R583" s="151"/>
      <c r="S583" s="151"/>
      <c r="T583" s="151"/>
    </row>
    <row r="584" spans="2:20" ht="14">
      <c r="B584" s="206"/>
      <c r="C584" s="222"/>
      <c r="D584" s="223"/>
      <c r="E584" s="222"/>
      <c r="F584" s="222"/>
      <c r="G584" s="222"/>
      <c r="H584" s="222"/>
      <c r="R584" s="151"/>
      <c r="S584" s="151"/>
      <c r="T584" s="151"/>
    </row>
    <row r="585" spans="2:20" ht="14">
      <c r="B585" s="206"/>
      <c r="C585" s="222"/>
      <c r="D585" s="223"/>
      <c r="E585" s="222"/>
      <c r="F585" s="222"/>
      <c r="G585" s="222"/>
      <c r="H585" s="222"/>
      <c r="R585" s="151"/>
      <c r="S585" s="151"/>
      <c r="T585" s="151"/>
    </row>
    <row r="586" spans="2:20" ht="14">
      <c r="B586" s="206"/>
      <c r="C586" s="222"/>
      <c r="D586" s="223"/>
      <c r="E586" s="222"/>
      <c r="F586" s="222"/>
      <c r="G586" s="222"/>
      <c r="H586" s="222"/>
      <c r="R586" s="151"/>
      <c r="S586" s="151"/>
      <c r="T586" s="151"/>
    </row>
    <row r="587" spans="2:20" ht="14">
      <c r="B587" s="206"/>
      <c r="C587" s="222"/>
      <c r="D587" s="223"/>
      <c r="E587" s="222"/>
      <c r="F587" s="222"/>
      <c r="G587" s="222"/>
      <c r="H587" s="222"/>
      <c r="R587" s="151"/>
      <c r="S587" s="151"/>
      <c r="T587" s="151"/>
    </row>
    <row r="588" spans="2:20" ht="14">
      <c r="B588" s="206"/>
      <c r="C588" s="222"/>
      <c r="D588" s="223"/>
      <c r="E588" s="222"/>
      <c r="F588" s="222"/>
      <c r="G588" s="222"/>
      <c r="H588" s="222"/>
      <c r="R588" s="151"/>
      <c r="S588" s="151"/>
      <c r="T588" s="151"/>
    </row>
    <row r="589" spans="2:20" ht="14">
      <c r="B589" s="206"/>
      <c r="C589" s="222"/>
      <c r="D589" s="223"/>
      <c r="E589" s="222"/>
      <c r="F589" s="222"/>
      <c r="G589" s="222"/>
      <c r="H589" s="222"/>
      <c r="R589" s="151"/>
      <c r="S589" s="151"/>
      <c r="T589" s="151"/>
    </row>
    <row r="590" spans="2:20" ht="14">
      <c r="B590" s="206"/>
      <c r="C590" s="222"/>
      <c r="D590" s="223"/>
      <c r="E590" s="222"/>
      <c r="F590" s="222"/>
      <c r="G590" s="222"/>
      <c r="H590" s="222"/>
      <c r="R590" s="151"/>
      <c r="S590" s="151"/>
      <c r="T590" s="151"/>
    </row>
    <row r="591" spans="2:20" ht="14">
      <c r="B591" s="206"/>
      <c r="C591" s="222"/>
      <c r="D591" s="223"/>
      <c r="E591" s="222"/>
      <c r="F591" s="222"/>
      <c r="G591" s="222"/>
      <c r="H591" s="222"/>
      <c r="R591" s="151"/>
      <c r="S591" s="151"/>
      <c r="T591" s="151"/>
    </row>
    <row r="592" spans="2:20" ht="14">
      <c r="B592" s="206"/>
      <c r="C592" s="222"/>
      <c r="D592" s="223"/>
      <c r="E592" s="222"/>
      <c r="F592" s="222"/>
      <c r="G592" s="222"/>
      <c r="H592" s="222"/>
      <c r="R592" s="151"/>
      <c r="S592" s="151"/>
      <c r="T592" s="151"/>
    </row>
    <row r="593" spans="2:20" ht="14">
      <c r="B593" s="206"/>
      <c r="C593" s="222"/>
      <c r="D593" s="223"/>
      <c r="E593" s="222"/>
      <c r="F593" s="222"/>
      <c r="G593" s="222"/>
      <c r="H593" s="222"/>
      <c r="R593" s="151"/>
      <c r="S593" s="151"/>
      <c r="T593" s="151"/>
    </row>
    <row r="594" spans="2:20" ht="14">
      <c r="B594" s="206"/>
      <c r="C594" s="222"/>
      <c r="D594" s="223"/>
      <c r="E594" s="222"/>
      <c r="F594" s="222"/>
      <c r="G594" s="222"/>
      <c r="H594" s="222"/>
      <c r="R594" s="151"/>
      <c r="S594" s="151"/>
      <c r="T594" s="151"/>
    </row>
    <row r="595" spans="2:20" ht="14">
      <c r="B595" s="206"/>
      <c r="C595" s="222"/>
      <c r="D595" s="223"/>
      <c r="E595" s="222"/>
      <c r="F595" s="222"/>
      <c r="G595" s="222"/>
      <c r="H595" s="222"/>
      <c r="R595" s="151"/>
      <c r="S595" s="151"/>
      <c r="T595" s="151"/>
    </row>
    <row r="596" spans="2:20" ht="14">
      <c r="B596" s="206"/>
      <c r="C596" s="222"/>
      <c r="D596" s="223"/>
      <c r="E596" s="222"/>
      <c r="F596" s="222"/>
      <c r="G596" s="222"/>
      <c r="H596" s="222"/>
      <c r="R596" s="151"/>
      <c r="S596" s="151"/>
      <c r="T596" s="151"/>
    </row>
    <row r="597" spans="2:20" ht="14">
      <c r="B597" s="206"/>
      <c r="C597" s="222"/>
      <c r="D597" s="223"/>
      <c r="E597" s="222"/>
      <c r="F597" s="222"/>
      <c r="G597" s="222"/>
      <c r="H597" s="222"/>
      <c r="R597" s="151"/>
      <c r="S597" s="151"/>
      <c r="T597" s="151"/>
    </row>
    <row r="598" spans="2:20" ht="14">
      <c r="B598" s="206"/>
      <c r="C598" s="222"/>
      <c r="D598" s="223"/>
      <c r="E598" s="222"/>
      <c r="F598" s="222"/>
      <c r="G598" s="222"/>
      <c r="H598" s="222"/>
      <c r="R598" s="151"/>
      <c r="S598" s="151"/>
      <c r="T598" s="151"/>
    </row>
    <row r="599" spans="2:20" ht="14">
      <c r="B599" s="206"/>
      <c r="C599" s="222"/>
      <c r="D599" s="223"/>
      <c r="E599" s="222"/>
      <c r="F599" s="222"/>
      <c r="G599" s="222"/>
      <c r="H599" s="222"/>
      <c r="R599" s="151"/>
      <c r="S599" s="151"/>
      <c r="T599" s="151"/>
    </row>
    <row r="600" spans="2:20" ht="14">
      <c r="B600" s="206"/>
      <c r="C600" s="222"/>
      <c r="D600" s="223"/>
      <c r="E600" s="222"/>
      <c r="F600" s="222"/>
      <c r="G600" s="222"/>
      <c r="H600" s="222"/>
      <c r="R600" s="151"/>
      <c r="S600" s="151"/>
      <c r="T600" s="151"/>
    </row>
    <row r="601" spans="2:20" ht="14">
      <c r="B601" s="206"/>
      <c r="C601" s="222"/>
      <c r="D601" s="223"/>
      <c r="E601" s="222"/>
      <c r="F601" s="222"/>
      <c r="G601" s="222"/>
      <c r="H601" s="222"/>
      <c r="R601" s="151"/>
      <c r="S601" s="151"/>
      <c r="T601" s="151"/>
    </row>
    <row r="602" spans="2:20" ht="14">
      <c r="B602" s="206"/>
      <c r="C602" s="222"/>
      <c r="D602" s="223"/>
      <c r="E602" s="222"/>
      <c r="F602" s="222"/>
      <c r="G602" s="222"/>
      <c r="H602" s="222"/>
      <c r="R602" s="151"/>
      <c r="S602" s="151"/>
      <c r="T602" s="151"/>
    </row>
    <row r="603" spans="2:20" ht="14">
      <c r="B603" s="206"/>
      <c r="C603" s="222"/>
      <c r="D603" s="223"/>
      <c r="E603" s="222"/>
      <c r="F603" s="222"/>
      <c r="G603" s="222"/>
      <c r="H603" s="222"/>
      <c r="R603" s="151"/>
      <c r="S603" s="151"/>
      <c r="T603" s="151"/>
    </row>
    <row r="604" spans="2:20" ht="14">
      <c r="B604" s="206"/>
      <c r="C604" s="222"/>
      <c r="D604" s="223"/>
      <c r="E604" s="222"/>
      <c r="F604" s="222"/>
      <c r="G604" s="222"/>
      <c r="H604" s="222"/>
      <c r="R604" s="151"/>
      <c r="S604" s="151"/>
      <c r="T604" s="151"/>
    </row>
    <row r="605" spans="2:20" ht="14">
      <c r="B605" s="206"/>
      <c r="C605" s="222"/>
      <c r="D605" s="223"/>
      <c r="E605" s="222"/>
      <c r="F605" s="222"/>
      <c r="G605" s="222"/>
      <c r="H605" s="222"/>
      <c r="R605" s="151"/>
      <c r="S605" s="151"/>
      <c r="T605" s="151"/>
    </row>
    <row r="606" spans="2:20" ht="14">
      <c r="B606" s="206"/>
      <c r="C606" s="222"/>
      <c r="D606" s="223"/>
      <c r="E606" s="222"/>
      <c r="F606" s="222"/>
      <c r="G606" s="222"/>
      <c r="H606" s="222"/>
      <c r="R606" s="151"/>
      <c r="S606" s="151"/>
      <c r="T606" s="151"/>
    </row>
    <row r="607" spans="2:20" ht="14">
      <c r="B607" s="206"/>
      <c r="C607" s="222"/>
      <c r="D607" s="223"/>
      <c r="E607" s="222"/>
      <c r="F607" s="222"/>
      <c r="G607" s="222"/>
      <c r="H607" s="222"/>
      <c r="R607" s="151"/>
      <c r="S607" s="151"/>
      <c r="T607" s="151"/>
    </row>
    <row r="608" spans="2:20" ht="14">
      <c r="B608" s="206"/>
      <c r="C608" s="222"/>
      <c r="D608" s="223"/>
      <c r="E608" s="222"/>
      <c r="F608" s="222"/>
      <c r="G608" s="222"/>
      <c r="H608" s="222"/>
      <c r="R608" s="151"/>
      <c r="S608" s="151"/>
      <c r="T608" s="151"/>
    </row>
    <row r="609" spans="2:20" ht="14">
      <c r="B609" s="206"/>
      <c r="C609" s="222"/>
      <c r="D609" s="223"/>
      <c r="E609" s="222"/>
      <c r="F609" s="222"/>
      <c r="G609" s="222"/>
      <c r="H609" s="222"/>
      <c r="R609" s="151"/>
      <c r="S609" s="151"/>
      <c r="T609" s="151"/>
    </row>
    <row r="610" spans="2:20" ht="14">
      <c r="B610" s="206"/>
      <c r="C610" s="222"/>
      <c r="D610" s="223"/>
      <c r="E610" s="222"/>
      <c r="F610" s="222"/>
      <c r="G610" s="222"/>
      <c r="H610" s="222"/>
      <c r="R610" s="151"/>
      <c r="S610" s="151"/>
      <c r="T610" s="151"/>
    </row>
    <row r="611" spans="2:20" ht="14">
      <c r="B611" s="206"/>
      <c r="C611" s="222"/>
      <c r="D611" s="223"/>
      <c r="E611" s="222"/>
      <c r="F611" s="222"/>
      <c r="G611" s="222"/>
      <c r="H611" s="222"/>
      <c r="R611" s="151"/>
      <c r="S611" s="151"/>
      <c r="T611" s="151"/>
    </row>
    <row r="612" spans="2:20" ht="14">
      <c r="B612" s="206"/>
      <c r="C612" s="222"/>
      <c r="D612" s="223"/>
      <c r="E612" s="222"/>
      <c r="F612" s="222"/>
      <c r="G612" s="222"/>
      <c r="H612" s="222"/>
      <c r="R612" s="151"/>
      <c r="S612" s="151"/>
      <c r="T612" s="151"/>
    </row>
    <row r="613" spans="2:20" ht="14">
      <c r="B613" s="206"/>
      <c r="C613" s="222"/>
      <c r="D613" s="223"/>
      <c r="E613" s="222"/>
      <c r="F613" s="222"/>
      <c r="G613" s="222"/>
      <c r="H613" s="222"/>
      <c r="R613" s="151"/>
      <c r="S613" s="151"/>
      <c r="T613" s="151"/>
    </row>
    <row r="614" spans="2:20" ht="14">
      <c r="B614" s="206"/>
      <c r="C614" s="222"/>
      <c r="D614" s="223"/>
      <c r="E614" s="222"/>
      <c r="F614" s="222"/>
      <c r="G614" s="222"/>
      <c r="H614" s="222"/>
      <c r="R614" s="151"/>
      <c r="S614" s="151"/>
      <c r="T614" s="151"/>
    </row>
    <row r="615" spans="2:20" ht="14">
      <c r="B615" s="206"/>
      <c r="C615" s="222"/>
      <c r="D615" s="223"/>
      <c r="E615" s="222"/>
      <c r="F615" s="222"/>
      <c r="G615" s="222"/>
      <c r="H615" s="222"/>
      <c r="R615" s="151"/>
      <c r="S615" s="151"/>
      <c r="T615" s="151"/>
    </row>
    <row r="616" spans="2:20" ht="14">
      <c r="B616" s="206"/>
      <c r="C616" s="222"/>
      <c r="D616" s="223"/>
      <c r="E616" s="222"/>
      <c r="F616" s="222"/>
      <c r="G616" s="222"/>
      <c r="H616" s="222"/>
      <c r="R616" s="151"/>
      <c r="S616" s="151"/>
      <c r="T616" s="151"/>
    </row>
    <row r="617" spans="2:20" ht="14">
      <c r="B617" s="206"/>
      <c r="C617" s="222"/>
      <c r="D617" s="223"/>
      <c r="E617" s="222"/>
      <c r="F617" s="222"/>
      <c r="G617" s="222"/>
      <c r="H617" s="222"/>
      <c r="R617" s="151"/>
      <c r="S617" s="151"/>
      <c r="T617" s="151"/>
    </row>
    <row r="618" spans="2:20" ht="14">
      <c r="B618" s="206"/>
      <c r="C618" s="222"/>
      <c r="D618" s="223"/>
      <c r="E618" s="222"/>
      <c r="F618" s="222"/>
      <c r="G618" s="222"/>
      <c r="H618" s="222"/>
      <c r="R618" s="151"/>
      <c r="S618" s="151"/>
      <c r="T618" s="151"/>
    </row>
    <row r="619" spans="2:20" ht="14">
      <c r="B619" s="206"/>
      <c r="C619" s="222"/>
      <c r="D619" s="223"/>
      <c r="E619" s="222"/>
      <c r="F619" s="222"/>
      <c r="G619" s="222"/>
      <c r="H619" s="222"/>
      <c r="R619" s="151"/>
      <c r="S619" s="151"/>
      <c r="T619" s="151"/>
    </row>
    <row r="620" spans="2:20" ht="14">
      <c r="B620" s="206"/>
      <c r="C620" s="222"/>
      <c r="D620" s="223"/>
      <c r="E620" s="222"/>
      <c r="F620" s="222"/>
      <c r="G620" s="222"/>
      <c r="H620" s="222"/>
      <c r="R620" s="151"/>
      <c r="S620" s="151"/>
      <c r="T620" s="151"/>
    </row>
    <row r="621" spans="2:20" ht="14">
      <c r="B621" s="206"/>
      <c r="C621" s="222"/>
      <c r="D621" s="223"/>
      <c r="E621" s="222"/>
      <c r="F621" s="222"/>
      <c r="G621" s="222"/>
      <c r="H621" s="222"/>
      <c r="R621" s="151"/>
      <c r="S621" s="151"/>
      <c r="T621" s="151"/>
    </row>
    <row r="622" spans="2:20" ht="14">
      <c r="B622" s="206"/>
      <c r="C622" s="222"/>
      <c r="D622" s="223"/>
      <c r="E622" s="222"/>
      <c r="F622" s="222"/>
      <c r="G622" s="222"/>
      <c r="H622" s="222"/>
      <c r="R622" s="151"/>
      <c r="S622" s="151"/>
      <c r="T622" s="151"/>
    </row>
    <row r="623" spans="2:20" ht="14">
      <c r="B623" s="206"/>
      <c r="C623" s="222"/>
      <c r="D623" s="223"/>
      <c r="E623" s="222"/>
      <c r="F623" s="222"/>
      <c r="G623" s="222"/>
      <c r="H623" s="222"/>
      <c r="R623" s="151"/>
      <c r="S623" s="151"/>
      <c r="T623" s="151"/>
    </row>
    <row r="624" spans="2:20" ht="14">
      <c r="B624" s="206"/>
      <c r="C624" s="222"/>
      <c r="D624" s="223"/>
      <c r="E624" s="222"/>
      <c r="F624" s="222"/>
      <c r="G624" s="222"/>
      <c r="H624" s="222"/>
      <c r="R624" s="151"/>
      <c r="S624" s="151"/>
      <c r="T624" s="151"/>
    </row>
    <row r="625" spans="2:20" ht="14">
      <c r="B625" s="206"/>
      <c r="C625" s="222"/>
      <c r="D625" s="223"/>
      <c r="E625" s="222"/>
      <c r="F625" s="222"/>
      <c r="G625" s="222"/>
      <c r="H625" s="222"/>
      <c r="R625" s="151"/>
      <c r="S625" s="151"/>
      <c r="T625" s="151"/>
    </row>
    <row r="626" spans="2:20" ht="14">
      <c r="B626" s="206"/>
      <c r="C626" s="222"/>
      <c r="D626" s="223"/>
      <c r="E626" s="222"/>
      <c r="F626" s="222"/>
      <c r="G626" s="222"/>
      <c r="H626" s="222"/>
      <c r="R626" s="151"/>
      <c r="S626" s="151"/>
      <c r="T626" s="151"/>
    </row>
    <row r="627" spans="2:20" ht="14">
      <c r="B627" s="206"/>
      <c r="C627" s="222"/>
      <c r="D627" s="223"/>
      <c r="E627" s="222"/>
      <c r="F627" s="222"/>
      <c r="G627" s="222"/>
      <c r="H627" s="222"/>
      <c r="R627" s="151"/>
      <c r="S627" s="151"/>
      <c r="T627" s="151"/>
    </row>
    <row r="628" spans="2:20" ht="14">
      <c r="B628" s="206"/>
      <c r="C628" s="222"/>
      <c r="D628" s="223"/>
      <c r="E628" s="222"/>
      <c r="F628" s="222"/>
      <c r="G628" s="222"/>
      <c r="H628" s="222"/>
      <c r="R628" s="151"/>
      <c r="S628" s="151"/>
      <c r="T628" s="151"/>
    </row>
    <row r="629" spans="2:20" ht="14">
      <c r="B629" s="206"/>
      <c r="C629" s="222"/>
      <c r="D629" s="223"/>
      <c r="E629" s="222"/>
      <c r="F629" s="222"/>
      <c r="G629" s="222"/>
      <c r="H629" s="222"/>
      <c r="R629" s="151"/>
      <c r="S629" s="151"/>
      <c r="T629" s="151"/>
    </row>
    <row r="630" spans="2:20" ht="14">
      <c r="B630" s="206"/>
      <c r="C630" s="222"/>
      <c r="D630" s="223"/>
      <c r="E630" s="222"/>
      <c r="F630" s="222"/>
      <c r="G630" s="222"/>
      <c r="H630" s="222"/>
      <c r="R630" s="151"/>
      <c r="S630" s="151"/>
      <c r="T630" s="151"/>
    </row>
    <row r="631" spans="2:20" ht="14">
      <c r="B631" s="206"/>
      <c r="C631" s="222"/>
      <c r="D631" s="223"/>
      <c r="E631" s="222"/>
      <c r="F631" s="222"/>
      <c r="G631" s="222"/>
      <c r="H631" s="222"/>
      <c r="R631" s="151"/>
      <c r="S631" s="151"/>
      <c r="T631" s="151"/>
    </row>
    <row r="632" spans="2:20" ht="14">
      <c r="B632" s="206"/>
      <c r="C632" s="222"/>
      <c r="D632" s="223"/>
      <c r="E632" s="222"/>
      <c r="F632" s="222"/>
      <c r="G632" s="222"/>
      <c r="H632" s="222"/>
      <c r="R632" s="151"/>
      <c r="S632" s="151"/>
      <c r="T632" s="151"/>
    </row>
    <row r="633" spans="2:20" ht="14">
      <c r="B633" s="206"/>
      <c r="C633" s="222"/>
      <c r="D633" s="223"/>
      <c r="E633" s="222"/>
      <c r="F633" s="222"/>
      <c r="G633" s="222"/>
      <c r="H633" s="222"/>
      <c r="R633" s="151"/>
      <c r="S633" s="151"/>
      <c r="T633" s="151"/>
    </row>
    <row r="634" spans="2:20" ht="14">
      <c r="B634" s="206"/>
      <c r="C634" s="222"/>
      <c r="D634" s="223"/>
      <c r="E634" s="222"/>
      <c r="F634" s="222"/>
      <c r="G634" s="222"/>
      <c r="H634" s="222"/>
      <c r="R634" s="151"/>
      <c r="S634" s="151"/>
      <c r="T634" s="151"/>
    </row>
    <row r="635" spans="2:20" ht="14">
      <c r="B635" s="206"/>
      <c r="C635" s="222"/>
      <c r="D635" s="223"/>
      <c r="E635" s="222"/>
      <c r="F635" s="222"/>
      <c r="G635" s="222"/>
      <c r="H635" s="222"/>
      <c r="R635" s="151"/>
      <c r="S635" s="151"/>
      <c r="T635" s="151"/>
    </row>
    <row r="636" spans="2:20" ht="14">
      <c r="B636" s="206"/>
      <c r="C636" s="222"/>
      <c r="D636" s="223"/>
      <c r="E636" s="222"/>
      <c r="F636" s="222"/>
      <c r="G636" s="222"/>
      <c r="H636" s="222"/>
      <c r="R636" s="151"/>
      <c r="S636" s="151"/>
      <c r="T636" s="151"/>
    </row>
    <row r="637" spans="2:20" ht="14">
      <c r="B637" s="206"/>
      <c r="C637" s="222"/>
      <c r="D637" s="223"/>
      <c r="E637" s="222"/>
      <c r="F637" s="222"/>
      <c r="G637" s="222"/>
      <c r="H637" s="222"/>
      <c r="R637" s="151"/>
      <c r="S637" s="151"/>
      <c r="T637" s="151"/>
    </row>
    <row r="638" spans="2:20" ht="14">
      <c r="B638" s="206"/>
      <c r="C638" s="222"/>
      <c r="D638" s="223"/>
      <c r="E638" s="222"/>
      <c r="F638" s="222"/>
      <c r="G638" s="222"/>
      <c r="H638" s="222"/>
      <c r="R638" s="151"/>
      <c r="S638" s="151"/>
      <c r="T638" s="151"/>
    </row>
    <row r="639" spans="2:20" ht="14">
      <c r="B639" s="206"/>
      <c r="C639" s="222"/>
      <c r="D639" s="223"/>
      <c r="E639" s="222"/>
      <c r="F639" s="222"/>
      <c r="G639" s="222"/>
      <c r="H639" s="222"/>
      <c r="R639" s="151"/>
      <c r="S639" s="151"/>
      <c r="T639" s="151"/>
    </row>
    <row r="640" spans="2:20" ht="14">
      <c r="B640" s="206"/>
      <c r="C640" s="222"/>
      <c r="D640" s="223"/>
      <c r="E640" s="222"/>
      <c r="F640" s="222"/>
      <c r="G640" s="222"/>
      <c r="H640" s="222"/>
      <c r="R640" s="151"/>
      <c r="S640" s="151"/>
      <c r="T640" s="151"/>
    </row>
    <row r="641" spans="2:20" ht="14">
      <c r="B641" s="206"/>
      <c r="C641" s="222"/>
      <c r="D641" s="223"/>
      <c r="E641" s="222"/>
      <c r="F641" s="222"/>
      <c r="G641" s="222"/>
      <c r="H641" s="222"/>
      <c r="R641" s="151"/>
      <c r="S641" s="151"/>
      <c r="T641" s="151"/>
    </row>
    <row r="642" spans="2:20" ht="14">
      <c r="B642" s="206"/>
      <c r="C642" s="222"/>
      <c r="D642" s="223"/>
      <c r="E642" s="222"/>
      <c r="F642" s="222"/>
      <c r="G642" s="222"/>
      <c r="H642" s="222"/>
      <c r="R642" s="151"/>
      <c r="S642" s="151"/>
      <c r="T642" s="151"/>
    </row>
    <row r="643" spans="2:20" ht="14">
      <c r="B643" s="206"/>
      <c r="C643" s="222"/>
      <c r="D643" s="223"/>
      <c r="E643" s="222"/>
      <c r="F643" s="222"/>
      <c r="G643" s="222"/>
      <c r="H643" s="222"/>
      <c r="R643" s="151"/>
      <c r="S643" s="151"/>
      <c r="T643" s="151"/>
    </row>
    <row r="644" spans="2:20" ht="14">
      <c r="B644" s="206"/>
      <c r="C644" s="222"/>
      <c r="D644" s="223"/>
      <c r="E644" s="222"/>
      <c r="F644" s="222"/>
      <c r="G644" s="222"/>
      <c r="H644" s="222"/>
      <c r="R644" s="151"/>
      <c r="S644" s="151"/>
      <c r="T644" s="151"/>
    </row>
    <row r="645" spans="2:20" ht="14">
      <c r="B645" s="206"/>
      <c r="C645" s="222"/>
      <c r="D645" s="223"/>
      <c r="E645" s="222"/>
      <c r="F645" s="222"/>
      <c r="G645" s="222"/>
      <c r="H645" s="222"/>
      <c r="R645" s="151"/>
      <c r="S645" s="151"/>
      <c r="T645" s="151"/>
    </row>
    <row r="646" spans="2:20" ht="14">
      <c r="B646" s="206"/>
      <c r="C646" s="222"/>
      <c r="D646" s="223"/>
      <c r="E646" s="222"/>
      <c r="F646" s="222"/>
      <c r="G646" s="222"/>
      <c r="H646" s="222"/>
      <c r="R646" s="151"/>
      <c r="S646" s="151"/>
      <c r="T646" s="151"/>
    </row>
    <row r="647" spans="2:20" ht="14">
      <c r="B647" s="206"/>
      <c r="C647" s="222"/>
      <c r="D647" s="223"/>
      <c r="E647" s="222"/>
      <c r="F647" s="222"/>
      <c r="G647" s="222"/>
      <c r="H647" s="222"/>
      <c r="R647" s="151"/>
      <c r="S647" s="151"/>
      <c r="T647" s="151"/>
    </row>
    <row r="648" spans="2:20" ht="14">
      <c r="B648" s="206"/>
      <c r="C648" s="222"/>
      <c r="D648" s="223"/>
      <c r="E648" s="222"/>
      <c r="F648" s="222"/>
      <c r="G648" s="222"/>
      <c r="H648" s="222"/>
      <c r="R648" s="151"/>
      <c r="S648" s="151"/>
      <c r="T648" s="151"/>
    </row>
    <row r="649" spans="2:20" ht="14">
      <c r="B649" s="206"/>
      <c r="C649" s="222"/>
      <c r="D649" s="223"/>
      <c r="E649" s="222"/>
      <c r="F649" s="222"/>
      <c r="G649" s="222"/>
      <c r="H649" s="222"/>
      <c r="R649" s="151"/>
      <c r="S649" s="151"/>
      <c r="T649" s="151"/>
    </row>
    <row r="650" spans="2:20" ht="14">
      <c r="B650" s="206"/>
      <c r="C650" s="222"/>
      <c r="D650" s="223"/>
      <c r="E650" s="222"/>
      <c r="F650" s="222"/>
      <c r="G650" s="222"/>
      <c r="H650" s="222"/>
      <c r="R650" s="151"/>
      <c r="S650" s="151"/>
      <c r="T650" s="151"/>
    </row>
    <row r="651" spans="2:20" ht="14">
      <c r="B651" s="206"/>
      <c r="C651" s="222"/>
      <c r="D651" s="223"/>
      <c r="E651" s="222"/>
      <c r="F651" s="222"/>
      <c r="G651" s="222"/>
      <c r="H651" s="222"/>
      <c r="R651" s="151"/>
      <c r="S651" s="151"/>
      <c r="T651" s="151"/>
    </row>
    <row r="652" spans="2:20" ht="14">
      <c r="B652" s="206"/>
      <c r="C652" s="222"/>
      <c r="D652" s="223"/>
      <c r="E652" s="222"/>
      <c r="F652" s="222"/>
      <c r="G652" s="222"/>
      <c r="H652" s="222"/>
      <c r="R652" s="151"/>
      <c r="S652" s="151"/>
      <c r="T652" s="151"/>
    </row>
    <row r="653" spans="2:20" ht="14">
      <c r="B653" s="206"/>
      <c r="C653" s="222"/>
      <c r="D653" s="223"/>
      <c r="E653" s="222"/>
      <c r="F653" s="222"/>
      <c r="G653" s="222"/>
      <c r="H653" s="222"/>
      <c r="R653" s="151"/>
      <c r="S653" s="151"/>
      <c r="T653" s="151"/>
    </row>
    <row r="654" spans="2:20" ht="14">
      <c r="B654" s="206"/>
      <c r="C654" s="222"/>
      <c r="D654" s="223"/>
      <c r="E654" s="222"/>
      <c r="F654" s="222"/>
      <c r="G654" s="222"/>
      <c r="H654" s="222"/>
      <c r="R654" s="151"/>
      <c r="S654" s="151"/>
      <c r="T654" s="151"/>
    </row>
    <row r="655" spans="2:20" ht="14">
      <c r="B655" s="206"/>
      <c r="C655" s="222"/>
      <c r="D655" s="223"/>
      <c r="E655" s="222"/>
      <c r="F655" s="222"/>
      <c r="G655" s="222"/>
      <c r="H655" s="222"/>
      <c r="R655" s="151"/>
      <c r="S655" s="151"/>
      <c r="T655" s="151"/>
    </row>
    <row r="656" spans="2:20" ht="14">
      <c r="B656" s="206"/>
      <c r="C656" s="222"/>
      <c r="D656" s="223"/>
      <c r="E656" s="222"/>
      <c r="F656" s="222"/>
      <c r="G656" s="222"/>
      <c r="H656" s="222"/>
      <c r="R656" s="151"/>
      <c r="S656" s="151"/>
      <c r="T656" s="151"/>
    </row>
    <row r="657" spans="2:20" ht="14">
      <c r="B657" s="206"/>
      <c r="C657" s="222"/>
      <c r="D657" s="223"/>
      <c r="E657" s="222"/>
      <c r="F657" s="222"/>
      <c r="G657" s="222"/>
      <c r="H657" s="222"/>
      <c r="R657" s="151"/>
      <c r="S657" s="151"/>
      <c r="T657" s="151"/>
    </row>
    <row r="658" spans="2:20" ht="14">
      <c r="B658" s="206"/>
      <c r="C658" s="222"/>
      <c r="D658" s="223"/>
      <c r="E658" s="222"/>
      <c r="F658" s="222"/>
      <c r="G658" s="222"/>
      <c r="H658" s="222"/>
      <c r="R658" s="151"/>
      <c r="S658" s="151"/>
      <c r="T658" s="151"/>
    </row>
    <row r="659" spans="2:20" ht="14">
      <c r="B659" s="206"/>
      <c r="C659" s="222"/>
      <c r="D659" s="223"/>
      <c r="E659" s="222"/>
      <c r="F659" s="222"/>
      <c r="G659" s="222"/>
      <c r="H659" s="222"/>
      <c r="R659" s="151"/>
      <c r="S659" s="151"/>
      <c r="T659" s="151"/>
    </row>
    <row r="660" spans="2:20" ht="14">
      <c r="B660" s="206"/>
      <c r="C660" s="222"/>
      <c r="D660" s="223"/>
      <c r="E660" s="222"/>
      <c r="F660" s="222"/>
      <c r="G660" s="222"/>
      <c r="H660" s="222"/>
      <c r="R660" s="151"/>
      <c r="S660" s="151"/>
      <c r="T660" s="151"/>
    </row>
    <row r="661" spans="2:20" ht="14">
      <c r="B661" s="206"/>
      <c r="C661" s="222"/>
      <c r="D661" s="223"/>
      <c r="E661" s="222"/>
      <c r="F661" s="222"/>
      <c r="G661" s="222"/>
      <c r="H661" s="222"/>
      <c r="R661" s="151"/>
      <c r="S661" s="151"/>
      <c r="T661" s="151"/>
    </row>
    <row r="662" spans="2:20" ht="14">
      <c r="B662" s="206"/>
      <c r="C662" s="222"/>
      <c r="D662" s="223"/>
      <c r="E662" s="222"/>
      <c r="F662" s="222"/>
      <c r="G662" s="222"/>
      <c r="H662" s="222"/>
      <c r="R662" s="151"/>
      <c r="S662" s="151"/>
      <c r="T662" s="151"/>
    </row>
    <row r="663" spans="2:20" ht="14">
      <c r="B663" s="206"/>
      <c r="C663" s="222"/>
      <c r="D663" s="223"/>
      <c r="E663" s="222"/>
      <c r="F663" s="222"/>
      <c r="G663" s="222"/>
      <c r="H663" s="222"/>
      <c r="R663" s="151"/>
      <c r="S663" s="151"/>
      <c r="T663" s="151"/>
    </row>
    <row r="664" spans="2:20" ht="14">
      <c r="B664" s="206"/>
      <c r="C664" s="222"/>
      <c r="D664" s="223"/>
      <c r="E664" s="222"/>
      <c r="F664" s="222"/>
      <c r="G664" s="222"/>
      <c r="H664" s="222"/>
      <c r="R664" s="151"/>
      <c r="S664" s="151"/>
      <c r="T664" s="151"/>
    </row>
    <row r="665" spans="2:20" ht="14">
      <c r="B665" s="206"/>
      <c r="C665" s="222"/>
      <c r="D665" s="223"/>
      <c r="E665" s="222"/>
      <c r="F665" s="222"/>
      <c r="G665" s="222"/>
      <c r="H665" s="222"/>
      <c r="R665" s="151"/>
      <c r="S665" s="151"/>
      <c r="T665" s="151"/>
    </row>
    <row r="666" spans="2:20" ht="14">
      <c r="B666" s="206"/>
      <c r="C666" s="222"/>
      <c r="D666" s="223"/>
      <c r="E666" s="222"/>
      <c r="F666" s="222"/>
      <c r="G666" s="222"/>
      <c r="H666" s="222"/>
      <c r="R666" s="151"/>
      <c r="S666" s="151"/>
      <c r="T666" s="151"/>
    </row>
    <row r="667" spans="2:20" ht="14">
      <c r="B667" s="206"/>
      <c r="C667" s="222"/>
      <c r="D667" s="223"/>
      <c r="E667" s="222"/>
      <c r="F667" s="222"/>
      <c r="G667" s="222"/>
      <c r="H667" s="222"/>
      <c r="R667" s="151"/>
      <c r="S667" s="151"/>
      <c r="T667" s="151"/>
    </row>
    <row r="668" spans="2:20" ht="14">
      <c r="B668" s="206"/>
      <c r="C668" s="222"/>
      <c r="D668" s="223"/>
      <c r="E668" s="222"/>
      <c r="F668" s="222"/>
      <c r="G668" s="222"/>
      <c r="H668" s="222"/>
      <c r="R668" s="151"/>
      <c r="S668" s="151"/>
      <c r="T668" s="151"/>
    </row>
    <row r="669" spans="2:20" ht="14">
      <c r="B669" s="206"/>
      <c r="C669" s="222"/>
      <c r="D669" s="223"/>
      <c r="E669" s="222"/>
      <c r="F669" s="222"/>
      <c r="G669" s="222"/>
      <c r="H669" s="222"/>
      <c r="R669" s="151"/>
      <c r="S669" s="151"/>
      <c r="T669" s="151"/>
    </row>
    <row r="670" spans="2:20" ht="14">
      <c r="B670" s="206"/>
      <c r="C670" s="222"/>
      <c r="D670" s="223"/>
      <c r="E670" s="222"/>
      <c r="F670" s="222"/>
      <c r="G670" s="222"/>
      <c r="H670" s="222"/>
      <c r="R670" s="151"/>
      <c r="S670" s="151"/>
      <c r="T670" s="151"/>
    </row>
    <row r="671" spans="2:20" ht="14">
      <c r="B671" s="206"/>
      <c r="C671" s="222"/>
      <c r="D671" s="223"/>
      <c r="E671" s="222"/>
      <c r="F671" s="222"/>
      <c r="G671" s="222"/>
      <c r="H671" s="222"/>
      <c r="R671" s="151"/>
      <c r="S671" s="151"/>
      <c r="T671" s="151"/>
    </row>
    <row r="672" spans="2:20" ht="14">
      <c r="B672" s="206"/>
      <c r="C672" s="222"/>
      <c r="D672" s="223"/>
      <c r="E672" s="222"/>
      <c r="F672" s="222"/>
      <c r="G672" s="222"/>
      <c r="H672" s="222"/>
      <c r="R672" s="151"/>
      <c r="S672" s="151"/>
      <c r="T672" s="151"/>
    </row>
    <row r="673" spans="2:20" ht="14">
      <c r="B673" s="206"/>
      <c r="C673" s="222"/>
      <c r="D673" s="223"/>
      <c r="E673" s="222"/>
      <c r="F673" s="222"/>
      <c r="G673" s="222"/>
      <c r="H673" s="222"/>
      <c r="R673" s="151"/>
      <c r="S673" s="151"/>
      <c r="T673" s="151"/>
    </row>
    <row r="674" spans="2:20" ht="14">
      <c r="B674" s="206"/>
      <c r="C674" s="222"/>
      <c r="D674" s="223"/>
      <c r="E674" s="222"/>
      <c r="F674" s="222"/>
      <c r="G674" s="222"/>
      <c r="H674" s="222"/>
      <c r="R674" s="151"/>
      <c r="S674" s="151"/>
      <c r="T674" s="151"/>
    </row>
    <row r="675" spans="2:20" ht="14">
      <c r="B675" s="206"/>
      <c r="C675" s="222"/>
      <c r="D675" s="223"/>
      <c r="E675" s="222"/>
      <c r="F675" s="222"/>
      <c r="G675" s="222"/>
      <c r="H675" s="222"/>
      <c r="R675" s="151"/>
      <c r="S675" s="151"/>
      <c r="T675" s="151"/>
    </row>
    <row r="676" spans="2:20" ht="14">
      <c r="B676" s="206"/>
      <c r="C676" s="222"/>
      <c r="D676" s="223"/>
      <c r="E676" s="222"/>
      <c r="F676" s="222"/>
      <c r="G676" s="222"/>
      <c r="H676" s="222"/>
      <c r="R676" s="151"/>
      <c r="S676" s="151"/>
      <c r="T676" s="151"/>
    </row>
    <row r="677" spans="2:20" ht="14">
      <c r="B677" s="206"/>
      <c r="C677" s="222"/>
      <c r="D677" s="223"/>
      <c r="E677" s="222"/>
      <c r="F677" s="222"/>
      <c r="G677" s="222"/>
      <c r="H677" s="222"/>
      <c r="R677" s="151"/>
      <c r="S677" s="151"/>
      <c r="T677" s="151"/>
    </row>
    <row r="678" spans="2:20" ht="14">
      <c r="B678" s="206"/>
      <c r="C678" s="222"/>
      <c r="D678" s="223"/>
      <c r="E678" s="222"/>
      <c r="F678" s="222"/>
      <c r="G678" s="222"/>
      <c r="H678" s="222"/>
      <c r="R678" s="151"/>
      <c r="S678" s="151"/>
      <c r="T678" s="151"/>
    </row>
    <row r="679" spans="2:20" ht="14">
      <c r="B679" s="206"/>
      <c r="C679" s="222"/>
      <c r="D679" s="223"/>
      <c r="E679" s="222"/>
      <c r="F679" s="222"/>
      <c r="G679" s="222"/>
      <c r="H679" s="222"/>
      <c r="R679" s="151"/>
      <c r="S679" s="151"/>
      <c r="T679" s="151"/>
    </row>
    <row r="680" spans="2:20" ht="14">
      <c r="B680" s="206"/>
      <c r="C680" s="222"/>
      <c r="D680" s="223"/>
      <c r="E680" s="222"/>
      <c r="F680" s="222"/>
      <c r="G680" s="222"/>
      <c r="H680" s="222"/>
      <c r="R680" s="151"/>
      <c r="S680" s="151"/>
      <c r="T680" s="151"/>
    </row>
    <row r="681" spans="2:20" ht="14">
      <c r="B681" s="206"/>
      <c r="C681" s="222"/>
      <c r="D681" s="223"/>
      <c r="E681" s="222"/>
      <c r="F681" s="222"/>
      <c r="G681" s="222"/>
      <c r="H681" s="222"/>
      <c r="R681" s="151"/>
      <c r="S681" s="151"/>
      <c r="T681" s="151"/>
    </row>
    <row r="682" spans="2:20" ht="14">
      <c r="B682" s="206"/>
      <c r="C682" s="222"/>
      <c r="D682" s="223"/>
      <c r="E682" s="222"/>
      <c r="F682" s="222"/>
      <c r="G682" s="222"/>
      <c r="H682" s="222"/>
      <c r="R682" s="151"/>
      <c r="S682" s="151"/>
      <c r="T682" s="151"/>
    </row>
    <row r="683" spans="2:20" ht="14">
      <c r="B683" s="206"/>
      <c r="C683" s="222"/>
      <c r="D683" s="223"/>
      <c r="E683" s="222"/>
      <c r="F683" s="222"/>
      <c r="G683" s="222"/>
      <c r="H683" s="222"/>
      <c r="R683" s="151"/>
      <c r="S683" s="151"/>
      <c r="T683" s="151"/>
    </row>
    <row r="684" spans="2:20" ht="14">
      <c r="B684" s="206"/>
      <c r="C684" s="222"/>
      <c r="D684" s="223"/>
      <c r="E684" s="222"/>
      <c r="F684" s="222"/>
      <c r="G684" s="222"/>
      <c r="H684" s="222"/>
      <c r="R684" s="151"/>
      <c r="S684" s="151"/>
      <c r="T684" s="151"/>
    </row>
    <row r="685" spans="2:20" ht="14">
      <c r="B685" s="206"/>
      <c r="C685" s="222"/>
      <c r="D685" s="223"/>
      <c r="E685" s="222"/>
      <c r="F685" s="222"/>
      <c r="G685" s="222"/>
      <c r="H685" s="222"/>
      <c r="R685" s="151"/>
      <c r="S685" s="151"/>
      <c r="T685" s="151"/>
    </row>
    <row r="686" spans="2:20" ht="14">
      <c r="B686" s="206"/>
      <c r="C686" s="222"/>
      <c r="D686" s="223"/>
      <c r="E686" s="222"/>
      <c r="F686" s="222"/>
      <c r="G686" s="222"/>
      <c r="H686" s="222"/>
      <c r="R686" s="151"/>
      <c r="S686" s="151"/>
      <c r="T686" s="151"/>
    </row>
    <row r="687" spans="2:20" ht="14">
      <c r="B687" s="206"/>
      <c r="C687" s="222"/>
      <c r="D687" s="223"/>
      <c r="E687" s="222"/>
      <c r="F687" s="222"/>
      <c r="G687" s="222"/>
      <c r="H687" s="222"/>
      <c r="R687" s="151"/>
      <c r="S687" s="151"/>
      <c r="T687" s="151"/>
    </row>
    <row r="688" spans="2:20" ht="14">
      <c r="B688" s="206"/>
      <c r="C688" s="222"/>
      <c r="D688" s="223"/>
      <c r="E688" s="222"/>
      <c r="F688" s="222"/>
      <c r="G688" s="222"/>
      <c r="H688" s="222"/>
      <c r="R688" s="151"/>
      <c r="S688" s="151"/>
      <c r="T688" s="151"/>
    </row>
    <row r="689" spans="2:20" ht="14">
      <c r="B689" s="206"/>
      <c r="C689" s="222"/>
      <c r="D689" s="223"/>
      <c r="E689" s="222"/>
      <c r="F689" s="222"/>
      <c r="G689" s="222"/>
      <c r="H689" s="222"/>
      <c r="R689" s="151"/>
      <c r="S689" s="151"/>
      <c r="T689" s="151"/>
    </row>
    <row r="690" spans="2:20" ht="14">
      <c r="B690" s="206"/>
      <c r="C690" s="222"/>
      <c r="D690" s="223"/>
      <c r="E690" s="222"/>
      <c r="F690" s="222"/>
      <c r="G690" s="222"/>
      <c r="H690" s="222"/>
      <c r="R690" s="151"/>
      <c r="S690" s="151"/>
      <c r="T690" s="151"/>
    </row>
    <row r="691" spans="2:20" ht="14">
      <c r="B691" s="206"/>
      <c r="C691" s="222"/>
      <c r="D691" s="223"/>
      <c r="E691" s="222"/>
      <c r="F691" s="222"/>
      <c r="G691" s="222"/>
      <c r="H691" s="222"/>
      <c r="R691" s="151"/>
      <c r="S691" s="151"/>
      <c r="T691" s="151"/>
    </row>
    <row r="692" spans="2:20" ht="14">
      <c r="B692" s="206"/>
      <c r="C692" s="222"/>
      <c r="D692" s="223"/>
      <c r="E692" s="222"/>
      <c r="F692" s="222"/>
      <c r="G692" s="222"/>
      <c r="H692" s="222"/>
      <c r="R692" s="151"/>
      <c r="S692" s="151"/>
      <c r="T692" s="151"/>
    </row>
    <row r="693" spans="2:20" ht="14">
      <c r="B693" s="206"/>
      <c r="C693" s="222"/>
      <c r="D693" s="223"/>
      <c r="E693" s="222"/>
      <c r="F693" s="222"/>
      <c r="G693" s="222"/>
      <c r="H693" s="222"/>
      <c r="R693" s="151"/>
      <c r="S693" s="151"/>
      <c r="T693" s="151"/>
    </row>
    <row r="694" spans="2:20" ht="14">
      <c r="B694" s="206"/>
      <c r="C694" s="222"/>
      <c r="D694" s="223"/>
      <c r="E694" s="222"/>
      <c r="F694" s="222"/>
      <c r="G694" s="222"/>
      <c r="H694" s="222"/>
      <c r="R694" s="151"/>
      <c r="S694" s="151"/>
      <c r="T694" s="151"/>
    </row>
    <row r="695" spans="2:20" ht="14">
      <c r="B695" s="206"/>
      <c r="C695" s="222"/>
      <c r="D695" s="223"/>
      <c r="E695" s="222"/>
      <c r="F695" s="222"/>
      <c r="G695" s="222"/>
      <c r="H695" s="222"/>
      <c r="R695" s="151"/>
      <c r="S695" s="151"/>
      <c r="T695" s="151"/>
    </row>
    <row r="696" spans="2:20" ht="14">
      <c r="B696" s="206"/>
      <c r="C696" s="222"/>
      <c r="D696" s="223"/>
      <c r="E696" s="222"/>
      <c r="F696" s="222"/>
      <c r="G696" s="222"/>
      <c r="H696" s="222"/>
      <c r="R696" s="151"/>
      <c r="S696" s="151"/>
      <c r="T696" s="151"/>
    </row>
    <row r="697" spans="2:20" ht="14">
      <c r="B697" s="206"/>
      <c r="C697" s="222"/>
      <c r="D697" s="223"/>
      <c r="E697" s="222"/>
      <c r="F697" s="222"/>
      <c r="G697" s="222"/>
      <c r="H697" s="222"/>
      <c r="R697" s="151"/>
      <c r="S697" s="151"/>
      <c r="T697" s="151"/>
    </row>
    <row r="698" spans="2:20" ht="14">
      <c r="B698" s="206"/>
      <c r="C698" s="222"/>
      <c r="D698" s="223"/>
      <c r="E698" s="222"/>
      <c r="F698" s="222"/>
      <c r="G698" s="222"/>
      <c r="H698" s="222"/>
      <c r="R698" s="151"/>
      <c r="S698" s="151"/>
      <c r="T698" s="151"/>
    </row>
    <row r="699" spans="2:20" ht="14">
      <c r="B699" s="206"/>
      <c r="C699" s="222"/>
      <c r="D699" s="223"/>
      <c r="E699" s="222"/>
      <c r="F699" s="222"/>
      <c r="G699" s="222"/>
      <c r="H699" s="222"/>
      <c r="R699" s="151"/>
      <c r="S699" s="151"/>
      <c r="T699" s="151"/>
    </row>
    <row r="700" spans="2:20" ht="14">
      <c r="B700" s="206"/>
      <c r="C700" s="222"/>
      <c r="D700" s="223"/>
      <c r="E700" s="222"/>
      <c r="F700" s="222"/>
      <c r="G700" s="222"/>
      <c r="H700" s="222"/>
      <c r="R700" s="151"/>
      <c r="S700" s="151"/>
      <c r="T700" s="151"/>
    </row>
    <row r="701" spans="2:20" ht="14">
      <c r="B701" s="206"/>
      <c r="C701" s="222"/>
      <c r="D701" s="223"/>
      <c r="E701" s="222"/>
      <c r="F701" s="222"/>
      <c r="G701" s="222"/>
      <c r="H701" s="222"/>
      <c r="R701" s="151"/>
      <c r="S701" s="151"/>
      <c r="T701" s="151"/>
    </row>
    <row r="702" spans="2:20" ht="14">
      <c r="B702" s="206"/>
      <c r="C702" s="222"/>
      <c r="D702" s="223"/>
      <c r="E702" s="222"/>
      <c r="F702" s="222"/>
      <c r="G702" s="222"/>
      <c r="H702" s="222"/>
      <c r="R702" s="151"/>
      <c r="S702" s="151"/>
      <c r="T702" s="151"/>
    </row>
    <row r="703" spans="2:20" ht="14">
      <c r="B703" s="206"/>
      <c r="C703" s="222"/>
      <c r="D703" s="223"/>
      <c r="E703" s="222"/>
      <c r="F703" s="222"/>
      <c r="G703" s="222"/>
      <c r="H703" s="222"/>
      <c r="R703" s="151"/>
      <c r="S703" s="151"/>
      <c r="T703" s="151"/>
    </row>
    <row r="704" spans="2:20" ht="14">
      <c r="B704" s="206"/>
      <c r="C704" s="222"/>
      <c r="D704" s="223"/>
      <c r="E704" s="222"/>
      <c r="F704" s="222"/>
      <c r="G704" s="222"/>
      <c r="H704" s="222"/>
      <c r="R704" s="151"/>
      <c r="S704" s="151"/>
      <c r="T704" s="151"/>
    </row>
    <row r="705" spans="2:20" ht="14">
      <c r="B705" s="206"/>
      <c r="C705" s="222"/>
      <c r="D705" s="223"/>
      <c r="E705" s="222"/>
      <c r="F705" s="222"/>
      <c r="G705" s="222"/>
      <c r="H705" s="222"/>
      <c r="R705" s="151"/>
      <c r="S705" s="151"/>
      <c r="T705" s="151"/>
    </row>
    <row r="706" spans="2:20" ht="14">
      <c r="B706" s="206"/>
      <c r="C706" s="222"/>
      <c r="D706" s="223"/>
      <c r="E706" s="222"/>
      <c r="F706" s="222"/>
      <c r="G706" s="222"/>
      <c r="H706" s="222"/>
      <c r="R706" s="151"/>
      <c r="S706" s="151"/>
      <c r="T706" s="151"/>
    </row>
    <row r="707" spans="2:20" ht="14">
      <c r="B707" s="206"/>
      <c r="C707" s="222"/>
      <c r="D707" s="223"/>
      <c r="E707" s="222"/>
      <c r="F707" s="222"/>
      <c r="G707" s="222"/>
      <c r="H707" s="222"/>
      <c r="R707" s="151"/>
      <c r="S707" s="151"/>
      <c r="T707" s="151"/>
    </row>
    <row r="708" spans="2:20" ht="14">
      <c r="B708" s="206"/>
      <c r="C708" s="222"/>
      <c r="D708" s="223"/>
      <c r="E708" s="222"/>
      <c r="F708" s="222"/>
      <c r="G708" s="222"/>
      <c r="H708" s="222"/>
      <c r="R708" s="151"/>
      <c r="S708" s="151"/>
      <c r="T708" s="151"/>
    </row>
    <row r="709" spans="2:20" ht="14">
      <c r="B709" s="206"/>
      <c r="C709" s="222"/>
      <c r="D709" s="223"/>
      <c r="E709" s="222"/>
      <c r="F709" s="222"/>
      <c r="G709" s="222"/>
      <c r="H709" s="222"/>
      <c r="R709" s="151"/>
      <c r="S709" s="151"/>
      <c r="T709" s="151"/>
    </row>
    <row r="710" spans="2:20" ht="14">
      <c r="B710" s="206"/>
      <c r="C710" s="222"/>
      <c r="D710" s="223"/>
      <c r="E710" s="222"/>
      <c r="F710" s="222"/>
      <c r="G710" s="222"/>
      <c r="H710" s="222"/>
      <c r="R710" s="151"/>
      <c r="S710" s="151"/>
      <c r="T710" s="151"/>
    </row>
    <row r="711" spans="2:20" ht="14">
      <c r="B711" s="206"/>
      <c r="C711" s="222"/>
      <c r="D711" s="223"/>
      <c r="E711" s="222"/>
      <c r="F711" s="222"/>
      <c r="G711" s="222"/>
      <c r="H711" s="222"/>
      <c r="R711" s="151"/>
      <c r="S711" s="151"/>
      <c r="T711" s="151"/>
    </row>
    <row r="712" spans="2:20" ht="14">
      <c r="B712" s="206"/>
      <c r="C712" s="222"/>
      <c r="D712" s="223"/>
      <c r="E712" s="222"/>
      <c r="F712" s="222"/>
      <c r="G712" s="222"/>
      <c r="H712" s="222"/>
      <c r="R712" s="151"/>
      <c r="S712" s="151"/>
      <c r="T712" s="151"/>
    </row>
    <row r="713" spans="2:20" ht="14">
      <c r="B713" s="206"/>
      <c r="C713" s="222"/>
      <c r="D713" s="223"/>
      <c r="E713" s="222"/>
      <c r="F713" s="222"/>
      <c r="G713" s="222"/>
      <c r="H713" s="222"/>
      <c r="R713" s="151"/>
      <c r="S713" s="151"/>
      <c r="T713" s="151"/>
    </row>
    <row r="714" spans="2:20" ht="14">
      <c r="B714" s="206"/>
      <c r="C714" s="222"/>
      <c r="D714" s="223"/>
      <c r="E714" s="222"/>
      <c r="F714" s="222"/>
      <c r="G714" s="222"/>
      <c r="H714" s="222"/>
      <c r="R714" s="151"/>
      <c r="S714" s="151"/>
      <c r="T714" s="151"/>
    </row>
    <row r="715" spans="2:20" ht="14">
      <c r="B715" s="206"/>
      <c r="C715" s="222"/>
      <c r="D715" s="223"/>
      <c r="E715" s="222"/>
      <c r="F715" s="222"/>
      <c r="G715" s="222"/>
      <c r="H715" s="222"/>
      <c r="R715" s="151"/>
      <c r="S715" s="151"/>
      <c r="T715" s="151"/>
    </row>
    <row r="716" spans="2:20" ht="14">
      <c r="B716" s="206"/>
      <c r="C716" s="222"/>
      <c r="D716" s="223"/>
      <c r="E716" s="222"/>
      <c r="F716" s="222"/>
      <c r="G716" s="222"/>
      <c r="H716" s="222"/>
      <c r="R716" s="151"/>
      <c r="S716" s="151"/>
      <c r="T716" s="151"/>
    </row>
    <row r="717" spans="2:20" ht="14">
      <c r="B717" s="206"/>
      <c r="C717" s="222"/>
      <c r="D717" s="223"/>
      <c r="E717" s="222"/>
      <c r="F717" s="222"/>
      <c r="G717" s="222"/>
      <c r="H717" s="222"/>
      <c r="R717" s="151"/>
      <c r="S717" s="151"/>
      <c r="T717" s="151"/>
    </row>
    <row r="718" spans="2:20" ht="14">
      <c r="B718" s="206"/>
      <c r="C718" s="222"/>
      <c r="D718" s="223"/>
      <c r="E718" s="222"/>
      <c r="F718" s="222"/>
      <c r="G718" s="222"/>
      <c r="H718" s="222"/>
      <c r="R718" s="151"/>
      <c r="S718" s="151"/>
      <c r="T718" s="151"/>
    </row>
    <row r="719" spans="2:20" ht="14">
      <c r="B719" s="206"/>
      <c r="C719" s="222"/>
      <c r="D719" s="223"/>
      <c r="E719" s="222"/>
      <c r="F719" s="222"/>
      <c r="G719" s="222"/>
      <c r="H719" s="222"/>
      <c r="R719" s="151"/>
      <c r="S719" s="151"/>
      <c r="T719" s="151"/>
    </row>
    <row r="720" spans="2:20" ht="14">
      <c r="B720" s="206"/>
      <c r="C720" s="222"/>
      <c r="D720" s="223"/>
      <c r="E720" s="222"/>
      <c r="F720" s="222"/>
      <c r="G720" s="222"/>
      <c r="H720" s="222"/>
      <c r="R720" s="151"/>
      <c r="S720" s="151"/>
      <c r="T720" s="151"/>
    </row>
    <row r="721" spans="2:20" ht="14">
      <c r="B721" s="206"/>
      <c r="C721" s="222"/>
      <c r="D721" s="223"/>
      <c r="E721" s="222"/>
      <c r="F721" s="222"/>
      <c r="G721" s="222"/>
      <c r="H721" s="222"/>
      <c r="R721" s="151"/>
      <c r="S721" s="151"/>
      <c r="T721" s="151"/>
    </row>
    <row r="722" spans="2:20" ht="14">
      <c r="B722" s="206"/>
      <c r="C722" s="222"/>
      <c r="D722" s="223"/>
      <c r="E722" s="222"/>
      <c r="F722" s="222"/>
      <c r="G722" s="222"/>
      <c r="H722" s="222"/>
      <c r="R722" s="151"/>
      <c r="S722" s="151"/>
      <c r="T722" s="151"/>
    </row>
    <row r="723" spans="2:20" ht="14">
      <c r="B723" s="206"/>
      <c r="C723" s="222"/>
      <c r="D723" s="223"/>
      <c r="E723" s="222"/>
      <c r="F723" s="222"/>
      <c r="G723" s="222"/>
      <c r="H723" s="222"/>
      <c r="R723" s="151"/>
      <c r="S723" s="151"/>
      <c r="T723" s="151"/>
    </row>
    <row r="724" spans="2:20" ht="14">
      <c r="B724" s="206"/>
      <c r="C724" s="222"/>
      <c r="D724" s="223"/>
      <c r="E724" s="222"/>
      <c r="F724" s="222"/>
      <c r="G724" s="222"/>
      <c r="H724" s="222"/>
      <c r="R724" s="151"/>
      <c r="S724" s="151"/>
      <c r="T724" s="151"/>
    </row>
    <row r="725" spans="2:20" ht="14">
      <c r="B725" s="206"/>
      <c r="C725" s="222"/>
      <c r="D725" s="223"/>
      <c r="E725" s="222"/>
      <c r="F725" s="222"/>
      <c r="G725" s="222"/>
      <c r="H725" s="222"/>
      <c r="R725" s="151"/>
      <c r="S725" s="151"/>
      <c r="T725" s="151"/>
    </row>
    <row r="726" spans="2:20" ht="14">
      <c r="B726" s="206"/>
      <c r="C726" s="222"/>
      <c r="D726" s="223"/>
      <c r="E726" s="222"/>
      <c r="F726" s="222"/>
      <c r="G726" s="222"/>
      <c r="H726" s="222"/>
      <c r="R726" s="151"/>
      <c r="S726" s="151"/>
      <c r="T726" s="151"/>
    </row>
    <row r="727" spans="2:20" ht="14">
      <c r="B727" s="206"/>
      <c r="C727" s="222"/>
      <c r="D727" s="223"/>
      <c r="E727" s="222"/>
      <c r="F727" s="222"/>
      <c r="G727" s="222"/>
      <c r="H727" s="222"/>
      <c r="R727" s="151"/>
      <c r="S727" s="151"/>
      <c r="T727" s="151"/>
    </row>
    <row r="728" spans="2:20" ht="14">
      <c r="B728" s="206"/>
      <c r="C728" s="222"/>
      <c r="D728" s="223"/>
      <c r="E728" s="222"/>
      <c r="F728" s="222"/>
      <c r="G728" s="222"/>
      <c r="H728" s="222"/>
      <c r="R728" s="151"/>
      <c r="S728" s="151"/>
      <c r="T728" s="151"/>
    </row>
    <row r="729" spans="2:20" ht="14">
      <c r="B729" s="206"/>
      <c r="C729" s="222"/>
      <c r="D729" s="223"/>
      <c r="E729" s="222"/>
      <c r="F729" s="222"/>
      <c r="G729" s="222"/>
      <c r="H729" s="222"/>
      <c r="R729" s="151"/>
      <c r="S729" s="151"/>
      <c r="T729" s="151"/>
    </row>
    <row r="730" spans="2:20" ht="14">
      <c r="B730" s="206"/>
      <c r="C730" s="222"/>
      <c r="D730" s="223"/>
      <c r="E730" s="222"/>
      <c r="F730" s="222"/>
      <c r="G730" s="222"/>
      <c r="H730" s="222"/>
      <c r="R730" s="151"/>
      <c r="S730" s="151"/>
      <c r="T730" s="151"/>
    </row>
    <row r="731" spans="2:20" ht="14">
      <c r="B731" s="206"/>
      <c r="C731" s="222"/>
      <c r="D731" s="223"/>
      <c r="E731" s="222"/>
      <c r="F731" s="222"/>
      <c r="G731" s="222"/>
      <c r="H731" s="222"/>
      <c r="R731" s="151"/>
      <c r="S731" s="151"/>
      <c r="T731" s="151"/>
    </row>
    <row r="732" spans="2:20" ht="14">
      <c r="B732" s="206"/>
      <c r="C732" s="222"/>
      <c r="D732" s="223"/>
      <c r="E732" s="222"/>
      <c r="F732" s="222"/>
      <c r="G732" s="222"/>
      <c r="H732" s="222"/>
      <c r="R732" s="151"/>
      <c r="S732" s="151"/>
      <c r="T732" s="151"/>
    </row>
    <row r="733" spans="2:20" ht="14">
      <c r="B733" s="206"/>
      <c r="C733" s="222"/>
      <c r="D733" s="223"/>
      <c r="E733" s="222"/>
      <c r="F733" s="222"/>
      <c r="G733" s="222"/>
      <c r="H733" s="222"/>
      <c r="R733" s="151"/>
      <c r="S733" s="151"/>
      <c r="T733" s="151"/>
    </row>
    <row r="734" spans="2:20" ht="14">
      <c r="B734" s="206"/>
      <c r="C734" s="222"/>
      <c r="D734" s="223"/>
      <c r="E734" s="222"/>
      <c r="F734" s="222"/>
      <c r="G734" s="222"/>
      <c r="H734" s="222"/>
      <c r="R734" s="151"/>
      <c r="S734" s="151"/>
      <c r="T734" s="151"/>
    </row>
    <row r="735" spans="2:20" ht="14">
      <c r="B735" s="206"/>
      <c r="C735" s="222"/>
      <c r="D735" s="223"/>
      <c r="E735" s="222"/>
      <c r="F735" s="222"/>
      <c r="G735" s="222"/>
      <c r="H735" s="222"/>
      <c r="R735" s="151"/>
      <c r="S735" s="151"/>
      <c r="T735" s="151"/>
    </row>
    <row r="736" spans="2:20" ht="14">
      <c r="B736" s="206"/>
      <c r="C736" s="222"/>
      <c r="D736" s="223"/>
      <c r="E736" s="222"/>
      <c r="F736" s="222"/>
      <c r="G736" s="222"/>
      <c r="H736" s="222"/>
      <c r="R736" s="151"/>
      <c r="S736" s="151"/>
      <c r="T736" s="151"/>
    </row>
    <row r="737" spans="2:20" ht="14">
      <c r="B737" s="206"/>
      <c r="C737" s="222"/>
      <c r="D737" s="223"/>
      <c r="E737" s="222"/>
      <c r="F737" s="222"/>
      <c r="G737" s="222"/>
      <c r="H737" s="222"/>
      <c r="R737" s="151"/>
      <c r="S737" s="151"/>
      <c r="T737" s="151"/>
    </row>
    <row r="738" spans="2:20" ht="14">
      <c r="B738" s="206"/>
      <c r="C738" s="222"/>
      <c r="D738" s="223"/>
      <c r="E738" s="222"/>
      <c r="F738" s="222"/>
      <c r="G738" s="222"/>
      <c r="H738" s="222"/>
      <c r="R738" s="151"/>
      <c r="S738" s="151"/>
      <c r="T738" s="151"/>
    </row>
    <row r="739" spans="2:20" ht="14">
      <c r="B739" s="206"/>
      <c r="C739" s="222"/>
      <c r="D739" s="223"/>
      <c r="E739" s="222"/>
      <c r="F739" s="222"/>
      <c r="G739" s="222"/>
      <c r="H739" s="222"/>
      <c r="R739" s="151"/>
      <c r="S739" s="151"/>
      <c r="T739" s="151"/>
    </row>
    <row r="740" spans="2:20" ht="14">
      <c r="B740" s="206"/>
      <c r="C740" s="222"/>
      <c r="D740" s="223"/>
      <c r="E740" s="222"/>
      <c r="F740" s="222"/>
      <c r="G740" s="222"/>
      <c r="H740" s="222"/>
      <c r="R740" s="151"/>
      <c r="S740" s="151"/>
      <c r="T740" s="151"/>
    </row>
    <row r="741" spans="2:20" ht="14">
      <c r="B741" s="206"/>
      <c r="C741" s="222"/>
      <c r="D741" s="223"/>
      <c r="E741" s="222"/>
      <c r="F741" s="222"/>
      <c r="G741" s="222"/>
      <c r="H741" s="222"/>
      <c r="R741" s="151"/>
      <c r="S741" s="151"/>
      <c r="T741" s="151"/>
    </row>
    <row r="742" spans="2:20" ht="14">
      <c r="B742" s="206"/>
      <c r="C742" s="222"/>
      <c r="D742" s="223"/>
      <c r="E742" s="222"/>
      <c r="F742" s="222"/>
      <c r="G742" s="222"/>
      <c r="H742" s="222"/>
      <c r="R742" s="151"/>
      <c r="S742" s="151"/>
      <c r="T742" s="151"/>
    </row>
    <row r="743" spans="2:20" ht="14">
      <c r="B743" s="206"/>
      <c r="C743" s="222"/>
      <c r="D743" s="223"/>
      <c r="E743" s="222"/>
      <c r="F743" s="222"/>
      <c r="G743" s="222"/>
      <c r="H743" s="222"/>
      <c r="R743" s="151"/>
      <c r="S743" s="151"/>
      <c r="T743" s="151"/>
    </row>
    <row r="744" spans="2:20" ht="14">
      <c r="B744" s="206"/>
      <c r="C744" s="222"/>
      <c r="D744" s="223"/>
      <c r="E744" s="222"/>
      <c r="F744" s="222"/>
      <c r="G744" s="222"/>
      <c r="H744" s="222"/>
      <c r="R744" s="151"/>
      <c r="S744" s="151"/>
      <c r="T744" s="151"/>
    </row>
    <row r="745" spans="2:20" ht="14">
      <c r="B745" s="206"/>
      <c r="C745" s="222"/>
      <c r="D745" s="223"/>
      <c r="E745" s="222"/>
      <c r="F745" s="222"/>
      <c r="G745" s="222"/>
      <c r="H745" s="222"/>
      <c r="R745" s="151"/>
      <c r="S745" s="151"/>
      <c r="T745" s="151"/>
    </row>
    <row r="746" spans="2:20" ht="14">
      <c r="B746" s="206"/>
      <c r="C746" s="222"/>
      <c r="D746" s="223"/>
      <c r="E746" s="222"/>
      <c r="F746" s="222"/>
      <c r="G746" s="222"/>
      <c r="H746" s="222"/>
      <c r="R746" s="151"/>
      <c r="S746" s="151"/>
      <c r="T746" s="151"/>
    </row>
    <row r="747" spans="2:20" ht="14">
      <c r="B747" s="206"/>
      <c r="C747" s="222"/>
      <c r="D747" s="223"/>
      <c r="E747" s="222"/>
      <c r="F747" s="222"/>
      <c r="G747" s="222"/>
      <c r="H747" s="222"/>
      <c r="R747" s="151"/>
      <c r="S747" s="151"/>
      <c r="T747" s="151"/>
    </row>
    <row r="748" spans="2:20" ht="14">
      <c r="B748" s="206"/>
      <c r="C748" s="222"/>
      <c r="D748" s="223"/>
      <c r="E748" s="222"/>
      <c r="F748" s="222"/>
      <c r="G748" s="222"/>
      <c r="H748" s="222"/>
      <c r="R748" s="151"/>
      <c r="S748" s="151"/>
      <c r="T748" s="151"/>
    </row>
    <row r="749" spans="2:20" ht="14">
      <c r="B749" s="206"/>
      <c r="C749" s="222"/>
      <c r="D749" s="223"/>
      <c r="E749" s="222"/>
      <c r="F749" s="222"/>
      <c r="G749" s="222"/>
      <c r="H749" s="222"/>
      <c r="R749" s="151"/>
      <c r="S749" s="151"/>
      <c r="T749" s="151"/>
    </row>
    <row r="750" spans="2:20" ht="14">
      <c r="B750" s="206"/>
      <c r="C750" s="222"/>
      <c r="D750" s="223"/>
      <c r="E750" s="222"/>
      <c r="F750" s="222"/>
      <c r="G750" s="222"/>
      <c r="H750" s="222"/>
      <c r="R750" s="151"/>
      <c r="S750" s="151"/>
      <c r="T750" s="151"/>
    </row>
    <row r="751" spans="2:20" ht="14">
      <c r="B751" s="206"/>
      <c r="C751" s="222"/>
      <c r="D751" s="223"/>
      <c r="E751" s="222"/>
      <c r="F751" s="222"/>
      <c r="G751" s="222"/>
      <c r="H751" s="222"/>
      <c r="R751" s="151"/>
      <c r="S751" s="151"/>
      <c r="T751" s="151"/>
    </row>
    <row r="752" spans="2:20" ht="14">
      <c r="B752" s="206"/>
      <c r="C752" s="222"/>
      <c r="D752" s="223"/>
      <c r="E752" s="222"/>
      <c r="F752" s="222"/>
      <c r="G752" s="222"/>
      <c r="H752" s="222"/>
      <c r="R752" s="151"/>
      <c r="S752" s="151"/>
      <c r="T752" s="151"/>
    </row>
    <row r="753" spans="2:20" ht="14">
      <c r="B753" s="206"/>
      <c r="C753" s="222"/>
      <c r="D753" s="223"/>
      <c r="E753" s="222"/>
      <c r="F753" s="222"/>
      <c r="G753" s="222"/>
      <c r="H753" s="222"/>
      <c r="R753" s="151"/>
      <c r="S753" s="151"/>
      <c r="T753" s="151"/>
    </row>
    <row r="754" spans="2:20" ht="14">
      <c r="B754" s="206"/>
      <c r="C754" s="222"/>
      <c r="D754" s="223"/>
      <c r="E754" s="222"/>
      <c r="F754" s="222"/>
      <c r="G754" s="222"/>
      <c r="H754" s="222"/>
      <c r="R754" s="151"/>
      <c r="S754" s="151"/>
      <c r="T754" s="151"/>
    </row>
    <row r="755" spans="2:20" ht="14">
      <c r="B755" s="206"/>
      <c r="C755" s="222"/>
      <c r="D755" s="223"/>
      <c r="E755" s="222"/>
      <c r="F755" s="222"/>
      <c r="G755" s="222"/>
      <c r="H755" s="222"/>
      <c r="R755" s="151"/>
      <c r="S755" s="151"/>
      <c r="T755" s="151"/>
    </row>
    <row r="756" spans="2:20" ht="14">
      <c r="B756" s="206"/>
      <c r="C756" s="222"/>
      <c r="D756" s="223"/>
      <c r="E756" s="222"/>
      <c r="F756" s="222"/>
      <c r="G756" s="222"/>
      <c r="H756" s="222"/>
      <c r="R756" s="151"/>
      <c r="S756" s="151"/>
      <c r="T756" s="151"/>
    </row>
    <row r="757" spans="2:20" ht="14">
      <c r="B757" s="206"/>
      <c r="C757" s="222"/>
      <c r="D757" s="223"/>
      <c r="E757" s="222"/>
      <c r="F757" s="222"/>
      <c r="G757" s="222"/>
      <c r="H757" s="222"/>
      <c r="R757" s="151"/>
      <c r="S757" s="151"/>
      <c r="T757" s="151"/>
    </row>
    <row r="758" spans="2:20" ht="14">
      <c r="B758" s="206"/>
      <c r="C758" s="222"/>
      <c r="D758" s="223"/>
      <c r="E758" s="222"/>
      <c r="F758" s="222"/>
      <c r="G758" s="222"/>
      <c r="H758" s="222"/>
      <c r="R758" s="151"/>
      <c r="S758" s="151"/>
      <c r="T758" s="151"/>
    </row>
    <row r="759" spans="2:20" ht="14">
      <c r="B759" s="206"/>
      <c r="C759" s="222"/>
      <c r="D759" s="223"/>
      <c r="E759" s="222"/>
      <c r="F759" s="222"/>
      <c r="G759" s="222"/>
      <c r="H759" s="222"/>
      <c r="R759" s="151"/>
      <c r="S759" s="151"/>
      <c r="T759" s="151"/>
    </row>
    <row r="760" spans="2:20" ht="14">
      <c r="B760" s="206"/>
      <c r="C760" s="222"/>
      <c r="D760" s="223"/>
      <c r="E760" s="222"/>
      <c r="F760" s="222"/>
      <c r="G760" s="222"/>
      <c r="H760" s="222"/>
      <c r="R760" s="151"/>
      <c r="S760" s="151"/>
      <c r="T760" s="151"/>
    </row>
    <row r="761" spans="2:20" ht="14">
      <c r="B761" s="206"/>
      <c r="C761" s="222"/>
      <c r="D761" s="223"/>
      <c r="E761" s="222"/>
      <c r="F761" s="222"/>
      <c r="G761" s="222"/>
      <c r="H761" s="222"/>
      <c r="R761" s="151"/>
      <c r="S761" s="151"/>
      <c r="T761" s="151"/>
    </row>
    <row r="762" spans="2:20" ht="14">
      <c r="B762" s="206"/>
      <c r="C762" s="222"/>
      <c r="D762" s="223"/>
      <c r="E762" s="222"/>
      <c r="F762" s="222"/>
      <c r="G762" s="222"/>
      <c r="H762" s="222"/>
      <c r="R762" s="151"/>
      <c r="S762" s="151"/>
      <c r="T762" s="151"/>
    </row>
    <row r="763" spans="2:20" ht="14">
      <c r="B763" s="206"/>
      <c r="C763" s="222"/>
      <c r="D763" s="223"/>
      <c r="E763" s="222"/>
      <c r="F763" s="222"/>
      <c r="G763" s="222"/>
      <c r="H763" s="222"/>
      <c r="R763" s="151"/>
      <c r="S763" s="151"/>
      <c r="T763" s="151"/>
    </row>
    <row r="764" spans="2:20" ht="14">
      <c r="B764" s="206"/>
      <c r="C764" s="222"/>
      <c r="D764" s="223"/>
      <c r="E764" s="222"/>
      <c r="F764" s="222"/>
      <c r="G764" s="222"/>
      <c r="H764" s="222"/>
      <c r="R764" s="151"/>
      <c r="S764" s="151"/>
      <c r="T764" s="151"/>
    </row>
    <row r="765" spans="2:20" ht="14">
      <c r="B765" s="206"/>
      <c r="C765" s="222"/>
      <c r="D765" s="223"/>
      <c r="E765" s="222"/>
      <c r="F765" s="222"/>
      <c r="G765" s="222"/>
      <c r="H765" s="222"/>
      <c r="R765" s="151"/>
      <c r="S765" s="151"/>
      <c r="T765" s="151"/>
    </row>
    <row r="766" spans="2:20" ht="14">
      <c r="B766" s="206"/>
      <c r="C766" s="222"/>
      <c r="D766" s="223"/>
      <c r="E766" s="222"/>
      <c r="F766" s="222"/>
      <c r="G766" s="222"/>
      <c r="H766" s="222"/>
      <c r="R766" s="151"/>
      <c r="S766" s="151"/>
      <c r="T766" s="151"/>
    </row>
    <row r="767" spans="2:20" ht="14">
      <c r="B767" s="206"/>
      <c r="C767" s="222"/>
      <c r="D767" s="223"/>
      <c r="E767" s="222"/>
      <c r="F767" s="222"/>
      <c r="G767" s="222"/>
      <c r="H767" s="222"/>
      <c r="R767" s="151"/>
      <c r="S767" s="151"/>
      <c r="T767" s="151"/>
    </row>
    <row r="768" spans="2:20" ht="14">
      <c r="B768" s="206"/>
      <c r="C768" s="222"/>
      <c r="D768" s="223"/>
      <c r="E768" s="222"/>
      <c r="F768" s="222"/>
      <c r="G768" s="222"/>
      <c r="H768" s="222"/>
      <c r="R768" s="151"/>
      <c r="S768" s="151"/>
      <c r="T768" s="151"/>
    </row>
    <row r="769" spans="2:20" ht="14">
      <c r="B769" s="206"/>
      <c r="C769" s="222"/>
      <c r="D769" s="223"/>
      <c r="E769" s="222"/>
      <c r="F769" s="222"/>
      <c r="G769" s="222"/>
      <c r="H769" s="222"/>
      <c r="R769" s="151"/>
      <c r="S769" s="151"/>
      <c r="T769" s="151"/>
    </row>
    <row r="770" spans="2:20" ht="14">
      <c r="B770" s="206"/>
      <c r="C770" s="222"/>
      <c r="D770" s="223"/>
      <c r="E770" s="222"/>
      <c r="F770" s="222"/>
      <c r="G770" s="222"/>
      <c r="H770" s="222"/>
      <c r="R770" s="151"/>
      <c r="S770" s="151"/>
      <c r="T770" s="151"/>
    </row>
    <row r="771" spans="2:20" ht="14">
      <c r="B771" s="206"/>
      <c r="C771" s="222"/>
      <c r="D771" s="223"/>
      <c r="E771" s="222"/>
      <c r="F771" s="222"/>
      <c r="G771" s="222"/>
      <c r="H771" s="222"/>
      <c r="R771" s="151"/>
      <c r="S771" s="151"/>
      <c r="T771" s="151"/>
    </row>
    <row r="772" spans="2:20" ht="14">
      <c r="B772" s="206"/>
      <c r="C772" s="222"/>
      <c r="D772" s="223"/>
      <c r="E772" s="222"/>
      <c r="F772" s="222"/>
      <c r="G772" s="222"/>
      <c r="H772" s="222"/>
      <c r="R772" s="151"/>
      <c r="S772" s="151"/>
      <c r="T772" s="151"/>
    </row>
    <row r="773" spans="2:20" ht="14">
      <c r="B773" s="206"/>
      <c r="C773" s="222"/>
      <c r="D773" s="223"/>
      <c r="E773" s="222"/>
      <c r="F773" s="222"/>
      <c r="G773" s="222"/>
      <c r="H773" s="222"/>
      <c r="R773" s="151"/>
      <c r="S773" s="151"/>
      <c r="T773" s="151"/>
    </row>
    <row r="774" spans="2:20" ht="14">
      <c r="B774" s="206"/>
      <c r="C774" s="222"/>
      <c r="D774" s="223"/>
      <c r="E774" s="222"/>
      <c r="F774" s="222"/>
      <c r="G774" s="222"/>
      <c r="H774" s="222"/>
      <c r="R774" s="151"/>
      <c r="S774" s="151"/>
      <c r="T774" s="151"/>
    </row>
    <row r="775" spans="2:20" ht="14">
      <c r="B775" s="206"/>
      <c r="C775" s="222"/>
      <c r="D775" s="223"/>
      <c r="E775" s="222"/>
      <c r="F775" s="222"/>
      <c r="G775" s="222"/>
      <c r="H775" s="222"/>
      <c r="R775" s="151"/>
      <c r="S775" s="151"/>
      <c r="T775" s="151"/>
    </row>
    <row r="776" spans="2:20" ht="14">
      <c r="B776" s="206"/>
      <c r="C776" s="222"/>
      <c r="D776" s="223"/>
      <c r="E776" s="222"/>
      <c r="F776" s="222"/>
      <c r="G776" s="222"/>
      <c r="H776" s="222"/>
      <c r="R776" s="151"/>
      <c r="S776" s="151"/>
      <c r="T776" s="151"/>
    </row>
    <row r="777" spans="2:20" ht="14">
      <c r="B777" s="206"/>
      <c r="C777" s="222"/>
      <c r="D777" s="223"/>
      <c r="E777" s="222"/>
      <c r="F777" s="222"/>
      <c r="G777" s="222"/>
      <c r="H777" s="222"/>
      <c r="R777" s="151"/>
      <c r="S777" s="151"/>
      <c r="T777" s="151"/>
    </row>
    <row r="778" spans="2:20" ht="14">
      <c r="B778" s="206"/>
      <c r="C778" s="222"/>
      <c r="D778" s="223"/>
      <c r="E778" s="222"/>
      <c r="F778" s="222"/>
      <c r="G778" s="222"/>
      <c r="H778" s="222"/>
      <c r="R778" s="151"/>
      <c r="S778" s="151"/>
      <c r="T778" s="151"/>
    </row>
    <row r="779" spans="2:20" ht="14">
      <c r="B779" s="206"/>
      <c r="C779" s="222"/>
      <c r="D779" s="223"/>
      <c r="E779" s="222"/>
      <c r="F779" s="222"/>
      <c r="G779" s="222"/>
      <c r="H779" s="222"/>
      <c r="R779" s="151"/>
      <c r="S779" s="151"/>
      <c r="T779" s="151"/>
    </row>
    <row r="780" spans="2:20" ht="14">
      <c r="B780" s="206"/>
      <c r="C780" s="222"/>
      <c r="D780" s="223"/>
      <c r="E780" s="222"/>
      <c r="F780" s="222"/>
      <c r="G780" s="222"/>
      <c r="H780" s="222"/>
      <c r="R780" s="151"/>
      <c r="S780" s="151"/>
      <c r="T780" s="151"/>
    </row>
    <row r="781" spans="2:20" ht="14">
      <c r="B781" s="206"/>
      <c r="C781" s="222"/>
      <c r="D781" s="223"/>
      <c r="E781" s="222"/>
      <c r="F781" s="222"/>
      <c r="G781" s="222"/>
      <c r="H781" s="222"/>
      <c r="R781" s="151"/>
      <c r="S781" s="151"/>
      <c r="T781" s="151"/>
    </row>
    <row r="782" spans="2:20" ht="14">
      <c r="B782" s="206"/>
      <c r="C782" s="222"/>
      <c r="D782" s="223"/>
      <c r="E782" s="222"/>
      <c r="F782" s="222"/>
      <c r="G782" s="222"/>
      <c r="H782" s="222"/>
      <c r="R782" s="151"/>
      <c r="S782" s="151"/>
      <c r="T782" s="151"/>
    </row>
    <row r="783" spans="2:20" ht="14">
      <c r="B783" s="206"/>
      <c r="C783" s="222"/>
      <c r="D783" s="223"/>
      <c r="E783" s="222"/>
      <c r="F783" s="222"/>
      <c r="G783" s="222"/>
      <c r="H783" s="222"/>
      <c r="R783" s="151"/>
      <c r="S783" s="151"/>
      <c r="T783" s="151"/>
    </row>
    <row r="784" spans="2:20" ht="14">
      <c r="B784" s="206"/>
      <c r="C784" s="222"/>
      <c r="D784" s="223"/>
      <c r="E784" s="222"/>
      <c r="F784" s="222"/>
      <c r="G784" s="222"/>
      <c r="H784" s="222"/>
      <c r="R784" s="151"/>
      <c r="S784" s="151"/>
      <c r="T784" s="151"/>
    </row>
    <row r="785" spans="2:20" ht="14">
      <c r="B785" s="206"/>
      <c r="C785" s="222"/>
      <c r="D785" s="223"/>
      <c r="E785" s="222"/>
      <c r="F785" s="222"/>
      <c r="G785" s="222"/>
      <c r="H785" s="222"/>
      <c r="R785" s="151"/>
      <c r="S785" s="151"/>
      <c r="T785" s="151"/>
    </row>
    <row r="786" spans="2:20" ht="14">
      <c r="B786" s="206"/>
      <c r="C786" s="222"/>
      <c r="D786" s="223"/>
      <c r="E786" s="222"/>
      <c r="F786" s="222"/>
      <c r="G786" s="222"/>
      <c r="H786" s="222"/>
      <c r="R786" s="151"/>
      <c r="S786" s="151"/>
      <c r="T786" s="151"/>
    </row>
    <row r="787" spans="2:20" ht="14">
      <c r="B787" s="206"/>
      <c r="C787" s="222"/>
      <c r="D787" s="223"/>
      <c r="E787" s="222"/>
      <c r="F787" s="222"/>
      <c r="G787" s="222"/>
      <c r="H787" s="222"/>
      <c r="R787" s="151"/>
      <c r="S787" s="151"/>
      <c r="T787" s="151"/>
    </row>
    <row r="788" spans="2:20" ht="14">
      <c r="B788" s="206"/>
      <c r="C788" s="222"/>
      <c r="D788" s="223"/>
      <c r="E788" s="222"/>
      <c r="F788" s="222"/>
      <c r="G788" s="222"/>
      <c r="H788" s="222"/>
      <c r="R788" s="151"/>
      <c r="S788" s="151"/>
      <c r="T788" s="151"/>
    </row>
    <row r="789" spans="2:20" ht="14">
      <c r="B789" s="206"/>
      <c r="C789" s="222"/>
      <c r="D789" s="223"/>
      <c r="E789" s="222"/>
      <c r="F789" s="222"/>
      <c r="G789" s="222"/>
      <c r="H789" s="222"/>
      <c r="R789" s="151"/>
      <c r="S789" s="151"/>
      <c r="T789" s="151"/>
    </row>
    <row r="790" spans="2:20" ht="14">
      <c r="B790" s="206"/>
      <c r="C790" s="222"/>
      <c r="D790" s="223"/>
      <c r="E790" s="222"/>
      <c r="F790" s="222"/>
      <c r="G790" s="222"/>
      <c r="H790" s="222"/>
      <c r="R790" s="151"/>
      <c r="S790" s="151"/>
      <c r="T790" s="151"/>
    </row>
    <row r="791" spans="2:20" ht="14">
      <c r="B791" s="206"/>
      <c r="C791" s="222"/>
      <c r="D791" s="223"/>
      <c r="E791" s="222"/>
      <c r="F791" s="222"/>
      <c r="G791" s="222"/>
      <c r="H791" s="222"/>
      <c r="R791" s="151"/>
      <c r="S791" s="151"/>
      <c r="T791" s="151"/>
    </row>
    <row r="792" spans="2:20" ht="14">
      <c r="B792" s="206"/>
      <c r="C792" s="222"/>
      <c r="D792" s="223"/>
      <c r="E792" s="222"/>
      <c r="F792" s="222"/>
      <c r="G792" s="222"/>
      <c r="H792" s="222"/>
      <c r="R792" s="151"/>
      <c r="S792" s="151"/>
      <c r="T792" s="151"/>
    </row>
    <row r="793" spans="2:20" ht="14">
      <c r="B793" s="206"/>
      <c r="C793" s="222"/>
      <c r="D793" s="223"/>
      <c r="E793" s="222"/>
      <c r="F793" s="222"/>
      <c r="G793" s="222"/>
      <c r="H793" s="222"/>
      <c r="R793" s="151"/>
      <c r="S793" s="151"/>
      <c r="T793" s="151"/>
    </row>
    <row r="794" spans="2:20" ht="14">
      <c r="B794" s="206"/>
      <c r="C794" s="222"/>
      <c r="D794" s="223"/>
      <c r="E794" s="222"/>
      <c r="F794" s="222"/>
      <c r="G794" s="222"/>
      <c r="H794" s="222"/>
      <c r="R794" s="151"/>
      <c r="S794" s="151"/>
      <c r="T794" s="151"/>
    </row>
    <row r="795" spans="2:20" ht="14">
      <c r="B795" s="206"/>
      <c r="C795" s="222"/>
      <c r="D795" s="223"/>
      <c r="E795" s="222"/>
      <c r="F795" s="222"/>
      <c r="G795" s="222"/>
      <c r="H795" s="222"/>
      <c r="R795" s="151"/>
      <c r="S795" s="151"/>
      <c r="T795" s="151"/>
    </row>
    <row r="796" spans="2:20" ht="14">
      <c r="B796" s="206"/>
      <c r="C796" s="222"/>
      <c r="D796" s="223"/>
      <c r="E796" s="222"/>
      <c r="F796" s="222"/>
      <c r="G796" s="222"/>
      <c r="H796" s="222"/>
      <c r="R796" s="151"/>
      <c r="S796" s="151"/>
      <c r="T796" s="151"/>
    </row>
    <row r="797" spans="2:20" ht="14">
      <c r="B797" s="206"/>
      <c r="C797" s="222"/>
      <c r="D797" s="223"/>
      <c r="E797" s="222"/>
      <c r="F797" s="222"/>
      <c r="G797" s="222"/>
      <c r="H797" s="222"/>
      <c r="R797" s="151"/>
      <c r="S797" s="151"/>
      <c r="T797" s="151"/>
    </row>
    <row r="798" spans="2:20" ht="14">
      <c r="B798" s="206"/>
      <c r="C798" s="222"/>
      <c r="D798" s="223"/>
      <c r="E798" s="222"/>
      <c r="F798" s="222"/>
      <c r="G798" s="222"/>
      <c r="H798" s="222"/>
      <c r="R798" s="151"/>
      <c r="S798" s="151"/>
      <c r="T798" s="151"/>
    </row>
    <row r="799" spans="2:20" ht="14">
      <c r="B799" s="206"/>
      <c r="C799" s="222"/>
      <c r="D799" s="223"/>
      <c r="E799" s="222"/>
      <c r="F799" s="222"/>
      <c r="G799" s="222"/>
      <c r="H799" s="222"/>
      <c r="R799" s="151"/>
      <c r="S799" s="151"/>
      <c r="T799" s="151"/>
    </row>
    <row r="800" spans="2:20" ht="14">
      <c r="B800" s="206"/>
      <c r="C800" s="222"/>
      <c r="D800" s="223"/>
      <c r="E800" s="222"/>
      <c r="F800" s="222"/>
      <c r="G800" s="222"/>
      <c r="H800" s="222"/>
      <c r="R800" s="151"/>
      <c r="S800" s="151"/>
      <c r="T800" s="151"/>
    </row>
    <row r="801" spans="2:20" ht="14">
      <c r="B801" s="206"/>
      <c r="C801" s="222"/>
      <c r="D801" s="223"/>
      <c r="E801" s="222"/>
      <c r="F801" s="222"/>
      <c r="G801" s="222"/>
      <c r="H801" s="222"/>
      <c r="R801" s="151"/>
      <c r="S801" s="151"/>
      <c r="T801" s="151"/>
    </row>
    <row r="802" spans="2:20" ht="14">
      <c r="B802" s="206"/>
      <c r="C802" s="222"/>
      <c r="D802" s="223"/>
      <c r="E802" s="222"/>
      <c r="F802" s="222"/>
      <c r="G802" s="222"/>
      <c r="H802" s="222"/>
      <c r="R802" s="151"/>
      <c r="S802" s="151"/>
      <c r="T802" s="151"/>
    </row>
    <row r="803" spans="2:20" ht="14">
      <c r="B803" s="206"/>
      <c r="C803" s="222"/>
      <c r="D803" s="223"/>
      <c r="E803" s="222"/>
      <c r="F803" s="222"/>
      <c r="G803" s="222"/>
      <c r="H803" s="222"/>
      <c r="R803" s="151"/>
      <c r="S803" s="151"/>
      <c r="T803" s="151"/>
    </row>
    <row r="804" spans="2:20" ht="14">
      <c r="B804" s="206"/>
      <c r="C804" s="222"/>
      <c r="D804" s="223"/>
      <c r="E804" s="222"/>
      <c r="F804" s="222"/>
      <c r="G804" s="222"/>
      <c r="H804" s="222"/>
      <c r="R804" s="151"/>
      <c r="S804" s="151"/>
      <c r="T804" s="151"/>
    </row>
    <row r="805" spans="2:20" ht="14">
      <c r="B805" s="206"/>
      <c r="C805" s="222"/>
      <c r="D805" s="223"/>
      <c r="E805" s="222"/>
      <c r="F805" s="222"/>
      <c r="G805" s="222"/>
      <c r="H805" s="222"/>
      <c r="R805" s="151"/>
      <c r="S805" s="151"/>
      <c r="T805" s="151"/>
    </row>
    <row r="806" spans="2:20" ht="14">
      <c r="B806" s="206"/>
      <c r="C806" s="222"/>
      <c r="D806" s="223"/>
      <c r="E806" s="222"/>
      <c r="F806" s="222"/>
      <c r="G806" s="222"/>
      <c r="H806" s="222"/>
      <c r="R806" s="151"/>
      <c r="S806" s="151"/>
      <c r="T806" s="151"/>
    </row>
    <row r="807" spans="2:20" ht="14">
      <c r="B807" s="206"/>
      <c r="C807" s="222"/>
      <c r="D807" s="223"/>
      <c r="E807" s="222"/>
      <c r="F807" s="222"/>
      <c r="G807" s="222"/>
      <c r="H807" s="222"/>
      <c r="R807" s="151"/>
      <c r="S807" s="151"/>
      <c r="T807" s="151"/>
    </row>
    <row r="808" spans="2:20" ht="14">
      <c r="B808" s="206"/>
      <c r="C808" s="222"/>
      <c r="D808" s="223"/>
      <c r="E808" s="222"/>
      <c r="F808" s="222"/>
      <c r="G808" s="222"/>
      <c r="H808" s="222"/>
      <c r="R808" s="151"/>
      <c r="S808" s="151"/>
      <c r="T808" s="151"/>
    </row>
    <row r="809" spans="2:20" ht="14">
      <c r="B809" s="206"/>
      <c r="C809" s="222"/>
      <c r="D809" s="223"/>
      <c r="E809" s="222"/>
      <c r="F809" s="222"/>
      <c r="G809" s="222"/>
      <c r="H809" s="222"/>
      <c r="R809" s="151"/>
      <c r="S809" s="151"/>
      <c r="T809" s="151"/>
    </row>
    <row r="810" spans="2:20" ht="14">
      <c r="B810" s="206"/>
      <c r="C810" s="222"/>
      <c r="D810" s="223"/>
      <c r="E810" s="222"/>
      <c r="F810" s="222"/>
      <c r="G810" s="222"/>
      <c r="H810" s="222"/>
      <c r="R810" s="151"/>
      <c r="S810" s="151"/>
      <c r="T810" s="151"/>
    </row>
    <row r="811" spans="2:20" ht="14">
      <c r="B811" s="206"/>
      <c r="C811" s="222"/>
      <c r="D811" s="223"/>
      <c r="E811" s="222"/>
      <c r="F811" s="222"/>
      <c r="G811" s="222"/>
      <c r="H811" s="222"/>
      <c r="R811" s="151"/>
      <c r="S811" s="151"/>
      <c r="T811" s="151"/>
    </row>
    <row r="812" spans="2:20" ht="14">
      <c r="B812" s="206"/>
      <c r="C812" s="222"/>
      <c r="D812" s="223"/>
      <c r="E812" s="222"/>
      <c r="F812" s="222"/>
      <c r="G812" s="222"/>
      <c r="H812" s="222"/>
      <c r="R812" s="151"/>
      <c r="S812" s="151"/>
      <c r="T812" s="151"/>
    </row>
    <row r="813" spans="2:20" ht="14">
      <c r="B813" s="206"/>
      <c r="C813" s="222"/>
      <c r="D813" s="223"/>
      <c r="E813" s="222"/>
      <c r="F813" s="222"/>
      <c r="G813" s="222"/>
      <c r="H813" s="222"/>
      <c r="R813" s="151"/>
      <c r="S813" s="151"/>
      <c r="T813" s="151"/>
    </row>
    <row r="814" spans="2:20" ht="14">
      <c r="B814" s="206"/>
      <c r="C814" s="222"/>
      <c r="D814" s="223"/>
      <c r="E814" s="222"/>
      <c r="F814" s="222"/>
      <c r="G814" s="222"/>
      <c r="H814" s="222"/>
      <c r="R814" s="151"/>
      <c r="S814" s="151"/>
      <c r="T814" s="151"/>
    </row>
    <row r="815" spans="2:20" ht="14">
      <c r="B815" s="206"/>
      <c r="C815" s="222"/>
      <c r="D815" s="223"/>
      <c r="E815" s="222"/>
      <c r="F815" s="222"/>
      <c r="G815" s="222"/>
      <c r="H815" s="222"/>
      <c r="R815" s="151"/>
      <c r="S815" s="151"/>
      <c r="T815" s="151"/>
    </row>
    <row r="816" spans="2:20" ht="14">
      <c r="B816" s="206"/>
      <c r="C816" s="222"/>
      <c r="D816" s="223"/>
      <c r="E816" s="222"/>
      <c r="F816" s="222"/>
      <c r="G816" s="222"/>
      <c r="H816" s="222"/>
      <c r="R816" s="151"/>
      <c r="S816" s="151"/>
      <c r="T816" s="151"/>
    </row>
    <row r="817" spans="2:20" ht="14">
      <c r="B817" s="206"/>
      <c r="C817" s="222"/>
      <c r="D817" s="223"/>
      <c r="E817" s="222"/>
      <c r="F817" s="222"/>
      <c r="G817" s="222"/>
      <c r="H817" s="222"/>
      <c r="R817" s="151"/>
      <c r="S817" s="151"/>
      <c r="T817" s="151"/>
    </row>
    <row r="818" spans="2:20" ht="14">
      <c r="B818" s="206"/>
      <c r="C818" s="222"/>
      <c r="D818" s="223"/>
      <c r="E818" s="222"/>
      <c r="F818" s="222"/>
      <c r="G818" s="222"/>
      <c r="H818" s="222"/>
      <c r="R818" s="151"/>
      <c r="S818" s="151"/>
      <c r="T818" s="151"/>
    </row>
    <row r="819" spans="2:20" ht="14">
      <c r="B819" s="206"/>
      <c r="C819" s="222"/>
      <c r="D819" s="223"/>
      <c r="E819" s="222"/>
      <c r="F819" s="222"/>
      <c r="G819" s="222"/>
      <c r="H819" s="222"/>
      <c r="R819" s="151"/>
      <c r="S819" s="151"/>
      <c r="T819" s="151"/>
    </row>
    <row r="820" spans="2:20" ht="14">
      <c r="B820" s="206"/>
      <c r="C820" s="222"/>
      <c r="D820" s="223"/>
      <c r="E820" s="222"/>
      <c r="F820" s="222"/>
      <c r="G820" s="222"/>
      <c r="H820" s="222"/>
      <c r="R820" s="151"/>
      <c r="S820" s="151"/>
      <c r="T820" s="151"/>
    </row>
    <row r="821" spans="2:20" ht="14">
      <c r="B821" s="206"/>
      <c r="C821" s="222"/>
      <c r="D821" s="223"/>
      <c r="E821" s="222"/>
      <c r="F821" s="222"/>
      <c r="G821" s="222"/>
      <c r="H821" s="222"/>
      <c r="R821" s="151"/>
      <c r="S821" s="151"/>
      <c r="T821" s="151"/>
    </row>
    <row r="822" spans="2:20" ht="14">
      <c r="B822" s="206"/>
      <c r="C822" s="222"/>
      <c r="D822" s="223"/>
      <c r="E822" s="222"/>
      <c r="F822" s="222"/>
      <c r="G822" s="222"/>
      <c r="H822" s="222"/>
      <c r="R822" s="151"/>
      <c r="S822" s="151"/>
      <c r="T822" s="151"/>
    </row>
    <row r="823" spans="2:20" ht="14">
      <c r="B823" s="206"/>
      <c r="C823" s="222"/>
      <c r="D823" s="223"/>
      <c r="E823" s="222"/>
      <c r="F823" s="222"/>
      <c r="G823" s="222"/>
      <c r="H823" s="222"/>
      <c r="R823" s="151"/>
      <c r="S823" s="151"/>
      <c r="T823" s="151"/>
    </row>
    <row r="824" spans="2:20" ht="14">
      <c r="B824" s="206"/>
      <c r="C824" s="222"/>
      <c r="D824" s="223"/>
      <c r="E824" s="222"/>
      <c r="F824" s="222"/>
      <c r="G824" s="222"/>
      <c r="H824" s="222"/>
      <c r="R824" s="151"/>
      <c r="S824" s="151"/>
      <c r="T824" s="151"/>
    </row>
    <row r="825" spans="2:20" ht="14">
      <c r="B825" s="206"/>
      <c r="C825" s="222"/>
      <c r="D825" s="223"/>
      <c r="E825" s="222"/>
      <c r="F825" s="222"/>
      <c r="G825" s="222"/>
      <c r="H825" s="222"/>
      <c r="R825" s="151"/>
      <c r="S825" s="151"/>
      <c r="T825" s="151"/>
    </row>
    <row r="826" spans="2:20" ht="14">
      <c r="B826" s="206"/>
      <c r="C826" s="222"/>
      <c r="D826" s="223"/>
      <c r="E826" s="222"/>
      <c r="F826" s="222"/>
      <c r="G826" s="222"/>
      <c r="H826" s="222"/>
      <c r="R826" s="151"/>
      <c r="S826" s="151"/>
      <c r="T826" s="151"/>
    </row>
    <row r="827" spans="2:20" ht="14">
      <c r="B827" s="206"/>
      <c r="C827" s="222"/>
      <c r="D827" s="223"/>
      <c r="E827" s="222"/>
      <c r="F827" s="222"/>
      <c r="G827" s="222"/>
      <c r="H827" s="222"/>
      <c r="R827" s="151"/>
      <c r="S827" s="151"/>
      <c r="T827" s="151"/>
    </row>
    <row r="828" spans="2:20" ht="14">
      <c r="B828" s="206"/>
      <c r="C828" s="222"/>
      <c r="D828" s="223"/>
      <c r="E828" s="222"/>
      <c r="F828" s="222"/>
      <c r="G828" s="222"/>
      <c r="H828" s="222"/>
      <c r="R828" s="151"/>
      <c r="S828" s="151"/>
      <c r="T828" s="151"/>
    </row>
    <row r="829" spans="2:20" ht="14">
      <c r="B829" s="206"/>
      <c r="C829" s="222"/>
      <c r="D829" s="223"/>
      <c r="E829" s="222"/>
      <c r="F829" s="222"/>
      <c r="G829" s="222"/>
      <c r="H829" s="222"/>
      <c r="R829" s="151"/>
      <c r="S829" s="151"/>
      <c r="T829" s="151"/>
    </row>
    <row r="830" spans="2:20" ht="14">
      <c r="B830" s="206"/>
      <c r="C830" s="222"/>
      <c r="D830" s="223"/>
      <c r="E830" s="222"/>
      <c r="F830" s="222"/>
      <c r="G830" s="222"/>
      <c r="H830" s="222"/>
      <c r="R830" s="151"/>
      <c r="S830" s="151"/>
      <c r="T830" s="151"/>
    </row>
    <row r="831" spans="2:20" ht="14">
      <c r="B831" s="206"/>
      <c r="C831" s="222"/>
      <c r="D831" s="223"/>
      <c r="E831" s="222"/>
      <c r="F831" s="222"/>
      <c r="G831" s="222"/>
      <c r="H831" s="222"/>
      <c r="R831" s="151"/>
      <c r="S831" s="151"/>
      <c r="T831" s="151"/>
    </row>
    <row r="832" spans="2:20" ht="14">
      <c r="B832" s="206"/>
      <c r="C832" s="222"/>
      <c r="D832" s="223"/>
      <c r="E832" s="222"/>
      <c r="F832" s="222"/>
      <c r="G832" s="222"/>
      <c r="H832" s="222"/>
      <c r="R832" s="151"/>
      <c r="S832" s="151"/>
      <c r="T832" s="151"/>
    </row>
    <row r="833" spans="2:20" ht="14">
      <c r="B833" s="206"/>
      <c r="C833" s="222"/>
      <c r="D833" s="223"/>
      <c r="E833" s="222"/>
      <c r="F833" s="222"/>
      <c r="G833" s="222"/>
      <c r="H833" s="222"/>
      <c r="R833" s="151"/>
      <c r="S833" s="151"/>
      <c r="T833" s="151"/>
    </row>
    <row r="834" spans="2:20" ht="14">
      <c r="B834" s="206"/>
      <c r="C834" s="222"/>
      <c r="D834" s="223"/>
      <c r="E834" s="222"/>
      <c r="F834" s="222"/>
      <c r="G834" s="222"/>
      <c r="H834" s="222"/>
      <c r="R834" s="151"/>
      <c r="S834" s="151"/>
      <c r="T834" s="151"/>
    </row>
    <row r="835" spans="2:20" ht="14">
      <c r="B835" s="206"/>
      <c r="C835" s="222"/>
      <c r="D835" s="223"/>
      <c r="E835" s="222"/>
      <c r="F835" s="222"/>
      <c r="G835" s="222"/>
      <c r="H835" s="222"/>
      <c r="R835" s="151"/>
      <c r="S835" s="151"/>
      <c r="T835" s="151"/>
    </row>
    <row r="836" spans="2:20" ht="14">
      <c r="B836" s="206"/>
      <c r="C836" s="222"/>
      <c r="D836" s="223"/>
      <c r="E836" s="222"/>
      <c r="F836" s="222"/>
      <c r="G836" s="222"/>
      <c r="H836" s="222"/>
      <c r="R836" s="151"/>
      <c r="S836" s="151"/>
      <c r="T836" s="151"/>
    </row>
    <row r="837" spans="2:20" ht="14">
      <c r="B837" s="206"/>
      <c r="C837" s="222"/>
      <c r="D837" s="223"/>
      <c r="E837" s="222"/>
      <c r="F837" s="222"/>
      <c r="G837" s="222"/>
      <c r="H837" s="222"/>
      <c r="R837" s="151"/>
      <c r="S837" s="151"/>
      <c r="T837" s="151"/>
    </row>
    <row r="838" spans="2:20" ht="14">
      <c r="B838" s="206"/>
      <c r="C838" s="222"/>
      <c r="D838" s="223"/>
      <c r="E838" s="222"/>
      <c r="F838" s="222"/>
      <c r="G838" s="222"/>
      <c r="H838" s="222"/>
      <c r="R838" s="151"/>
      <c r="S838" s="151"/>
      <c r="T838" s="151"/>
    </row>
    <row r="839" spans="2:20" ht="14">
      <c r="B839" s="206"/>
      <c r="C839" s="222"/>
      <c r="D839" s="223"/>
      <c r="E839" s="222"/>
      <c r="F839" s="222"/>
      <c r="G839" s="222"/>
      <c r="H839" s="222"/>
      <c r="R839" s="151"/>
      <c r="S839" s="151"/>
      <c r="T839" s="151"/>
    </row>
    <row r="840" spans="2:20" ht="14">
      <c r="B840" s="206"/>
      <c r="C840" s="222"/>
      <c r="D840" s="223"/>
      <c r="E840" s="222"/>
      <c r="F840" s="222"/>
      <c r="G840" s="222"/>
      <c r="H840" s="222"/>
      <c r="R840" s="151"/>
      <c r="S840" s="151"/>
      <c r="T840" s="151"/>
    </row>
    <row r="841" spans="2:20" ht="14">
      <c r="B841" s="206"/>
      <c r="C841" s="222"/>
      <c r="D841" s="223"/>
      <c r="E841" s="222"/>
      <c r="F841" s="222"/>
      <c r="G841" s="222"/>
      <c r="H841" s="222"/>
      <c r="R841" s="151"/>
      <c r="S841" s="151"/>
      <c r="T841" s="151"/>
    </row>
    <row r="842" spans="2:20" ht="14">
      <c r="B842" s="206"/>
      <c r="C842" s="222"/>
      <c r="D842" s="223"/>
      <c r="E842" s="222"/>
      <c r="F842" s="222"/>
      <c r="G842" s="222"/>
      <c r="H842" s="222"/>
      <c r="R842" s="151"/>
      <c r="S842" s="151"/>
      <c r="T842" s="151"/>
    </row>
    <row r="843" spans="2:20" ht="14">
      <c r="B843" s="206"/>
      <c r="C843" s="222"/>
      <c r="D843" s="223"/>
      <c r="E843" s="222"/>
      <c r="F843" s="222"/>
      <c r="G843" s="222"/>
      <c r="H843" s="222"/>
      <c r="R843" s="151"/>
      <c r="S843" s="151"/>
      <c r="T843" s="151"/>
    </row>
    <row r="844" spans="2:20" ht="14">
      <c r="B844" s="206"/>
      <c r="C844" s="222"/>
      <c r="D844" s="223"/>
      <c r="E844" s="222"/>
      <c r="F844" s="222"/>
      <c r="G844" s="222"/>
      <c r="H844" s="222"/>
      <c r="R844" s="151"/>
      <c r="S844" s="151"/>
      <c r="T844" s="151"/>
    </row>
    <row r="845" spans="2:20" ht="14">
      <c r="B845" s="206"/>
      <c r="C845" s="222"/>
      <c r="D845" s="223"/>
      <c r="E845" s="222"/>
      <c r="F845" s="222"/>
      <c r="G845" s="222"/>
      <c r="H845" s="222"/>
      <c r="R845" s="151"/>
      <c r="S845" s="151"/>
      <c r="T845" s="151"/>
    </row>
    <row r="846" spans="2:20" ht="14">
      <c r="B846" s="206"/>
      <c r="C846" s="222"/>
      <c r="D846" s="223"/>
      <c r="E846" s="222"/>
      <c r="F846" s="222"/>
      <c r="G846" s="222"/>
      <c r="H846" s="222"/>
      <c r="R846" s="151"/>
      <c r="S846" s="151"/>
      <c r="T846" s="151"/>
    </row>
    <row r="847" spans="2:20" ht="14">
      <c r="B847" s="206"/>
      <c r="C847" s="222"/>
      <c r="D847" s="223"/>
      <c r="E847" s="222"/>
      <c r="F847" s="222"/>
      <c r="G847" s="222"/>
      <c r="H847" s="222"/>
      <c r="R847" s="151"/>
      <c r="S847" s="151"/>
      <c r="T847" s="151"/>
    </row>
    <row r="848" spans="2:20" ht="14">
      <c r="B848" s="206"/>
      <c r="C848" s="222"/>
      <c r="D848" s="223"/>
      <c r="E848" s="222"/>
      <c r="F848" s="222"/>
      <c r="G848" s="222"/>
      <c r="H848" s="222"/>
      <c r="R848" s="151"/>
      <c r="S848" s="151"/>
      <c r="T848" s="151"/>
    </row>
    <row r="849" spans="2:20" ht="14">
      <c r="B849" s="206"/>
      <c r="C849" s="222"/>
      <c r="D849" s="223"/>
      <c r="E849" s="222"/>
      <c r="F849" s="222"/>
      <c r="G849" s="222"/>
      <c r="H849" s="222"/>
      <c r="R849" s="151"/>
      <c r="S849" s="151"/>
      <c r="T849" s="151"/>
    </row>
    <row r="850" spans="2:20" ht="14">
      <c r="B850" s="206"/>
      <c r="C850" s="222"/>
      <c r="D850" s="223"/>
      <c r="E850" s="222"/>
      <c r="F850" s="222"/>
      <c r="G850" s="222"/>
      <c r="H850" s="222"/>
      <c r="R850" s="151"/>
      <c r="S850" s="151"/>
      <c r="T850" s="151"/>
    </row>
    <row r="851" spans="2:20" ht="14">
      <c r="B851" s="206"/>
      <c r="C851" s="222"/>
      <c r="D851" s="223"/>
      <c r="E851" s="222"/>
      <c r="F851" s="222"/>
      <c r="G851" s="222"/>
      <c r="H851" s="222"/>
      <c r="R851" s="151"/>
      <c r="S851" s="151"/>
      <c r="T851" s="151"/>
    </row>
    <row r="852" spans="2:20" ht="14">
      <c r="B852" s="206"/>
      <c r="C852" s="222"/>
      <c r="D852" s="223"/>
      <c r="E852" s="222"/>
      <c r="F852" s="222"/>
      <c r="G852" s="222"/>
      <c r="H852" s="222"/>
      <c r="R852" s="151"/>
      <c r="S852" s="151"/>
      <c r="T852" s="151"/>
    </row>
    <row r="853" spans="2:20" ht="14">
      <c r="B853" s="206"/>
      <c r="C853" s="222"/>
      <c r="D853" s="223"/>
      <c r="E853" s="222"/>
      <c r="F853" s="222"/>
      <c r="G853" s="222"/>
      <c r="H853" s="222"/>
      <c r="R853" s="151"/>
      <c r="S853" s="151"/>
      <c r="T853" s="151"/>
    </row>
    <row r="854" spans="2:20" ht="14">
      <c r="B854" s="206"/>
      <c r="C854" s="222"/>
      <c r="D854" s="223"/>
      <c r="E854" s="222"/>
      <c r="F854" s="222"/>
      <c r="G854" s="222"/>
      <c r="H854" s="222"/>
      <c r="R854" s="151"/>
      <c r="S854" s="151"/>
      <c r="T854" s="151"/>
    </row>
    <row r="855" spans="2:20" ht="14">
      <c r="B855" s="206"/>
      <c r="C855" s="222"/>
      <c r="D855" s="223"/>
      <c r="E855" s="222"/>
      <c r="F855" s="222"/>
      <c r="G855" s="222"/>
      <c r="H855" s="222"/>
      <c r="R855" s="151"/>
      <c r="S855" s="151"/>
      <c r="T855" s="151"/>
    </row>
    <row r="856" spans="2:20" ht="14">
      <c r="B856" s="206"/>
      <c r="C856" s="222"/>
      <c r="D856" s="223"/>
      <c r="E856" s="222"/>
      <c r="F856" s="222"/>
      <c r="G856" s="222"/>
      <c r="H856" s="222"/>
      <c r="R856" s="151"/>
      <c r="S856" s="151"/>
      <c r="T856" s="151"/>
    </row>
    <row r="857" spans="2:20" ht="14">
      <c r="B857" s="206"/>
      <c r="C857" s="222"/>
      <c r="D857" s="223"/>
      <c r="E857" s="222"/>
      <c r="F857" s="222"/>
      <c r="G857" s="222"/>
      <c r="H857" s="222"/>
      <c r="R857" s="151"/>
      <c r="S857" s="151"/>
      <c r="T857" s="151"/>
    </row>
    <row r="858" spans="2:20" ht="14">
      <c r="B858" s="206"/>
      <c r="C858" s="222"/>
      <c r="D858" s="223"/>
      <c r="E858" s="222"/>
      <c r="F858" s="222"/>
      <c r="G858" s="222"/>
      <c r="H858" s="222"/>
      <c r="R858" s="151"/>
      <c r="S858" s="151"/>
      <c r="T858" s="151"/>
    </row>
    <row r="859" spans="2:20" ht="14">
      <c r="B859" s="206"/>
      <c r="C859" s="222"/>
      <c r="D859" s="223"/>
      <c r="E859" s="222"/>
      <c r="F859" s="222"/>
      <c r="G859" s="222"/>
      <c r="H859" s="222"/>
      <c r="R859" s="151"/>
      <c r="S859" s="151"/>
      <c r="T859" s="151"/>
    </row>
    <row r="860" spans="2:20" ht="14">
      <c r="B860" s="206"/>
      <c r="C860" s="222"/>
      <c r="D860" s="223"/>
      <c r="E860" s="222"/>
      <c r="F860" s="222"/>
      <c r="G860" s="222"/>
      <c r="H860" s="222"/>
      <c r="R860" s="151"/>
      <c r="S860" s="151"/>
      <c r="T860" s="151"/>
    </row>
    <row r="861" spans="2:20" ht="14">
      <c r="B861" s="206"/>
      <c r="C861" s="222"/>
      <c r="D861" s="223"/>
      <c r="E861" s="222"/>
      <c r="F861" s="222"/>
      <c r="G861" s="222"/>
      <c r="H861" s="222"/>
      <c r="R861" s="151"/>
      <c r="S861" s="151"/>
      <c r="T861" s="151"/>
    </row>
    <row r="862" spans="2:20" ht="14">
      <c r="B862" s="206"/>
      <c r="C862" s="222"/>
      <c r="D862" s="223"/>
      <c r="E862" s="222"/>
      <c r="F862" s="222"/>
      <c r="G862" s="222"/>
      <c r="H862" s="222"/>
      <c r="R862" s="151"/>
      <c r="S862" s="151"/>
      <c r="T862" s="151"/>
    </row>
    <row r="863" spans="2:20" ht="14">
      <c r="B863" s="206"/>
      <c r="C863" s="222"/>
      <c r="D863" s="223"/>
      <c r="E863" s="222"/>
      <c r="F863" s="222"/>
      <c r="G863" s="222"/>
      <c r="H863" s="222"/>
      <c r="R863" s="151"/>
      <c r="S863" s="151"/>
      <c r="T863" s="151"/>
    </row>
    <row r="864" spans="2:20" ht="14">
      <c r="B864" s="206"/>
      <c r="C864" s="222"/>
      <c r="D864" s="223"/>
      <c r="E864" s="222"/>
      <c r="F864" s="222"/>
      <c r="G864" s="222"/>
      <c r="H864" s="222"/>
      <c r="R864" s="151"/>
      <c r="S864" s="151"/>
      <c r="T864" s="151"/>
    </row>
    <row r="865" spans="2:20" ht="14">
      <c r="B865" s="206"/>
      <c r="C865" s="222"/>
      <c r="D865" s="223"/>
      <c r="E865" s="222"/>
      <c r="F865" s="222"/>
      <c r="G865" s="222"/>
      <c r="H865" s="222"/>
      <c r="R865" s="151"/>
      <c r="S865" s="151"/>
      <c r="T865" s="151"/>
    </row>
    <row r="866" spans="2:20" ht="14">
      <c r="B866" s="206"/>
      <c r="C866" s="222"/>
      <c r="D866" s="223"/>
      <c r="E866" s="222"/>
      <c r="F866" s="222"/>
      <c r="G866" s="222"/>
      <c r="H866" s="222"/>
      <c r="R866" s="151"/>
      <c r="S866" s="151"/>
      <c r="T866" s="151"/>
    </row>
    <row r="867" spans="2:20" ht="14">
      <c r="B867" s="206"/>
      <c r="C867" s="222"/>
      <c r="D867" s="223"/>
      <c r="E867" s="222"/>
      <c r="F867" s="222"/>
      <c r="G867" s="222"/>
      <c r="H867" s="222"/>
      <c r="R867" s="151"/>
      <c r="S867" s="151"/>
      <c r="T867" s="151"/>
    </row>
    <row r="868" spans="2:20" ht="14">
      <c r="B868" s="206"/>
      <c r="C868" s="222"/>
      <c r="D868" s="223"/>
      <c r="E868" s="222"/>
      <c r="F868" s="222"/>
      <c r="G868" s="222"/>
      <c r="H868" s="222"/>
      <c r="R868" s="151"/>
      <c r="S868" s="151"/>
      <c r="T868" s="151"/>
    </row>
    <row r="869" spans="2:20" ht="14">
      <c r="B869" s="206"/>
      <c r="C869" s="222"/>
      <c r="D869" s="223"/>
      <c r="E869" s="222"/>
      <c r="F869" s="222"/>
      <c r="G869" s="222"/>
      <c r="H869" s="222"/>
      <c r="R869" s="151"/>
      <c r="S869" s="151"/>
      <c r="T869" s="151"/>
    </row>
    <row r="870" spans="2:20" ht="14">
      <c r="B870" s="206"/>
      <c r="C870" s="222"/>
      <c r="D870" s="223"/>
      <c r="E870" s="222"/>
      <c r="F870" s="222"/>
      <c r="G870" s="222"/>
      <c r="H870" s="222"/>
      <c r="R870" s="151"/>
      <c r="S870" s="151"/>
      <c r="T870" s="151"/>
    </row>
    <row r="871" spans="2:20" ht="14">
      <c r="B871" s="206"/>
      <c r="C871" s="222"/>
      <c r="D871" s="223"/>
      <c r="E871" s="222"/>
      <c r="F871" s="222"/>
      <c r="G871" s="222"/>
      <c r="H871" s="222"/>
      <c r="R871" s="151"/>
      <c r="S871" s="151"/>
      <c r="T871" s="151"/>
    </row>
    <row r="872" spans="2:20" ht="14">
      <c r="B872" s="206"/>
      <c r="C872" s="222"/>
      <c r="D872" s="223"/>
      <c r="E872" s="222"/>
      <c r="F872" s="222"/>
      <c r="G872" s="222"/>
      <c r="H872" s="222"/>
      <c r="R872" s="151"/>
      <c r="S872" s="151"/>
      <c r="T872" s="151"/>
    </row>
    <row r="873" spans="2:20" ht="14">
      <c r="B873" s="206"/>
      <c r="C873" s="222"/>
      <c r="D873" s="223"/>
      <c r="E873" s="222"/>
      <c r="F873" s="222"/>
      <c r="G873" s="222"/>
      <c r="H873" s="222"/>
      <c r="R873" s="151"/>
      <c r="S873" s="151"/>
      <c r="T873" s="151"/>
    </row>
    <row r="874" spans="2:20" ht="14">
      <c r="B874" s="206"/>
      <c r="C874" s="222"/>
      <c r="D874" s="223"/>
      <c r="E874" s="222"/>
      <c r="F874" s="222"/>
      <c r="G874" s="222"/>
      <c r="H874" s="222"/>
      <c r="R874" s="151"/>
      <c r="S874" s="151"/>
      <c r="T874" s="151"/>
    </row>
    <row r="875" spans="2:20" ht="14">
      <c r="B875" s="206"/>
      <c r="C875" s="222"/>
      <c r="D875" s="223"/>
      <c r="E875" s="222"/>
      <c r="F875" s="222"/>
      <c r="G875" s="222"/>
      <c r="H875" s="222"/>
      <c r="R875" s="151"/>
      <c r="S875" s="151"/>
      <c r="T875" s="151"/>
    </row>
    <row r="876" spans="2:20" ht="14">
      <c r="B876" s="206"/>
      <c r="C876" s="222"/>
      <c r="D876" s="223"/>
      <c r="E876" s="222"/>
      <c r="F876" s="222"/>
      <c r="G876" s="222"/>
      <c r="H876" s="222"/>
      <c r="R876" s="151"/>
      <c r="S876" s="151"/>
      <c r="T876" s="151"/>
    </row>
    <row r="877" spans="2:20" ht="14">
      <c r="B877" s="206"/>
      <c r="C877" s="222"/>
      <c r="D877" s="223"/>
      <c r="E877" s="222"/>
      <c r="F877" s="222"/>
      <c r="G877" s="222"/>
      <c r="H877" s="222"/>
      <c r="R877" s="151"/>
      <c r="S877" s="151"/>
      <c r="T877" s="151"/>
    </row>
    <row r="878" spans="2:20" ht="14">
      <c r="B878" s="206"/>
      <c r="C878" s="222"/>
      <c r="D878" s="223"/>
      <c r="E878" s="222"/>
      <c r="F878" s="222"/>
      <c r="G878" s="222"/>
      <c r="H878" s="222"/>
      <c r="R878" s="151"/>
      <c r="S878" s="151"/>
      <c r="T878" s="151"/>
    </row>
    <row r="879" spans="2:20" ht="14">
      <c r="B879" s="206"/>
      <c r="C879" s="222"/>
      <c r="D879" s="223"/>
      <c r="E879" s="222"/>
      <c r="F879" s="222"/>
      <c r="G879" s="222"/>
      <c r="H879" s="222"/>
      <c r="R879" s="151"/>
      <c r="S879" s="151"/>
      <c r="T879" s="151"/>
    </row>
    <row r="880" spans="2:20" ht="14">
      <c r="B880" s="206"/>
      <c r="C880" s="222"/>
      <c r="D880" s="223"/>
      <c r="E880" s="222"/>
      <c r="F880" s="222"/>
      <c r="G880" s="222"/>
      <c r="H880" s="222"/>
      <c r="R880" s="151"/>
      <c r="S880" s="151"/>
      <c r="T880" s="151"/>
    </row>
    <row r="881" spans="2:20" ht="14">
      <c r="B881" s="206"/>
      <c r="C881" s="222"/>
      <c r="D881" s="223"/>
      <c r="E881" s="222"/>
      <c r="F881" s="222"/>
      <c r="G881" s="222"/>
      <c r="H881" s="222"/>
      <c r="R881" s="151"/>
      <c r="S881" s="151"/>
      <c r="T881" s="151"/>
    </row>
    <row r="882" spans="2:20" ht="14">
      <c r="B882" s="206"/>
      <c r="C882" s="222"/>
      <c r="D882" s="223"/>
      <c r="E882" s="222"/>
      <c r="F882" s="222"/>
      <c r="G882" s="222"/>
      <c r="H882" s="222"/>
      <c r="R882" s="151"/>
      <c r="S882" s="151"/>
      <c r="T882" s="151"/>
    </row>
    <row r="883" spans="2:20" ht="14">
      <c r="B883" s="206"/>
      <c r="C883" s="222"/>
      <c r="D883" s="223"/>
      <c r="E883" s="222"/>
      <c r="F883" s="222"/>
      <c r="G883" s="222"/>
      <c r="H883" s="222"/>
      <c r="R883" s="151"/>
      <c r="S883" s="151"/>
      <c r="T883" s="151"/>
    </row>
    <row r="884" spans="2:20" ht="14">
      <c r="B884" s="206"/>
      <c r="C884" s="222"/>
      <c r="D884" s="223"/>
      <c r="E884" s="222"/>
      <c r="F884" s="222"/>
      <c r="G884" s="222"/>
      <c r="H884" s="222"/>
      <c r="R884" s="151"/>
      <c r="S884" s="151"/>
      <c r="T884" s="151"/>
    </row>
    <row r="885" spans="2:20" ht="14">
      <c r="B885" s="206"/>
      <c r="C885" s="222"/>
      <c r="D885" s="223"/>
      <c r="E885" s="222"/>
      <c r="F885" s="222"/>
      <c r="G885" s="222"/>
      <c r="H885" s="222"/>
      <c r="R885" s="151"/>
      <c r="S885" s="151"/>
      <c r="T885" s="151"/>
    </row>
    <row r="886" spans="2:20" ht="14">
      <c r="B886" s="206"/>
      <c r="C886" s="222"/>
      <c r="D886" s="223"/>
      <c r="E886" s="222"/>
      <c r="F886" s="222"/>
      <c r="G886" s="222"/>
      <c r="H886" s="222"/>
      <c r="R886" s="151"/>
      <c r="S886" s="151"/>
      <c r="T886" s="151"/>
    </row>
    <row r="887" spans="2:20" ht="14">
      <c r="B887" s="206"/>
      <c r="C887" s="222"/>
      <c r="D887" s="223"/>
      <c r="E887" s="222"/>
      <c r="F887" s="222"/>
      <c r="G887" s="222"/>
      <c r="H887" s="222"/>
      <c r="R887" s="151"/>
      <c r="S887" s="151"/>
      <c r="T887" s="151"/>
    </row>
    <row r="888" spans="2:20" ht="14">
      <c r="B888" s="206"/>
      <c r="C888" s="222"/>
      <c r="D888" s="223"/>
      <c r="E888" s="222"/>
      <c r="F888" s="222"/>
      <c r="G888" s="222"/>
      <c r="H888" s="222"/>
      <c r="R888" s="151"/>
      <c r="S888" s="151"/>
      <c r="T888" s="151"/>
    </row>
    <row r="889" spans="2:20" ht="14">
      <c r="B889" s="206"/>
      <c r="C889" s="222"/>
      <c r="D889" s="223"/>
      <c r="E889" s="222"/>
      <c r="F889" s="222"/>
      <c r="G889" s="222"/>
      <c r="H889" s="222"/>
      <c r="R889" s="151"/>
      <c r="S889" s="151"/>
      <c r="T889" s="151"/>
    </row>
    <row r="890" spans="2:20" ht="14">
      <c r="B890" s="206"/>
      <c r="C890" s="222"/>
      <c r="D890" s="223"/>
      <c r="E890" s="222"/>
      <c r="F890" s="222"/>
      <c r="G890" s="222"/>
      <c r="H890" s="222"/>
      <c r="R890" s="151"/>
      <c r="S890" s="151"/>
      <c r="T890" s="151"/>
    </row>
    <row r="891" spans="2:20" ht="14">
      <c r="B891" s="206"/>
      <c r="C891" s="222"/>
      <c r="D891" s="223"/>
      <c r="E891" s="222"/>
      <c r="F891" s="222"/>
      <c r="G891" s="222"/>
      <c r="H891" s="222"/>
      <c r="R891" s="151"/>
      <c r="S891" s="151"/>
      <c r="T891" s="151"/>
    </row>
    <row r="892" spans="2:20" ht="14">
      <c r="B892" s="206"/>
      <c r="C892" s="222"/>
      <c r="D892" s="223"/>
      <c r="E892" s="222"/>
      <c r="F892" s="222"/>
      <c r="G892" s="222"/>
      <c r="H892" s="222"/>
      <c r="R892" s="151"/>
      <c r="S892" s="151"/>
      <c r="T892" s="151"/>
    </row>
    <row r="893" spans="2:20" ht="14">
      <c r="B893" s="206"/>
      <c r="C893" s="222"/>
      <c r="D893" s="223"/>
      <c r="E893" s="222"/>
      <c r="F893" s="222"/>
      <c r="G893" s="222"/>
      <c r="H893" s="222"/>
      <c r="R893" s="151"/>
      <c r="S893" s="151"/>
      <c r="T893" s="151"/>
    </row>
    <row r="894" spans="2:20" ht="14">
      <c r="B894" s="206"/>
      <c r="C894" s="222"/>
      <c r="D894" s="223"/>
      <c r="E894" s="222"/>
      <c r="F894" s="222"/>
      <c r="G894" s="222"/>
      <c r="H894" s="222"/>
      <c r="R894" s="151"/>
      <c r="S894" s="151"/>
      <c r="T894" s="151"/>
    </row>
    <row r="895" spans="2:20" ht="14">
      <c r="B895" s="206"/>
      <c r="C895" s="222"/>
      <c r="D895" s="223"/>
      <c r="E895" s="222"/>
      <c r="F895" s="222"/>
      <c r="G895" s="222"/>
      <c r="H895" s="222"/>
      <c r="R895" s="151"/>
      <c r="S895" s="151"/>
      <c r="T895" s="151"/>
    </row>
    <row r="896" spans="2:20" ht="14">
      <c r="B896" s="206"/>
      <c r="C896" s="222"/>
      <c r="D896" s="223"/>
      <c r="E896" s="222"/>
      <c r="F896" s="222"/>
      <c r="G896" s="222"/>
      <c r="H896" s="222"/>
      <c r="R896" s="151"/>
      <c r="S896" s="151"/>
      <c r="T896" s="151"/>
    </row>
    <row r="897" spans="2:20" ht="14">
      <c r="B897" s="206"/>
      <c r="C897" s="222"/>
      <c r="D897" s="223"/>
      <c r="E897" s="222"/>
      <c r="F897" s="222"/>
      <c r="G897" s="222"/>
      <c r="H897" s="222"/>
      <c r="R897" s="151"/>
      <c r="S897" s="151"/>
      <c r="T897" s="151"/>
    </row>
    <row r="898" spans="2:20" ht="14">
      <c r="B898" s="206"/>
      <c r="C898" s="222"/>
      <c r="D898" s="223"/>
      <c r="E898" s="222"/>
      <c r="F898" s="222"/>
      <c r="G898" s="222"/>
      <c r="H898" s="222"/>
      <c r="R898" s="151"/>
      <c r="S898" s="151"/>
      <c r="T898" s="151"/>
    </row>
    <row r="899" spans="2:20" ht="14">
      <c r="B899" s="206"/>
      <c r="C899" s="222"/>
      <c r="D899" s="223"/>
      <c r="E899" s="222"/>
      <c r="F899" s="222"/>
      <c r="G899" s="222"/>
      <c r="H899" s="222"/>
      <c r="R899" s="151"/>
      <c r="S899" s="151"/>
      <c r="T899" s="151"/>
    </row>
    <row r="900" spans="2:20" ht="14">
      <c r="B900" s="206"/>
      <c r="C900" s="222"/>
      <c r="D900" s="223"/>
      <c r="E900" s="222"/>
      <c r="F900" s="222"/>
      <c r="G900" s="222"/>
      <c r="H900" s="222"/>
      <c r="R900" s="151"/>
      <c r="S900" s="151"/>
      <c r="T900" s="151"/>
    </row>
    <row r="901" spans="2:20" ht="14">
      <c r="B901" s="206"/>
      <c r="C901" s="222"/>
      <c r="D901" s="223"/>
      <c r="E901" s="222"/>
      <c r="F901" s="222"/>
      <c r="G901" s="222"/>
      <c r="H901" s="222"/>
      <c r="R901" s="151"/>
      <c r="S901" s="151"/>
      <c r="T901" s="151"/>
    </row>
    <row r="902" spans="2:20" ht="14">
      <c r="B902" s="206"/>
      <c r="C902" s="222"/>
      <c r="D902" s="223"/>
      <c r="E902" s="222"/>
      <c r="F902" s="222"/>
      <c r="G902" s="222"/>
      <c r="H902" s="222"/>
      <c r="R902" s="151"/>
      <c r="S902" s="151"/>
      <c r="T902" s="151"/>
    </row>
    <row r="903" spans="2:20" ht="14">
      <c r="B903" s="206"/>
      <c r="C903" s="222"/>
      <c r="D903" s="223"/>
      <c r="E903" s="222"/>
      <c r="F903" s="222"/>
      <c r="G903" s="222"/>
      <c r="H903" s="222"/>
      <c r="R903" s="151"/>
      <c r="S903" s="151"/>
      <c r="T903" s="151"/>
    </row>
    <row r="904" spans="2:20" ht="14">
      <c r="B904" s="206"/>
      <c r="C904" s="222"/>
      <c r="D904" s="223"/>
      <c r="E904" s="222"/>
      <c r="F904" s="222"/>
      <c r="G904" s="222"/>
      <c r="H904" s="222"/>
      <c r="R904" s="151"/>
      <c r="S904" s="151"/>
      <c r="T904" s="151"/>
    </row>
    <row r="905" spans="2:20" ht="14">
      <c r="B905" s="206"/>
      <c r="C905" s="222"/>
      <c r="D905" s="223"/>
      <c r="E905" s="222"/>
      <c r="F905" s="222"/>
      <c r="G905" s="222"/>
      <c r="H905" s="222"/>
      <c r="R905" s="151"/>
      <c r="S905" s="151"/>
      <c r="T905" s="151"/>
    </row>
    <row r="906" spans="2:20" ht="14">
      <c r="B906" s="206"/>
      <c r="C906" s="222"/>
      <c r="D906" s="223"/>
      <c r="E906" s="222"/>
      <c r="F906" s="222"/>
      <c r="G906" s="222"/>
      <c r="H906" s="222"/>
      <c r="R906" s="151"/>
      <c r="S906" s="151"/>
      <c r="T906" s="151"/>
    </row>
    <row r="907" spans="2:20" ht="14">
      <c r="B907" s="206"/>
      <c r="C907" s="222"/>
      <c r="D907" s="223"/>
      <c r="E907" s="222"/>
      <c r="F907" s="222"/>
      <c r="G907" s="222"/>
      <c r="H907" s="222"/>
      <c r="R907" s="151"/>
      <c r="S907" s="151"/>
      <c r="T907" s="151"/>
    </row>
    <row r="908" spans="2:20" ht="14">
      <c r="B908" s="206"/>
      <c r="C908" s="222"/>
      <c r="D908" s="223"/>
      <c r="E908" s="222"/>
      <c r="F908" s="222"/>
      <c r="G908" s="222"/>
      <c r="H908" s="222"/>
      <c r="R908" s="151"/>
      <c r="S908" s="151"/>
      <c r="T908" s="151"/>
    </row>
    <row r="909" spans="2:20" ht="14">
      <c r="B909" s="206"/>
      <c r="C909" s="222"/>
      <c r="D909" s="223"/>
      <c r="E909" s="222"/>
      <c r="F909" s="222"/>
      <c r="G909" s="222"/>
      <c r="H909" s="222"/>
      <c r="R909" s="151"/>
      <c r="S909" s="151"/>
      <c r="T909" s="151"/>
    </row>
    <row r="910" spans="2:20" ht="14">
      <c r="B910" s="206"/>
      <c r="C910" s="222"/>
      <c r="D910" s="223"/>
      <c r="E910" s="222"/>
      <c r="F910" s="222"/>
      <c r="G910" s="222"/>
      <c r="H910" s="222"/>
      <c r="R910" s="151"/>
      <c r="S910" s="151"/>
      <c r="T910" s="151"/>
    </row>
    <row r="911" spans="2:20" ht="14">
      <c r="B911" s="206"/>
      <c r="C911" s="222"/>
      <c r="D911" s="223"/>
      <c r="E911" s="222"/>
      <c r="F911" s="222"/>
      <c r="G911" s="222"/>
      <c r="H911" s="222"/>
      <c r="R911" s="151"/>
      <c r="S911" s="151"/>
      <c r="T911" s="151"/>
    </row>
    <row r="912" spans="2:20" ht="14">
      <c r="B912" s="206"/>
      <c r="C912" s="222"/>
      <c r="D912" s="223"/>
      <c r="E912" s="222"/>
      <c r="F912" s="222"/>
      <c r="G912" s="222"/>
      <c r="H912" s="222"/>
      <c r="R912" s="151"/>
      <c r="S912" s="151"/>
      <c r="T912" s="151"/>
    </row>
    <row r="913" spans="2:20" ht="14">
      <c r="B913" s="206"/>
      <c r="C913" s="222"/>
      <c r="D913" s="223"/>
      <c r="E913" s="222"/>
      <c r="F913" s="222"/>
      <c r="G913" s="222"/>
      <c r="H913" s="222"/>
      <c r="R913" s="151"/>
      <c r="S913" s="151"/>
      <c r="T913" s="151"/>
    </row>
    <row r="914" spans="2:20" ht="14">
      <c r="B914" s="206"/>
      <c r="C914" s="222"/>
      <c r="D914" s="223"/>
      <c r="E914" s="222"/>
      <c r="F914" s="222"/>
      <c r="G914" s="222"/>
      <c r="H914" s="222"/>
      <c r="R914" s="151"/>
      <c r="S914" s="151"/>
      <c r="T914" s="151"/>
    </row>
    <row r="915" spans="2:20" ht="14">
      <c r="B915" s="206"/>
      <c r="C915" s="222"/>
      <c r="D915" s="223"/>
      <c r="E915" s="222"/>
      <c r="F915" s="222"/>
      <c r="G915" s="222"/>
      <c r="H915" s="222"/>
      <c r="R915" s="151"/>
      <c r="S915" s="151"/>
      <c r="T915" s="151"/>
    </row>
    <row r="916" spans="2:20" ht="14">
      <c r="B916" s="206"/>
      <c r="C916" s="222"/>
      <c r="D916" s="223"/>
      <c r="E916" s="222"/>
      <c r="F916" s="222"/>
      <c r="G916" s="222"/>
      <c r="H916" s="222"/>
      <c r="R916" s="151"/>
      <c r="S916" s="151"/>
      <c r="T916" s="151"/>
    </row>
    <row r="917" spans="2:20" ht="14">
      <c r="B917" s="206"/>
      <c r="C917" s="222"/>
      <c r="D917" s="223"/>
      <c r="E917" s="222"/>
      <c r="F917" s="222"/>
      <c r="G917" s="222"/>
      <c r="H917" s="222"/>
      <c r="R917" s="151"/>
      <c r="S917" s="151"/>
      <c r="T917" s="151"/>
    </row>
    <row r="918" spans="2:20" ht="14">
      <c r="B918" s="206"/>
      <c r="C918" s="222"/>
      <c r="D918" s="223"/>
      <c r="E918" s="222"/>
      <c r="F918" s="222"/>
      <c r="G918" s="222"/>
      <c r="H918" s="222"/>
      <c r="R918" s="151"/>
      <c r="S918" s="151"/>
      <c r="T918" s="151"/>
    </row>
    <row r="919" spans="2:20" ht="14">
      <c r="B919" s="206"/>
      <c r="C919" s="222"/>
      <c r="D919" s="223"/>
      <c r="E919" s="222"/>
      <c r="F919" s="222"/>
      <c r="G919" s="222"/>
      <c r="H919" s="222"/>
      <c r="R919" s="151"/>
      <c r="S919" s="151"/>
      <c r="T919" s="151"/>
    </row>
    <row r="920" spans="2:20" ht="14">
      <c r="B920" s="206"/>
      <c r="C920" s="222"/>
      <c r="D920" s="223"/>
      <c r="E920" s="222"/>
      <c r="F920" s="222"/>
      <c r="G920" s="222"/>
      <c r="H920" s="222"/>
      <c r="R920" s="151"/>
      <c r="S920" s="151"/>
      <c r="T920" s="151"/>
    </row>
    <row r="921" spans="2:20" ht="14">
      <c r="B921" s="206"/>
      <c r="C921" s="222"/>
      <c r="D921" s="223"/>
      <c r="E921" s="222"/>
      <c r="F921" s="222"/>
      <c r="G921" s="222"/>
      <c r="H921" s="222"/>
      <c r="R921" s="151"/>
      <c r="S921" s="151"/>
      <c r="T921" s="151"/>
    </row>
    <row r="922" spans="2:20" ht="14">
      <c r="B922" s="206"/>
      <c r="C922" s="222"/>
      <c r="D922" s="223"/>
      <c r="E922" s="222"/>
      <c r="F922" s="222"/>
      <c r="G922" s="222"/>
      <c r="H922" s="222"/>
      <c r="R922" s="151"/>
      <c r="S922" s="151"/>
      <c r="T922" s="151"/>
    </row>
    <row r="923" spans="2:20" ht="14">
      <c r="B923" s="206"/>
      <c r="C923" s="222"/>
      <c r="D923" s="223"/>
      <c r="E923" s="222"/>
      <c r="F923" s="222"/>
      <c r="G923" s="222"/>
      <c r="H923" s="222"/>
      <c r="R923" s="151"/>
      <c r="S923" s="151"/>
      <c r="T923" s="151"/>
    </row>
    <row r="924" spans="2:20" ht="14">
      <c r="B924" s="206"/>
      <c r="C924" s="222"/>
      <c r="D924" s="223"/>
      <c r="E924" s="222"/>
      <c r="F924" s="222"/>
      <c r="G924" s="222"/>
      <c r="H924" s="222"/>
      <c r="R924" s="151"/>
      <c r="S924" s="151"/>
      <c r="T924" s="151"/>
    </row>
    <row r="925" spans="2:20" ht="14">
      <c r="B925" s="206"/>
      <c r="C925" s="222"/>
      <c r="D925" s="223"/>
      <c r="E925" s="222"/>
      <c r="F925" s="222"/>
      <c r="G925" s="222"/>
      <c r="H925" s="222"/>
      <c r="R925" s="151"/>
      <c r="S925" s="151"/>
      <c r="T925" s="151"/>
    </row>
    <row r="926" spans="2:20" ht="14">
      <c r="B926" s="206"/>
      <c r="C926" s="222"/>
      <c r="D926" s="223"/>
      <c r="E926" s="222"/>
      <c r="F926" s="222"/>
      <c r="G926" s="222"/>
      <c r="H926" s="222"/>
      <c r="R926" s="151"/>
      <c r="S926" s="151"/>
      <c r="T926" s="151"/>
    </row>
    <row r="927" spans="2:20" ht="14">
      <c r="B927" s="206"/>
      <c r="C927" s="222"/>
      <c r="D927" s="223"/>
      <c r="E927" s="222"/>
      <c r="F927" s="222"/>
      <c r="G927" s="222"/>
      <c r="H927" s="222"/>
      <c r="R927" s="151"/>
      <c r="S927" s="151"/>
      <c r="T927" s="151"/>
    </row>
    <row r="928" spans="2:20" ht="14">
      <c r="B928" s="206"/>
      <c r="C928" s="222"/>
      <c r="D928" s="223"/>
      <c r="E928" s="222"/>
      <c r="F928" s="222"/>
      <c r="G928" s="222"/>
      <c r="H928" s="222"/>
      <c r="R928" s="151"/>
      <c r="S928" s="151"/>
      <c r="T928" s="151"/>
    </row>
    <row r="929" spans="2:20" ht="14">
      <c r="B929" s="206"/>
      <c r="C929" s="222"/>
      <c r="D929" s="223"/>
      <c r="E929" s="222"/>
      <c r="F929" s="222"/>
      <c r="G929" s="222"/>
      <c r="H929" s="222"/>
      <c r="R929" s="151"/>
      <c r="S929" s="151"/>
      <c r="T929" s="151"/>
    </row>
    <row r="930" spans="2:20" ht="14">
      <c r="B930" s="206"/>
      <c r="C930" s="222"/>
      <c r="D930" s="223"/>
      <c r="E930" s="222"/>
      <c r="F930" s="222"/>
      <c r="G930" s="222"/>
      <c r="H930" s="222"/>
      <c r="R930" s="151"/>
      <c r="S930" s="151"/>
      <c r="T930" s="151"/>
    </row>
    <row r="931" spans="2:20" ht="14">
      <c r="B931" s="206"/>
      <c r="C931" s="222"/>
      <c r="D931" s="223"/>
      <c r="E931" s="222"/>
      <c r="F931" s="222"/>
      <c r="G931" s="222"/>
      <c r="H931" s="222"/>
      <c r="R931" s="151"/>
      <c r="S931" s="151"/>
      <c r="T931" s="151"/>
    </row>
    <row r="932" spans="2:20" ht="14">
      <c r="B932" s="206"/>
      <c r="C932" s="222"/>
      <c r="D932" s="223"/>
      <c r="E932" s="222"/>
      <c r="F932" s="222"/>
      <c r="G932" s="222"/>
      <c r="H932" s="222"/>
      <c r="R932" s="151"/>
      <c r="S932" s="151"/>
      <c r="T932" s="151"/>
    </row>
    <row r="933" spans="2:20" ht="14">
      <c r="B933" s="206"/>
      <c r="C933" s="222"/>
      <c r="D933" s="223"/>
      <c r="E933" s="222"/>
      <c r="F933" s="222"/>
      <c r="G933" s="222"/>
      <c r="H933" s="222"/>
      <c r="R933" s="151"/>
      <c r="S933" s="151"/>
      <c r="T933" s="151"/>
    </row>
    <row r="934" spans="2:20" ht="14">
      <c r="B934" s="206"/>
      <c r="C934" s="222"/>
      <c r="D934" s="223"/>
      <c r="E934" s="222"/>
      <c r="F934" s="222"/>
      <c r="G934" s="222"/>
      <c r="H934" s="222"/>
      <c r="R934" s="151"/>
      <c r="S934" s="151"/>
      <c r="T934" s="151"/>
    </row>
    <row r="935" spans="2:20" ht="14">
      <c r="B935" s="206"/>
      <c r="C935" s="222"/>
      <c r="D935" s="223"/>
      <c r="E935" s="222"/>
      <c r="F935" s="222"/>
      <c r="G935" s="222"/>
      <c r="H935" s="222"/>
      <c r="R935" s="151"/>
      <c r="S935" s="151"/>
      <c r="T935" s="151"/>
    </row>
    <row r="936" spans="2:20" ht="14">
      <c r="B936" s="206"/>
      <c r="C936" s="222"/>
      <c r="D936" s="223"/>
      <c r="E936" s="222"/>
      <c r="F936" s="222"/>
      <c r="G936" s="222"/>
      <c r="H936" s="222"/>
      <c r="R936" s="151"/>
      <c r="S936" s="151"/>
      <c r="T936" s="151"/>
    </row>
    <row r="937" spans="2:20" ht="14">
      <c r="B937" s="206"/>
      <c r="C937" s="222"/>
      <c r="D937" s="223"/>
      <c r="E937" s="222"/>
      <c r="F937" s="222"/>
      <c r="G937" s="222"/>
      <c r="H937" s="222"/>
      <c r="R937" s="151"/>
      <c r="S937" s="151"/>
      <c r="T937" s="151"/>
    </row>
    <row r="938" spans="2:20" ht="14">
      <c r="B938" s="206"/>
      <c r="C938" s="222"/>
      <c r="D938" s="223"/>
      <c r="E938" s="222"/>
      <c r="F938" s="222"/>
      <c r="G938" s="222"/>
      <c r="H938" s="222"/>
      <c r="R938" s="151"/>
      <c r="S938" s="151"/>
      <c r="T938" s="151"/>
    </row>
    <row r="939" spans="2:20" ht="14">
      <c r="B939" s="206"/>
      <c r="C939" s="222"/>
      <c r="D939" s="223"/>
      <c r="E939" s="222"/>
      <c r="F939" s="222"/>
      <c r="G939" s="222"/>
      <c r="H939" s="222"/>
      <c r="R939" s="151"/>
      <c r="S939" s="151"/>
      <c r="T939" s="151"/>
    </row>
    <row r="940" spans="2:20" ht="14">
      <c r="B940" s="206"/>
      <c r="C940" s="222"/>
      <c r="D940" s="223"/>
      <c r="E940" s="222"/>
      <c r="F940" s="222"/>
      <c r="G940" s="222"/>
      <c r="H940" s="222"/>
      <c r="R940" s="151"/>
      <c r="S940" s="151"/>
      <c r="T940" s="151"/>
    </row>
    <row r="941" spans="2:20" ht="14">
      <c r="B941" s="206"/>
      <c r="C941" s="222"/>
      <c r="D941" s="224"/>
      <c r="E941" s="222"/>
      <c r="F941" s="222"/>
      <c r="G941" s="222"/>
      <c r="H941" s="222"/>
      <c r="R941" s="151"/>
      <c r="S941" s="151"/>
      <c r="T941" s="151"/>
    </row>
  </sheetData>
  <mergeCells count="35">
    <mergeCell ref="O48:Q48"/>
    <mergeCell ref="R48:T48"/>
    <mergeCell ref="O69:Q69"/>
    <mergeCell ref="R69:T69"/>
    <mergeCell ref="A47:B48"/>
    <mergeCell ref="A68:B69"/>
    <mergeCell ref="C68:H68"/>
    <mergeCell ref="C69:D69"/>
    <mergeCell ref="E69:F69"/>
    <mergeCell ref="G69:H69"/>
    <mergeCell ref="L69:N69"/>
    <mergeCell ref="C47:H47"/>
    <mergeCell ref="C48:D48"/>
    <mergeCell ref="E48:F48"/>
    <mergeCell ref="G48:H48"/>
    <mergeCell ref="L48:N48"/>
    <mergeCell ref="C2:G2"/>
    <mergeCell ref="C3:G3"/>
    <mergeCell ref="B4:E4"/>
    <mergeCell ref="A5:B6"/>
    <mergeCell ref="C5:H5"/>
    <mergeCell ref="C6:D6"/>
    <mergeCell ref="E6:F6"/>
    <mergeCell ref="G6:H6"/>
    <mergeCell ref="L6:N6"/>
    <mergeCell ref="O6:Q6"/>
    <mergeCell ref="R6:T6"/>
    <mergeCell ref="A26:B27"/>
    <mergeCell ref="C26:H26"/>
    <mergeCell ref="C27:D27"/>
    <mergeCell ref="E27:F27"/>
    <mergeCell ref="G27:H27"/>
    <mergeCell ref="L27:N27"/>
    <mergeCell ref="O27:Q27"/>
    <mergeCell ref="R27:T27"/>
  </mergeCells>
  <conditionalFormatting sqref="D9 D11:D19 D30 D32:D41 D51 D53:D62 D72 D74:D83">
    <cfRule type="expression" dxfId="45" priority="10">
      <formula>AND($C9/$B9 &gt;= 0.75, $C9/$B9 &lt; 1)</formula>
    </cfRule>
  </conditionalFormatting>
  <conditionalFormatting sqref="D9 D11:D20 D30 D32:D41 D51 D53:D62 D72 D74:D83">
    <cfRule type="expression" dxfId="44" priority="11">
      <formula>$C9/$B9 &lt; 0.75</formula>
    </cfRule>
  </conditionalFormatting>
  <conditionalFormatting sqref="D9">
    <cfRule type="expression" dxfId="43" priority="18">
      <formula>$C9/$B9 &gt; 0.99</formula>
    </cfRule>
  </conditionalFormatting>
  <conditionalFormatting sqref="D11">
    <cfRule type="expression" dxfId="42" priority="19">
      <formula>$C9/$B9 &gt; 0.99</formula>
    </cfRule>
  </conditionalFormatting>
  <conditionalFormatting sqref="D13">
    <cfRule type="expression" dxfId="41" priority="20">
      <formula>$C9/$B9 &gt; 0.99</formula>
    </cfRule>
  </conditionalFormatting>
  <conditionalFormatting sqref="D21:D25 D42:D46 D63:D67 D84:D88">
    <cfRule type="expression" dxfId="40" priority="46">
      <formula>$D21/$B21 &lt;=0.25</formula>
    </cfRule>
    <cfRule type="expression" dxfId="39" priority="38">
      <formula>AND($C21/$B21 &gt;= 0.25, $C21/$B21 &lt;= 1)</formula>
    </cfRule>
    <cfRule type="expression" dxfId="38" priority="39">
      <formula>$C21/$B21 &gt;1</formula>
    </cfRule>
  </conditionalFormatting>
  <conditionalFormatting sqref="D30">
    <cfRule type="expression" dxfId="37" priority="21">
      <formula>$C30/$B30 &gt; 0.99</formula>
    </cfRule>
  </conditionalFormatting>
  <conditionalFormatting sqref="D32">
    <cfRule type="expression" dxfId="36" priority="22">
      <formula>$C30/$B30 &gt; 0.99</formula>
    </cfRule>
  </conditionalFormatting>
  <conditionalFormatting sqref="D34">
    <cfRule type="expression" dxfId="35" priority="23">
      <formula>$C30/$B30 &gt; 0.99</formula>
    </cfRule>
  </conditionalFormatting>
  <conditionalFormatting sqref="D36">
    <cfRule type="expression" dxfId="34" priority="24">
      <formula>$C30/$B30 &gt; 0.99</formula>
    </cfRule>
  </conditionalFormatting>
  <conditionalFormatting sqref="D51">
    <cfRule type="expression" dxfId="33" priority="25">
      <formula>$C51/$B51 &gt; 0.99</formula>
    </cfRule>
  </conditionalFormatting>
  <conditionalFormatting sqref="D53">
    <cfRule type="expression" dxfId="32" priority="26">
      <formula>$C51/$B51 &gt; 0.99</formula>
    </cfRule>
  </conditionalFormatting>
  <conditionalFormatting sqref="D55">
    <cfRule type="expression" dxfId="31" priority="27">
      <formula>$C51/$B51 &gt; 0.99</formula>
    </cfRule>
  </conditionalFormatting>
  <conditionalFormatting sqref="D57">
    <cfRule type="expression" dxfId="30" priority="28">
      <formula>$C51/$B51 &gt; 0.99</formula>
    </cfRule>
  </conditionalFormatting>
  <conditionalFormatting sqref="D59">
    <cfRule type="expression" dxfId="29" priority="29">
      <formula>$C51/$B51 &gt; 0.99</formula>
    </cfRule>
  </conditionalFormatting>
  <conditionalFormatting sqref="D61">
    <cfRule type="expression" dxfId="28" priority="30">
      <formula>$C51/$B51 &gt; 0.99</formula>
    </cfRule>
  </conditionalFormatting>
  <conditionalFormatting sqref="D72">
    <cfRule type="expression" dxfId="27" priority="31">
      <formula>$C72/$B72 &gt; 0.99</formula>
    </cfRule>
  </conditionalFormatting>
  <conditionalFormatting sqref="D74">
    <cfRule type="expression" dxfId="26" priority="32">
      <formula>$C72/$B72 &gt; 0.99</formula>
    </cfRule>
  </conditionalFormatting>
  <conditionalFormatting sqref="D76">
    <cfRule type="expression" dxfId="25" priority="33">
      <formula>$C72/$B72 &gt; 0.99</formula>
    </cfRule>
  </conditionalFormatting>
  <conditionalFormatting sqref="D78">
    <cfRule type="expression" dxfId="24" priority="34">
      <formula>$C72/$B72 &gt; 0.99</formula>
    </cfRule>
  </conditionalFormatting>
  <conditionalFormatting sqref="D80">
    <cfRule type="expression" dxfId="23" priority="35">
      <formula>$C72/$B72 &gt; 0.99</formula>
    </cfRule>
  </conditionalFormatting>
  <conditionalFormatting sqref="D82">
    <cfRule type="expression" dxfId="22" priority="36">
      <formula>$C72/$B72 &gt; 0.99</formula>
    </cfRule>
  </conditionalFormatting>
  <conditionalFormatting sqref="F9 F11:F20 F30 F32:F41 F51 F53:F62 F72 F74:F83">
    <cfRule type="expression" dxfId="21" priority="12">
      <formula>AND($E9/$B9 &gt;= 0.75, $E9/$B9 &lt; 1)</formula>
    </cfRule>
    <cfRule type="expression" dxfId="20" priority="14">
      <formula>$E9/$B9 &gt;= 1</formula>
    </cfRule>
    <cfRule type="expression" dxfId="19" priority="13">
      <formula>$E9/$B9 &lt; 0.75</formula>
    </cfRule>
  </conditionalFormatting>
  <conditionalFormatting sqref="F21:F25 F42:F46 F63:F67 F84:F88">
    <cfRule type="expression" dxfId="18" priority="41">
      <formula>AND($E21/$B21 &gt;= 0.25, $E21/$B21 &lt;= 1)</formula>
    </cfRule>
    <cfRule type="expression" dxfId="17" priority="40">
      <formula>$E21/$B21 &gt;1</formula>
    </cfRule>
    <cfRule type="expression" dxfId="16" priority="42">
      <formula>$E21/$B21 &lt;=0.25</formula>
    </cfRule>
  </conditionalFormatting>
  <conditionalFormatting sqref="H9 H11:H20 H30 H32:H41 H51 H53:H62 H72 H74:H83">
    <cfRule type="expression" dxfId="15" priority="17">
      <formula>$G9/$B9 &gt;= 1</formula>
    </cfRule>
    <cfRule type="expression" dxfId="14" priority="15">
      <formula>AND($G9/$B9 &gt;= 0.75, $G9/$B9 &lt; 1)</formula>
    </cfRule>
    <cfRule type="expression" dxfId="13" priority="16">
      <formula>$G9/$B9 &lt; 0.75</formula>
    </cfRule>
  </conditionalFormatting>
  <conditionalFormatting sqref="H21:H25 H42:H46 H63:H67 H84:H88">
    <cfRule type="expression" dxfId="12" priority="43">
      <formula>$G21/$B21 &lt;=0.25</formula>
    </cfRule>
    <cfRule type="expression" dxfId="11" priority="44">
      <formula>AND($G21/$B21 &gt;= 0.25, $G21/$B21 &lt;= 1)</formula>
    </cfRule>
    <cfRule type="expression" dxfId="10" priority="45">
      <formula>$G21/$B21 &gt;1</formula>
    </cfRule>
  </conditionalFormatting>
  <conditionalFormatting sqref="H23">
    <cfRule type="notContainsBlanks" dxfId="9" priority="37">
      <formula>LEN(TRIM(H23))&gt;0</formula>
    </cfRule>
  </conditionalFormatting>
  <conditionalFormatting sqref="J20 J41 J62 J83">
    <cfRule type="expression" dxfId="8" priority="3">
      <formula>I20/F20 &lt; 0.5</formula>
    </cfRule>
    <cfRule type="expression" dxfId="7" priority="2">
      <formula>AND(I20/F20 &gt;= 0.5, I20/F20 &lt; 0.75)</formula>
    </cfRule>
    <cfRule type="expression" dxfId="6" priority="1">
      <formula>I20/F20 &gt;= 0.75</formula>
    </cfRule>
  </conditionalFormatting>
  <conditionalFormatting sqref="J22 J43 J64 J85">
    <cfRule type="expression" dxfId="5" priority="4">
      <formula>I22/F22 &gt;= 0.75</formula>
    </cfRule>
    <cfRule type="expression" dxfId="4" priority="6">
      <formula>I22/F22 &lt; 0.5</formula>
    </cfRule>
    <cfRule type="expression" dxfId="3" priority="5">
      <formula>AND(I22/F22 &gt;= 0.5, I22/F22 &lt; 0.75)</formula>
    </cfRule>
  </conditionalFormatting>
  <conditionalFormatting sqref="J24:J25 J45:J46 J66:J67 J87:J88">
    <cfRule type="expression" dxfId="2" priority="8">
      <formula>AND(I24/F24 &gt;= 0.5, I24/F24 &lt; 0.75)</formula>
    </cfRule>
    <cfRule type="expression" dxfId="1" priority="9">
      <formula>I24/F24 &gt;= 0.75</formula>
    </cfRule>
    <cfRule type="expression" dxfId="0" priority="7">
      <formula>I24/F24 &lt; 0.5</formula>
    </cfRule>
  </conditionalFormatting>
  <hyperlinks>
    <hyperlink ref="C3" r:id="rId1" xr:uid="{00000000-0004-0000-0500-000000000000}"/>
  </hyperlinks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C1:J18"/>
  <sheetViews>
    <sheetView workbookViewId="0"/>
  </sheetViews>
  <sheetFormatPr baseColWidth="10" defaultColWidth="12.5" defaultRowHeight="15.75" customHeight="1"/>
  <cols>
    <col min="3" max="3" width="24.6640625" customWidth="1"/>
    <col min="4" max="4" width="15.1640625" customWidth="1"/>
    <col min="10" max="10" width="44" customWidth="1"/>
  </cols>
  <sheetData>
    <row r="1" spans="3:10" ht="13">
      <c r="C1" s="225" t="s">
        <v>122</v>
      </c>
      <c r="E1" s="226" t="s">
        <v>123</v>
      </c>
      <c r="F1" s="227" t="s">
        <v>124</v>
      </c>
      <c r="G1" s="227"/>
      <c r="H1" s="228"/>
    </row>
    <row r="2" spans="3:10" ht="15.75" customHeight="1">
      <c r="C2" s="229"/>
      <c r="D2" s="230" t="s">
        <v>125</v>
      </c>
      <c r="E2" s="226"/>
      <c r="F2" s="231">
        <v>0.5</v>
      </c>
      <c r="G2" s="231">
        <v>0.74</v>
      </c>
      <c r="H2" s="232">
        <v>0.49</v>
      </c>
    </row>
    <row r="3" spans="3:10" ht="15.75" customHeight="1">
      <c r="C3" s="229" t="s">
        <v>126</v>
      </c>
      <c r="D3" s="233">
        <v>1000000</v>
      </c>
      <c r="E3" s="234">
        <f t="shared" ref="E3:E5" si="0">0.75*D3</f>
        <v>750000</v>
      </c>
      <c r="F3" s="235">
        <f t="shared" ref="F3:F5" si="1">0.5*D3</f>
        <v>500000</v>
      </c>
      <c r="G3" s="235">
        <f t="shared" ref="G3:G13" si="2">D3*0.74</f>
        <v>740000</v>
      </c>
      <c r="H3" s="236">
        <f t="shared" ref="H3:H5" si="3">D3*0.49</f>
        <v>490000</v>
      </c>
    </row>
    <row r="4" spans="3:10" ht="15.75" customHeight="1">
      <c r="C4" s="229" t="s">
        <v>127</v>
      </c>
      <c r="D4" s="237">
        <v>200000</v>
      </c>
      <c r="E4" s="234">
        <f t="shared" si="0"/>
        <v>150000</v>
      </c>
      <c r="F4" s="235">
        <f t="shared" si="1"/>
        <v>100000</v>
      </c>
      <c r="G4" s="235">
        <f t="shared" si="2"/>
        <v>148000</v>
      </c>
      <c r="H4" s="236">
        <f t="shared" si="3"/>
        <v>98000</v>
      </c>
      <c r="J4" s="238" t="s">
        <v>128</v>
      </c>
    </row>
    <row r="5" spans="3:10" ht="15.75" customHeight="1">
      <c r="C5" s="239" t="s">
        <v>129</v>
      </c>
      <c r="D5" s="237">
        <v>100000</v>
      </c>
      <c r="E5" s="234">
        <f t="shared" si="0"/>
        <v>75000</v>
      </c>
      <c r="F5" s="235">
        <f t="shared" si="1"/>
        <v>50000</v>
      </c>
      <c r="G5" s="235">
        <f t="shared" si="2"/>
        <v>74000</v>
      </c>
      <c r="H5" s="236">
        <f t="shared" si="3"/>
        <v>49000</v>
      </c>
    </row>
    <row r="6" spans="3:10" ht="15.75" customHeight="1">
      <c r="C6" s="240" t="s">
        <v>130</v>
      </c>
      <c r="D6" s="241"/>
      <c r="E6" s="242"/>
      <c r="F6" s="243"/>
      <c r="G6" s="243">
        <f t="shared" si="2"/>
        <v>0</v>
      </c>
      <c r="H6" s="244"/>
    </row>
    <row r="7" spans="3:10" ht="15.75" customHeight="1">
      <c r="C7" s="245" t="s">
        <v>131</v>
      </c>
      <c r="D7" s="246">
        <v>200</v>
      </c>
      <c r="E7" s="242">
        <f t="shared" ref="E7:E9" si="4">0.75*D7</f>
        <v>150</v>
      </c>
      <c r="F7" s="243">
        <f t="shared" ref="F7:F9" si="5">0.5*D7</f>
        <v>100</v>
      </c>
      <c r="G7" s="243">
        <f t="shared" si="2"/>
        <v>148</v>
      </c>
      <c r="H7" s="244">
        <f t="shared" ref="H7:H9" si="6">D7*0.49</f>
        <v>98</v>
      </c>
    </row>
    <row r="8" spans="3:10" ht="15.75" customHeight="1">
      <c r="C8" s="247" t="s">
        <v>132</v>
      </c>
      <c r="D8" s="248">
        <v>50</v>
      </c>
      <c r="E8" s="234">
        <f t="shared" si="4"/>
        <v>37.5</v>
      </c>
      <c r="F8" s="235">
        <f t="shared" si="5"/>
        <v>25</v>
      </c>
      <c r="G8" s="235">
        <f t="shared" si="2"/>
        <v>37</v>
      </c>
      <c r="H8" s="236">
        <f t="shared" si="6"/>
        <v>24.5</v>
      </c>
    </row>
    <row r="9" spans="3:10" ht="15.75" customHeight="1">
      <c r="C9" s="245" t="s">
        <v>133</v>
      </c>
      <c r="D9" s="248">
        <v>5000</v>
      </c>
      <c r="E9" s="234">
        <f t="shared" si="4"/>
        <v>3750</v>
      </c>
      <c r="F9" s="235">
        <f t="shared" si="5"/>
        <v>2500</v>
      </c>
      <c r="G9" s="235">
        <f t="shared" si="2"/>
        <v>3700</v>
      </c>
      <c r="H9" s="236">
        <f t="shared" si="6"/>
        <v>2450</v>
      </c>
    </row>
    <row r="10" spans="3:10" ht="15.75" customHeight="1">
      <c r="C10" s="249" t="s">
        <v>134</v>
      </c>
      <c r="D10" s="250"/>
      <c r="E10" s="242"/>
      <c r="F10" s="243"/>
      <c r="G10" s="243">
        <f t="shared" si="2"/>
        <v>0</v>
      </c>
      <c r="H10" s="244"/>
    </row>
    <row r="11" spans="3:10" ht="15.75" customHeight="1">
      <c r="C11" s="245" t="s">
        <v>135</v>
      </c>
      <c r="D11" s="251">
        <v>0.75</v>
      </c>
      <c r="E11" s="252">
        <f t="shared" ref="E11:E13" si="7">0.75*D11</f>
        <v>0.5625</v>
      </c>
      <c r="F11" s="253">
        <f t="shared" ref="F11:F13" si="8">0.5*D11</f>
        <v>0.375</v>
      </c>
      <c r="G11" s="243">
        <f t="shared" si="2"/>
        <v>0.55499999999999994</v>
      </c>
      <c r="H11" s="244">
        <f t="shared" ref="H11:H13" si="9">D11*0.49</f>
        <v>0.36749999999999999</v>
      </c>
    </row>
    <row r="12" spans="3:10" ht="15.75" customHeight="1">
      <c r="C12" s="254" t="s">
        <v>136</v>
      </c>
      <c r="D12" s="255">
        <v>0.9</v>
      </c>
      <c r="E12" s="252">
        <f t="shared" si="7"/>
        <v>0.67500000000000004</v>
      </c>
      <c r="F12" s="253">
        <f t="shared" si="8"/>
        <v>0.45</v>
      </c>
      <c r="G12" s="253">
        <f t="shared" si="2"/>
        <v>0.66600000000000004</v>
      </c>
      <c r="H12" s="244">
        <f t="shared" si="9"/>
        <v>0.441</v>
      </c>
    </row>
    <row r="13" spans="3:10" ht="15.75" customHeight="1">
      <c r="C13" s="247" t="s">
        <v>137</v>
      </c>
      <c r="D13" s="246">
        <v>10</v>
      </c>
      <c r="E13" s="242">
        <f t="shared" si="7"/>
        <v>7.5</v>
      </c>
      <c r="F13" s="243">
        <f t="shared" si="8"/>
        <v>5</v>
      </c>
      <c r="G13" s="243">
        <f t="shared" si="2"/>
        <v>7.4</v>
      </c>
      <c r="H13" s="244">
        <f t="shared" si="9"/>
        <v>4.9000000000000004</v>
      </c>
    </row>
    <row r="16" spans="3:10" ht="15.75" customHeight="1">
      <c r="C16" s="245"/>
      <c r="D16" s="250"/>
    </row>
    <row r="18" spans="3:4" ht="15.75" customHeight="1">
      <c r="C18" s="247"/>
      <c r="D18" s="2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Your Metrics</vt:lpstr>
      <vt:lpstr>Profit Planner</vt:lpstr>
      <vt:lpstr>Sales Team Calculator</vt:lpstr>
      <vt:lpstr>Sales Rep Personal Income Track</vt:lpstr>
      <vt:lpstr>Marketing Costs Calculator</vt:lpstr>
      <vt:lpstr>Profit Tracker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McGinnis</dc:creator>
  <cp:lastModifiedBy>RHamilton</cp:lastModifiedBy>
  <dcterms:created xsi:type="dcterms:W3CDTF">2023-07-20T17:42:34Z</dcterms:created>
  <dcterms:modified xsi:type="dcterms:W3CDTF">2024-01-18T17:42:01Z</dcterms:modified>
</cp:coreProperties>
</file>