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7" rupBuild="10514"/>
  <workbookPr defaultThemeVersion="166925"/>
  <bookViews>
    <workbookView xWindow="0" yWindow="500" windowWidth="33600" windowHeight="18360" activeTab="0"/>
  </bookViews>
  <sheets>
    <sheet name="finance" sheetId="1" r:id="rId1"/>
  </sheets>
  <calcPr calcId="181029"/>
  <extLst>
    <ext uri="{140A7094-0E35-4892-8432-C4D2E57EDEB5}">
      <x15:workbookPr xmlns:x15="http://schemas.microsoft.com/office/spreadsheetml/2010/11/main"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<sst xmlns="http://schemas.openxmlformats.org/spreadsheetml/2006/main" count="140" uniqueCount="121">
  <si>
    <t xml:space="preserve">            Finanzreport ${formattedDateFrom} - ${formattedDateTo}   |   ${customerName} - ${customerId.providerId}</t>
  </si>
  <si>
    <t>Depot</t>
  </si>
  <si>
    <t>Kategorie</t>
  </si>
  <si>
    <t>Instrumentenart</t>
  </si>
  <si>
    <t>ISIN</t>
  </si>
  <si>
    <t>Beschreibung</t>
  </si>
  <si>
    <t>Steuerliche Klassifikation</t>
  </si>
  <si>
    <t/>
  </si>
  <si>
    <t xml:space="preserve">            Finanzreport 01.01.2024 - 31.12.2024   |   Familie Tüchtig GmbH - 1122334455</t>
  </si>
  <si>
    <t>Stückzahl zum 31.12.2024</t>
  </si>
  <si>
    <t>Handelsrecht</t>
  </si>
  <si>
    <t>01.01.2024</t>
  </si>
  <si>
    <t>Zugänge</t>
  </si>
  <si>
    <t>Abgänge</t>
  </si>
  <si>
    <t>Erträge</t>
  </si>
  <si>
    <t>Veräußerungs-ergebnis gesamt</t>
  </si>
  <si>
    <t>Veräußerungs-gewinne</t>
  </si>
  <si>
    <t>Veräußerungs-verluste</t>
  </si>
  <si>
    <t>Abschreibungen</t>
  </si>
  <si>
    <t>Zuschreibungen</t>
  </si>
  <si>
    <t>Tilgung Bewertungen</t>
  </si>
  <si>
    <t>Bewertungssaldo</t>
  </si>
  <si>
    <t>31.12.2024</t>
  </si>
  <si>
    <t>Steuerrecht</t>
  </si>
  <si>
    <t>Gebildete Vorabpauschale</t>
  </si>
  <si>
    <t>Tilgung Vorabpauschale</t>
  </si>
  <si>
    <t>Saldo Vorabpauschale</t>
  </si>
  <si>
    <t>543212345</t>
  </si>
  <si>
    <t>Aktien</t>
  </si>
  <si>
    <t>1002 - Stammaktien</t>
  </si>
  <si>
    <t>CH0038863350</t>
  </si>
  <si>
    <t>NESTLE NAM.        SF-,10</t>
  </si>
  <si>
    <t>DE0005557508</t>
  </si>
  <si>
    <t>DT.TELEKOM AG NA</t>
  </si>
  <si>
    <t>DE0006095003</t>
  </si>
  <si>
    <t>ENCAVIS AG  INH. O.N.</t>
  </si>
  <si>
    <t>DE0007100000</t>
  </si>
  <si>
    <t>MERCEDES-BENZ GRP NA O.N.</t>
  </si>
  <si>
    <t>DE0007164600</t>
  </si>
  <si>
    <t>SAP SE O.N.</t>
  </si>
  <si>
    <t>DE0007664005</t>
  </si>
  <si>
    <t>VOLKSWAGEN AG ST O.N.</t>
  </si>
  <si>
    <t>DE0008232125</t>
  </si>
  <si>
    <t>LUFTHANSA AG VNA O.N.</t>
  </si>
  <si>
    <t>DE0008404005</t>
  </si>
  <si>
    <t>ALLIANZ SE NA O.N.</t>
  </si>
  <si>
    <t>DE000A1EWWW0</t>
  </si>
  <si>
    <t>ADIDAS AG NA O.N.</t>
  </si>
  <si>
    <t>DE000BASF111</t>
  </si>
  <si>
    <t>BASF SE NA O.N.</t>
  </si>
  <si>
    <t>DE000CBK1001</t>
  </si>
  <si>
    <t>COMMERZBANK AG</t>
  </si>
  <si>
    <t>DK0060094928</t>
  </si>
  <si>
    <t>ORSTED A/S          DK 10</t>
  </si>
  <si>
    <t>FR0000120271</t>
  </si>
  <si>
    <t>TOTALENERGIES SE  EO 2,50</t>
  </si>
  <si>
    <t>US0378331005</t>
  </si>
  <si>
    <t>APPLE INC.</t>
  </si>
  <si>
    <t>US5949181045</t>
  </si>
  <si>
    <t>MICROSOFT    DL-,00000625</t>
  </si>
  <si>
    <t>US6516391066</t>
  </si>
  <si>
    <t>NEWMONT CORP.     DL 1,60</t>
  </si>
  <si>
    <t>US88160R1014</t>
  </si>
  <si>
    <t>TESLA INC. DL -,001</t>
  </si>
  <si>
    <t>-&gt; Summe Kategorie: Aktien</t>
  </si>
  <si>
    <t>Anleihen</t>
  </si>
  <si>
    <t>2001 - Anleihen</t>
  </si>
  <si>
    <t>DE000DL19TQ2</t>
  </si>
  <si>
    <t>DT.BANK MTN 17/22</t>
  </si>
  <si>
    <t>XS1203941775</t>
  </si>
  <si>
    <t>METRO MTN 15/25</t>
  </si>
  <si>
    <t>-&gt; Summe Kategorie: Anleihen</t>
  </si>
  <si>
    <t>Anrechte</t>
  </si>
  <si>
    <t>6111 - Genussrechte/Genussscheine</t>
  </si>
  <si>
    <t>CH0012032048</t>
  </si>
  <si>
    <t>ROCHE HLDG AG GEN.</t>
  </si>
  <si>
    <t>-&gt; Summe Kategorie: Anrechte</t>
  </si>
  <si>
    <t>Investmentfonds</t>
  </si>
  <si>
    <t>5001 - Wertpapierfonds</t>
  </si>
  <si>
    <t>LU0399027886</t>
  </si>
  <si>
    <t>FLOSS.V ST.-BD OPPOR.I</t>
  </si>
  <si>
    <t>5002 - Immobilienfonds</t>
  </si>
  <si>
    <t>DE0009807008</t>
  </si>
  <si>
    <t>GRUNDBESITZ EUROPA RC</t>
  </si>
  <si>
    <t>5003 - Indexfonds</t>
  </si>
  <si>
    <t>IE00B00FV128</t>
  </si>
  <si>
    <t>IS FTSE 250 U.ETF LSD</t>
  </si>
  <si>
    <t>IE00B1XNHC34</t>
  </si>
  <si>
    <t>ISHSII-GL.CL.ENERGY DLDIS</t>
  </si>
  <si>
    <t>IE00BL25JM42</t>
  </si>
  <si>
    <t>X(IE)-MSCI WORLD VAL.1CDL</t>
  </si>
  <si>
    <t>IE00BYPC1H27</t>
  </si>
  <si>
    <t>ISHSIV - ISH.CHIN.BD.U.ET</t>
  </si>
  <si>
    <t>IE00BYXG2H39</t>
  </si>
  <si>
    <t>ISIV-NASDAQ US BIOTE. DLA</t>
  </si>
  <si>
    <t>-&gt; Summe Kategorie: Investmentfonds</t>
  </si>
  <si>
    <t>-&gt; Summe Depot: 543212345</t>
  </si>
  <si>
    <t>Derivate</t>
  </si>
  <si>
    <t>7001 - Futures</t>
  </si>
  <si>
    <t>BMWFUTURE05012023</t>
  </si>
  <si>
    <t>BMW Future on index 05.01.2023</t>
  </si>
  <si>
    <t>SMIFUTURE16062023</t>
  </si>
  <si>
    <t>SMI Future on index 16.06.2023</t>
  </si>
  <si>
    <t>7501 - Options</t>
  </si>
  <si>
    <t>AIXCJAN232800</t>
  </si>
  <si>
    <t>AIX Call JAN23 28,00</t>
  </si>
  <si>
    <t>CRMNAVCJAN2313500</t>
  </si>
  <si>
    <t>CRM/NAV Call JAN23 135,00</t>
  </si>
  <si>
    <t>CRMNAVPMAR2314000</t>
  </si>
  <si>
    <t>CRM/NAV Put MAR23 140,00</t>
  </si>
  <si>
    <t>DE000C6ZTTR4</t>
  </si>
  <si>
    <t>ESTX50 EUR P Put JUL 23 EUR 4300 | OESX  P07230EUR004300,0000</t>
  </si>
  <si>
    <t>DE000C7T9KD6</t>
  </si>
  <si>
    <t>SMI Put JUL 23 CHF 11400 | OSMI  P07230CHF011400,0000</t>
  </si>
  <si>
    <t>LHAPMAR231040</t>
  </si>
  <si>
    <t>LHA Put MAR23 10,40</t>
  </si>
  <si>
    <t>US6541061031CALL</t>
  </si>
  <si>
    <t>NIKE INC.B</t>
  </si>
  <si>
    <t>-&gt; Summe Kategorie: Derivate</t>
  </si>
  <si>
    <t>-&gt; Summe Sonstige Vermögensgegenstände</t>
  </si>
  <si>
    <t>-&gt; Summe Gesamt: Familie Tüchtig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</si>
</sst>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\ &quot;€&quot;_-;-* #,##0.00\ &quot;€&quot;_-;_-* &quot;-&quot;??\ &quot;€&quot;_-;_-@_-"/>
  </numFmts>
  <fonts count="1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 tint="-0.0499799996614456"/>
      <name val="Roboto regular"/>
      <family val="2"/>
    </font>
    <font>
      <b/>
      <sz val="16"/>
      <color theme="0" tint="-0.0499799996614456"/>
      <name val="Calibri Light"/>
      <family val="2"/>
      <scheme val="major"/>
    </font>
    <font>
      <sz val="16"/>
      <color theme="0" tint="-0.0499799996614456"/>
      <name val="Roboto"/>
      <family val="2"/>
    </font>
    <font>
      <b/>
      <sz val="10"/>
      <color theme="0" tint="-0.0499799996614456"/>
      <name val="Roboto Light"/>
      <family val="2"/>
    </font>
    <font>
      <sz val="16"/>
      <color theme="0" tint="-0.0499799996614456"/>
      <name val="Calibri Light"/>
      <family val="2"/>
      <scheme val="major"/>
    </font>
    <font>
      <sz val="11"/>
      <color indexed="9"/>
      <name val="Roboto"/>
      <family val="2"/>
    </font>
    <font>
      <u val="single"/>
      <sz val="11"/>
      <color indexed="9"/>
      <name val="Roboto"/>
      <family val="2"/>
    </font>
    <font>
      <sz val="11"/>
      <color indexed="8"/>
      <name val="Roboto"/>
      <family val="2"/>
    </font>
    <font>
      <b/>
      <sz val="11"/>
      <color indexed="8"/>
      <name val="Roboto"/>
      <family val="2"/>
    </font>
  </fonts>
  <fills count="8">
    <fill>
      <patternFill/>
    </fill>
    <fill>
      <patternFill patternType="gray125"/>
    </fill>
    <fill>
      <patternFill patternType="solid">
        <fgColor rgb="FF405C80"/>
        <bgColor indexed="64"/>
      </patternFill>
    </fill>
    <fill>
      <patternFill patternType="solid">
        <fgColor rgb="FFFFFFFF" tint="-0.049979999661445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BCBB0"/>
        <bgColor indexed="64"/>
      </patternFill>
    </fill>
    <fill>
      <patternFill patternType="solid">
        <fgColor rgb="FFE83363"/>
        <bgColor indexed="64"/>
      </patternFill>
    </fill>
  </fills>
  <borders count="11">
    <border>
      <left/>
      <right/>
      <top/>
      <bottom/>
      <diagonal/>
    </border>
    <border>
      <left style="double">
        <color rgb="FFBDBDBD"/>
      </left>
      <right/>
      <top/>
      <bottom style="dashDot">
        <color rgb="FFD4D4D4"/>
      </bottom>
    </border>
    <border>
      <left style="double">
        <color rgb="FFBDBDBD"/>
      </left>
      <right/>
      <top/>
      <bottom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</border>
    <border>
      <left style="double">
        <color rgb="FFBDBDBD"/>
      </left>
      <right style="thin">
        <color rgb="FFD4D4D4"/>
      </right>
      <top style="thin">
        <color rgb="FFD4D4D4"/>
      </top>
      <bottom style="thin">
        <color rgb="FFD4D4D4"/>
      </bottom>
    </border>
    <border>
      <left/>
      <right/>
      <top style="thin">
        <color rgb="FF000000"/>
      </top>
      <bottom style="thin">
        <color rgb="FF000000"/>
      </bottom>
    </border>
    <border>
      <left style="double">
        <color rgb="FFBDBDBD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 style="thin">
        <color rgb="FFD4D4D4"/>
      </left>
      <right style="thin">
        <color rgb="FFD4D4D4"/>
      </right>
      <top style="thin">
        <color rgb="FF000000"/>
      </top>
      <bottom style="double">
        <color rgb="FF000000"/>
      </bottom>
    </border>
    <border>
      <left style="double">
        <color rgb="FFBDBDBD"/>
      </left>
      <right style="thin">
        <color rgb="FFD4D4D4"/>
      </right>
      <top style="thin">
        <color rgb="FF000000"/>
      </top>
      <bottom style="double">
        <color rgb="FF000000"/>
      </bottom>
    </border>
    <border>
      <left>
        <color indexed="8"/>
      </left>
      <right>
        <color indexed="8"/>
      </right>
      <top>
        <color indexed="8"/>
      </top>
      <bottom style="dashDot">
        <color indexed="9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 wrapText="1"/>
    </xf>
    <xf numFmtId="49" fontId="7" fillId="4" borderId="0" xfId="0" applyNumberFormat="1" applyFont="1" applyFill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164" fontId="9" fillId="5" borderId="3" xfId="0" applyNumberFormat="1" applyFont="1" applyFill="1" applyBorder="1" applyAlignment="1">
      <alignment horizontal="right" vertical="center"/>
    </xf>
    <xf numFmtId="164" fontId="9" fillId="5" borderId="4" xfId="0" applyNumberFormat="1" applyFont="1" applyFill="1" applyBorder="1" applyAlignment="1">
      <alignment horizontal="right" vertical="center"/>
    </xf>
    <xf numFmtId="165" fontId="9" fillId="5" borderId="3" xfId="0" applyNumberFormat="1" applyFont="1" applyFill="1" applyBorder="1" applyAlignment="1">
      <alignment horizontal="right" vertical="center"/>
    </xf>
    <xf numFmtId="0" fontId="9" fillId="6" borderId="0" xfId="0" applyNumberFormat="1" applyFont="1" applyFill="1" applyAlignment="1">
      <alignment vertical="center"/>
    </xf>
    <xf numFmtId="0" fontId="9" fillId="6" borderId="0" xfId="0" applyNumberFormat="1" applyFont="1" applyFill="1" applyAlignment="1">
      <alignment horizontal="center" vertical="center"/>
    </xf>
    <xf numFmtId="164" fontId="9" fillId="6" borderId="0" xfId="0" applyNumberFormat="1" applyFont="1" applyFill="1" applyAlignment="1">
      <alignment horizontal="right" vertical="center"/>
    </xf>
    <xf numFmtId="164" fontId="9" fillId="6" borderId="2" xfId="0" applyNumberFormat="1" applyFont="1" applyFill="1" applyBorder="1" applyAlignment="1">
      <alignment horizontal="right" vertical="center"/>
    </xf>
    <xf numFmtId="165" fontId="9" fillId="6" borderId="0" xfId="0" applyNumberFormat="1" applyFont="1" applyFill="1" applyAlignment="1">
      <alignment horizontal="right" vertical="center"/>
    </xf>
    <xf numFmtId="0" fontId="9" fillId="7" borderId="5" xfId="0" applyNumberFormat="1" applyFont="1" applyFill="1" applyBorder="1" applyAlignment="1">
      <alignment vertical="center"/>
    </xf>
    <xf numFmtId="0" fontId="9" fillId="7" borderId="5" xfId="0" applyNumberFormat="1" applyFont="1" applyFill="1" applyBorder="1" applyAlignment="1">
      <alignment horizontal="center" vertical="center"/>
    </xf>
    <xf numFmtId="164" fontId="9" fillId="7" borderId="5" xfId="0" applyNumberFormat="1" applyFont="1" applyFill="1" applyBorder="1" applyAlignment="1">
      <alignment horizontal="right" vertical="center"/>
    </xf>
    <xf numFmtId="164" fontId="9" fillId="7" borderId="6" xfId="0" applyNumberFormat="1" applyFont="1" applyFill="1" applyBorder="1" applyAlignment="1">
      <alignment horizontal="right" vertical="center"/>
    </xf>
    <xf numFmtId="165" fontId="9" fillId="7" borderId="5" xfId="0" applyNumberFormat="1" applyFont="1" applyFill="1" applyBorder="1" applyAlignment="1">
      <alignment horizontal="right" vertical="center"/>
    </xf>
    <xf numFmtId="0" fontId="10" fillId="7" borderId="7" xfId="0" applyNumberFormat="1" applyFont="1" applyFill="1" applyBorder="1" applyAlignment="1">
      <alignment vertical="center"/>
    </xf>
    <xf numFmtId="0" fontId="10" fillId="7" borderId="7" xfId="0" applyNumberFormat="1" applyFont="1" applyFill="1" applyBorder="1" applyAlignment="1">
      <alignment horizontal="center" vertical="center"/>
    </xf>
    <xf numFmtId="164" fontId="10" fillId="7" borderId="8" xfId="0" applyNumberFormat="1" applyFont="1" applyFill="1" applyBorder="1" applyAlignment="1">
      <alignment horizontal="right" vertical="center"/>
    </xf>
    <xf numFmtId="164" fontId="10" fillId="7" borderId="9" xfId="0" applyNumberFormat="1" applyFont="1" applyFill="1" applyBorder="1" applyAlignment="1">
      <alignment horizontal="right" vertical="center"/>
    </xf>
    <xf numFmtId="165" fontId="10" fillId="7" borderId="8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 applyProtection="1">
      <alignment/>
      <protection hidden="1"/>
    </xf>
    <xf numFmtId="0" fontId="0" fillId="0" borderId="10" xfId="0" applyNumberFormat="1" applyFont="1" applyFill="1" applyBorder="1" applyAlignment="1" applyProtection="1">
      <alignment/>
      <protection hidden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svg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0</xdr:col>
      <xdr:colOff>114300</xdr:colOff>
      <xdr:row>0</xdr:row>
      <xdr:rowOff>180975</xdr:rowOff>
    </xdr:from>
    <xdr:ext cx="381000" cy="304800"/>
    <xdr:pic>
      <xdr:nvPicPr>
        <xdr:cNvPr id="2" name="Grafik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4300" y="180975"/>
          <a:ext cx="381000" cy="304800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vmlDrawing1.vml" Type="http://schemas.openxmlformats.org/officeDocument/2006/relationships/vmlDrawing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10724-B204-724C-9483-AD02DF56BD9E}">
  <dimension ref="A1:AG48"/>
  <sheetViews>
    <sheetView tabSelected="1" workbookViewId="0" topLeftCell="A1">
      <pane xSplit="4" ySplit="4" topLeftCell="E5" activePane="bottomRight" state="frozen"/>
      <selection pane="topRight" activeCell="D1" sqref="D1"/>
      <selection pane="bottomLeft" activeCell="A5" sqref="A5"/>
      <selection pane="bottomRight" activeCell="A3" sqref="A3:A4"/>
    </sheetView>
  </sheetViews>
  <sheetFormatPr defaultColWidth="11.00390625" defaultRowHeight="15.75" zeroHeight="1"/>
  <cols>
    <col min="1" max="1" customWidth="true" style="0" width="14.875" collapsed="true"/>
    <col min="2" max="2" customWidth="true" style="0" width="23.375" collapsed="true"/>
    <col min="3" max="3" customWidth="true" style="0" width="26.125" collapsed="true"/>
    <col min="4" max="4" customWidth="true" style="0" width="16.00390625" collapsed="true"/>
    <col min="5" max="5" customWidth="true" style="0" width="27.625" collapsed="true"/>
    <col min="6" max="33" customWidth="true" style="0" width="15.625" collapsed="false"/>
    <col min="34" max="16384" hidden="true" width="8.0" customWidth="false"/>
  </cols>
  <sheetData>
    <row r="1" spans="1:33" ht="54.75" customHeight="1">
      <c r="A1" s="1" t="s">
        <v>8</v>
      </c>
      <c r="B1" s="2"/>
      <c r="C1" s="2"/>
      <c r="D1" s="2"/>
      <c r="E1" s="2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ht="1.5" customHeight="1">
      <c r="A2" s="3"/>
      <c r="B2" s="3"/>
      <c r="C2" s="4"/>
      <c r="D2" s="4"/>
      <c r="E2" s="4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24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7" t="s">
        <v>9</v>
      </c>
      <c r="G3" s="8" t="s">
        <v>10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8" t="s">
        <v>23</v>
      </c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3" ht="36" customHeight="1">
      <c r="A4" s="5"/>
      <c r="B4" s="5"/>
      <c r="C4" s="5"/>
      <c r="D4" s="5"/>
      <c r="E4" s="5"/>
      <c r="G4" s="9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7" t="s">
        <v>21</v>
      </c>
      <c r="R4" s="7" t="s">
        <v>22</v>
      </c>
      <c r="S4" s="9" t="s">
        <v>11</v>
      </c>
      <c r="T4" s="7" t="s">
        <v>12</v>
      </c>
      <c r="U4" s="7" t="s">
        <v>13</v>
      </c>
      <c r="V4" s="7" t="s">
        <v>14</v>
      </c>
      <c r="W4" s="7" t="s">
        <v>15</v>
      </c>
      <c r="X4" s="7" t="s">
        <v>16</v>
      </c>
      <c r="Y4" s="7" t="s">
        <v>17</v>
      </c>
      <c r="Z4" s="7" t="s">
        <v>24</v>
      </c>
      <c r="AA4" s="7" t="s">
        <v>25</v>
      </c>
      <c r="AB4" s="7" t="s">
        <v>26</v>
      </c>
      <c r="AC4" s="7" t="s">
        <v>18</v>
      </c>
      <c r="AD4" s="7" t="s">
        <v>19</v>
      </c>
      <c r="AE4" s="7" t="s">
        <v>20</v>
      </c>
      <c r="AF4" s="7" t="s">
        <v>21</v>
      </c>
      <c r="AG4" s="7" t="s">
        <v>22</v>
      </c>
    </row>
    <row r="5" spans="1:33" ht="15.75">
      <c r="A5" s="12" t="s">
        <v>27</v>
      </c>
      <c r="B5" s="12" t="s">
        <v>28</v>
      </c>
      <c r="C5" s="12" t="s">
        <v>29</v>
      </c>
      <c r="D5" s="12" t="s">
        <v>30</v>
      </c>
      <c r="E5" s="12" t="s">
        <v>31</v>
      </c>
      <c r="F5" s="12">
        <v>125</v>
      </c>
      <c r="G5" s="14">
        <v>0</v>
      </c>
      <c r="H5" s="13">
        <v>45745</v>
      </c>
      <c r="I5" s="13">
        <v>0</v>
      </c>
      <c r="J5" s="13">
        <v>600</v>
      </c>
      <c r="K5" s="13">
        <v>0</v>
      </c>
      <c r="L5" s="13">
        <v>0</v>
      </c>
      <c r="M5" s="13">
        <v>0</v>
      </c>
      <c r="N5" s="13">
        <v>-35906.5</v>
      </c>
      <c r="O5" s="13">
        <v>0</v>
      </c>
      <c r="P5" s="13">
        <v>0</v>
      </c>
      <c r="Q5" s="13">
        <v>-35906.5</v>
      </c>
      <c r="R5" s="13">
        <v>9838.5</v>
      </c>
      <c r="S5" s="14">
        <v>0</v>
      </c>
      <c r="T5" s="13">
        <v>45745</v>
      </c>
      <c r="U5" s="13">
        <v>0</v>
      </c>
      <c r="V5" s="13">
        <v>600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45745</v>
      </c>
    </row>
    <row r="6" spans="4:33" ht="15.75">
      <c r="D6" s="12" t="s">
        <v>32</v>
      </c>
      <c r="E6" s="12" t="s">
        <v>33</v>
      </c>
      <c r="F6" s="12">
        <v>3800</v>
      </c>
      <c r="G6" s="14">
        <v>45400</v>
      </c>
      <c r="H6" s="13">
        <v>19050</v>
      </c>
      <c r="I6" s="13">
        <v>3222.5</v>
      </c>
      <c r="J6" s="13">
        <v>575</v>
      </c>
      <c r="K6" s="13">
        <v>-872.5</v>
      </c>
      <c r="L6" s="13">
        <v>0</v>
      </c>
      <c r="M6" s="13">
        <v>-872.5</v>
      </c>
      <c r="N6" s="13">
        <v>0</v>
      </c>
      <c r="O6" s="13">
        <v>0</v>
      </c>
      <c r="P6" s="13">
        <v>0</v>
      </c>
      <c r="Q6" s="13">
        <v>0</v>
      </c>
      <c r="R6" s="13">
        <v>61227.5</v>
      </c>
      <c r="S6" s="14">
        <v>45400</v>
      </c>
      <c r="T6" s="13">
        <v>19050</v>
      </c>
      <c r="U6" s="13">
        <v>3222.5</v>
      </c>
      <c r="V6" s="13">
        <v>575</v>
      </c>
      <c r="W6" s="13">
        <v>-872.5</v>
      </c>
      <c r="X6" s="13">
        <v>0</v>
      </c>
      <c r="Y6" s="13">
        <v>-872.5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61227.5</v>
      </c>
    </row>
    <row r="7" spans="4:33" ht="15.75">
      <c r="D7" s="12" t="s">
        <v>34</v>
      </c>
      <c r="E7" s="12" t="s">
        <v>35</v>
      </c>
      <c r="F7" s="12">
        <v>600</v>
      </c>
      <c r="G7" s="14">
        <v>0</v>
      </c>
      <c r="H7" s="13">
        <v>10250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10250</v>
      </c>
      <c r="S7" s="14">
        <v>0</v>
      </c>
      <c r="T7" s="13">
        <v>10250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10250</v>
      </c>
    </row>
    <row r="8" spans="4:33" ht="15.75">
      <c r="D8" s="12" t="s">
        <v>36</v>
      </c>
      <c r="E8" s="12" t="s">
        <v>37</v>
      </c>
      <c r="F8" s="12">
        <v>800</v>
      </c>
      <c r="G8" s="14">
        <v>0</v>
      </c>
      <c r="H8" s="13">
        <v>40120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40120</v>
      </c>
      <c r="S8" s="14">
        <v>0</v>
      </c>
      <c r="T8" s="13">
        <v>40120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40120</v>
      </c>
    </row>
    <row r="9" spans="4:33" ht="15.75">
      <c r="D9" s="12" t="s">
        <v>38</v>
      </c>
      <c r="E9" s="12" t="s">
        <v>39</v>
      </c>
      <c r="F9" s="12">
        <v>200</v>
      </c>
      <c r="G9" s="14">
        <v>20200</v>
      </c>
      <c r="H9" s="13">
        <v>0</v>
      </c>
      <c r="I9" s="13">
        <v>0</v>
      </c>
      <c r="J9" s="13">
        <v>1000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20200</v>
      </c>
      <c r="S9" s="14">
        <v>20200</v>
      </c>
      <c r="T9" s="13">
        <v>0</v>
      </c>
      <c r="U9" s="13">
        <v>0</v>
      </c>
      <c r="V9" s="13">
        <v>1000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20200</v>
      </c>
    </row>
    <row r="10" spans="4:33" ht="15.75">
      <c r="D10" s="12" t="s">
        <v>40</v>
      </c>
      <c r="E10" s="12" t="s">
        <v>41</v>
      </c>
      <c r="F10" s="12">
        <v>1000</v>
      </c>
      <c r="G10" s="14">
        <v>21050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21050</v>
      </c>
      <c r="S10" s="14">
        <v>21050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21050</v>
      </c>
    </row>
    <row r="11" spans="4:33" ht="15.75">
      <c r="D11" s="12" t="s">
        <v>42</v>
      </c>
      <c r="E11" s="12" t="s">
        <v>43</v>
      </c>
      <c r="F11" s="12">
        <v>4000</v>
      </c>
      <c r="G11" s="14">
        <v>40000</v>
      </c>
      <c r="H11" s="13">
        <v>0</v>
      </c>
      <c r="I11" s="13">
        <v>8000</v>
      </c>
      <c r="J11" s="13">
        <v>0</v>
      </c>
      <c r="K11" s="13">
        <v>4950</v>
      </c>
      <c r="L11" s="13">
        <v>4950</v>
      </c>
      <c r="M11" s="13">
        <v>0</v>
      </c>
      <c r="N11" s="13">
        <v>0</v>
      </c>
      <c r="O11" s="13">
        <v>6000</v>
      </c>
      <c r="P11" s="13">
        <v>2100</v>
      </c>
      <c r="Q11" s="13">
        <v>-2400</v>
      </c>
      <c r="R11" s="13">
        <v>38000</v>
      </c>
      <c r="S11" s="14">
        <v>50500</v>
      </c>
      <c r="T11" s="13">
        <v>0</v>
      </c>
      <c r="U11" s="13">
        <v>10100</v>
      </c>
      <c r="V11" s="13">
        <v>0</v>
      </c>
      <c r="W11" s="13">
        <v>2850</v>
      </c>
      <c r="X11" s="13">
        <v>2850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40400</v>
      </c>
    </row>
    <row r="12" spans="4:33" ht="15.75">
      <c r="D12" s="12" t="s">
        <v>44</v>
      </c>
      <c r="E12" s="12" t="s">
        <v>45</v>
      </c>
      <c r="F12" s="12">
        <v>60</v>
      </c>
      <c r="G12" s="14">
        <v>9100</v>
      </c>
      <c r="H12" s="13">
        <v>0</v>
      </c>
      <c r="I12" s="13">
        <v>0</v>
      </c>
      <c r="J12" s="13">
        <v>3300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9100</v>
      </c>
      <c r="S12" s="14">
        <v>9100</v>
      </c>
      <c r="T12" s="13">
        <v>0</v>
      </c>
      <c r="U12" s="13">
        <v>0</v>
      </c>
      <c r="V12" s="13">
        <v>3300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9100</v>
      </c>
    </row>
    <row r="13" spans="4:33" ht="15.75">
      <c r="D13" s="12" t="s">
        <v>46</v>
      </c>
      <c r="E13" s="12" t="s">
        <v>47</v>
      </c>
      <c r="F13" s="12">
        <v>150</v>
      </c>
      <c r="G13" s="14">
        <v>0</v>
      </c>
      <c r="H13" s="13">
        <v>19600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19600</v>
      </c>
      <c r="S13" s="14">
        <v>0</v>
      </c>
      <c r="T13" s="13">
        <v>19600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19600</v>
      </c>
    </row>
    <row r="14" spans="4:33" ht="15.75">
      <c r="D14" s="12" t="s">
        <v>48</v>
      </c>
      <c r="E14" s="12" t="s">
        <v>49</v>
      </c>
      <c r="F14" s="12">
        <v>700</v>
      </c>
      <c r="G14" s="14">
        <v>25000</v>
      </c>
      <c r="H14" s="13">
        <v>12050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-7412</v>
      </c>
      <c r="O14" s="13">
        <v>0</v>
      </c>
      <c r="P14" s="13">
        <v>0</v>
      </c>
      <c r="Q14" s="13">
        <v>-7412</v>
      </c>
      <c r="R14" s="13">
        <v>29638</v>
      </c>
      <c r="S14" s="14">
        <v>25000</v>
      </c>
      <c r="T14" s="13">
        <v>12050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37050</v>
      </c>
    </row>
    <row r="15" spans="4:33" ht="15.75">
      <c r="D15" s="12" t="s">
        <v>50</v>
      </c>
      <c r="E15" s="12" t="s">
        <v>51</v>
      </c>
      <c r="F15" s="12">
        <v>1500</v>
      </c>
      <c r="G15" s="14">
        <v>0</v>
      </c>
      <c r="H15" s="13">
        <v>18100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18100</v>
      </c>
      <c r="S15" s="14">
        <v>0</v>
      </c>
      <c r="T15" s="13">
        <v>18100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18100</v>
      </c>
    </row>
    <row r="16" spans="4:33" ht="15.75">
      <c r="D16" s="12" t="s">
        <v>52</v>
      </c>
      <c r="E16" s="12" t="s">
        <v>53</v>
      </c>
      <c r="F16" s="12">
        <v>300</v>
      </c>
      <c r="G16" s="14">
        <v>0</v>
      </c>
      <c r="H16" s="13">
        <v>29870</v>
      </c>
      <c r="I16" s="13">
        <v>0</v>
      </c>
      <c r="J16" s="13">
        <v>500</v>
      </c>
      <c r="K16" s="13">
        <v>0</v>
      </c>
      <c r="L16" s="13">
        <v>0</v>
      </c>
      <c r="M16" s="13">
        <v>0</v>
      </c>
      <c r="N16" s="13">
        <v>-16406.24</v>
      </c>
      <c r="O16" s="13">
        <v>0</v>
      </c>
      <c r="P16" s="13">
        <v>0</v>
      </c>
      <c r="Q16" s="13">
        <v>-16406.24</v>
      </c>
      <c r="R16" s="13">
        <v>13463.76</v>
      </c>
      <c r="S16" s="14">
        <v>0</v>
      </c>
      <c r="T16" s="13">
        <v>29870</v>
      </c>
      <c r="U16" s="13">
        <v>0</v>
      </c>
      <c r="V16" s="13">
        <v>500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29870</v>
      </c>
    </row>
    <row r="17" spans="4:33" ht="15.75">
      <c r="D17" s="12" t="s">
        <v>54</v>
      </c>
      <c r="E17" s="12" t="s">
        <v>55</v>
      </c>
      <c r="F17" s="12">
        <v>1000</v>
      </c>
      <c r="G17" s="14">
        <v>0</v>
      </c>
      <c r="H17" s="13">
        <v>45060</v>
      </c>
      <c r="I17" s="13">
        <v>0</v>
      </c>
      <c r="J17" s="13">
        <v>700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45060</v>
      </c>
      <c r="S17" s="14">
        <v>0</v>
      </c>
      <c r="T17" s="13">
        <v>45060</v>
      </c>
      <c r="U17" s="13">
        <v>0</v>
      </c>
      <c r="V17" s="13">
        <v>700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45060</v>
      </c>
    </row>
    <row r="18" spans="4:33" ht="15.75">
      <c r="D18" s="12" t="s">
        <v>56</v>
      </c>
      <c r="E18" s="12" t="s">
        <v>57</v>
      </c>
      <c r="F18" s="12">
        <v>1000</v>
      </c>
      <c r="G18" s="14">
        <v>22600</v>
      </c>
      <c r="H18" s="13">
        <v>110279.3</v>
      </c>
      <c r="I18" s="13">
        <v>0</v>
      </c>
      <c r="J18" s="13">
        <v>479.16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132879.3</v>
      </c>
      <c r="S18" s="14">
        <v>22600</v>
      </c>
      <c r="T18" s="13">
        <v>110279.3</v>
      </c>
      <c r="U18" s="13">
        <v>0</v>
      </c>
      <c r="V18" s="13">
        <v>479.16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132879.3</v>
      </c>
    </row>
    <row r="19" spans="4:33" ht="15.75">
      <c r="D19" s="12" t="s">
        <v>58</v>
      </c>
      <c r="E19" s="12" t="s">
        <v>59</v>
      </c>
      <c r="F19" s="12">
        <v>250</v>
      </c>
      <c r="G19" s="14">
        <v>44200</v>
      </c>
      <c r="H19" s="13">
        <v>10419.07</v>
      </c>
      <c r="I19" s="13">
        <v>0</v>
      </c>
      <c r="J19" s="13">
        <v>548.85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54619.07</v>
      </c>
      <c r="S19" s="14">
        <v>44200</v>
      </c>
      <c r="T19" s="13">
        <v>10419.07</v>
      </c>
      <c r="U19" s="13">
        <v>0</v>
      </c>
      <c r="V19" s="13">
        <v>548.85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54619.07</v>
      </c>
    </row>
    <row r="20" spans="4:33" ht="15.75">
      <c r="D20" s="12" t="s">
        <v>60</v>
      </c>
      <c r="E20" s="12" t="s">
        <v>61</v>
      </c>
      <c r="F20" s="12">
        <v>700</v>
      </c>
      <c r="G20" s="14">
        <v>0</v>
      </c>
      <c r="H20" s="13">
        <v>33934.58</v>
      </c>
      <c r="I20" s="13">
        <v>0</v>
      </c>
      <c r="J20" s="13">
        <v>958.31</v>
      </c>
      <c r="K20" s="13">
        <v>0</v>
      </c>
      <c r="L20" s="13">
        <v>0</v>
      </c>
      <c r="M20" s="13">
        <v>0</v>
      </c>
      <c r="N20" s="13">
        <v>-8438.38</v>
      </c>
      <c r="O20" s="13">
        <v>0</v>
      </c>
      <c r="P20" s="13">
        <v>0</v>
      </c>
      <c r="Q20" s="13">
        <v>-8438.38</v>
      </c>
      <c r="R20" s="13">
        <v>25496.2</v>
      </c>
      <c r="S20" s="14">
        <v>0</v>
      </c>
      <c r="T20" s="13">
        <v>33934.58</v>
      </c>
      <c r="U20" s="13">
        <v>0</v>
      </c>
      <c r="V20" s="13">
        <v>958.31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33934.58</v>
      </c>
    </row>
    <row r="21" spans="4:33" ht="15.75">
      <c r="D21" s="12" t="s">
        <v>62</v>
      </c>
      <c r="E21" s="12" t="s">
        <v>63</v>
      </c>
      <c r="F21" s="12">
        <v>50</v>
      </c>
      <c r="G21" s="14">
        <v>25200</v>
      </c>
      <c r="H21" s="13">
        <v>0</v>
      </c>
      <c r="I21" s="13">
        <v>9450</v>
      </c>
      <c r="J21" s="13">
        <v>0</v>
      </c>
      <c r="K21" s="13">
        <v>2654.56</v>
      </c>
      <c r="L21" s="13">
        <v>2654.56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15750</v>
      </c>
      <c r="S21" s="14">
        <v>25200</v>
      </c>
      <c r="T21" s="13">
        <v>0</v>
      </c>
      <c r="U21" s="13">
        <v>9450</v>
      </c>
      <c r="V21" s="13">
        <v>0</v>
      </c>
      <c r="W21" s="13">
        <v>2654.56</v>
      </c>
      <c r="X21" s="13">
        <v>2654.56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15750</v>
      </c>
    </row>
    <row r="22" spans="1:33" ht="15.75">
      <c r="A22" s="16"/>
      <c r="B22" s="16" t="s">
        <v>64</v>
      </c>
      <c r="C22" s="16"/>
      <c r="D22" s="16"/>
      <c r="E22" s="16"/>
      <c r="F22" s="17">
        <f>F21+F20+F19+F18+F17+F16+F15+F14+F13+F12+F11+F10+F9+F8+F7+F6+F5</f>
      </c>
      <c r="G22" s="19">
        <f>G21+G20+G19+G18+G17+G16+G15+G14+G13+G12+G11+G10+G9+G8+G7+G6+G5</f>
      </c>
      <c r="H22" s="18">
        <f>H21+H20+H19+H18+H17+H16+H15+H14+H13+H12+H11+H10+H9+H8+H7+H6+H5</f>
      </c>
      <c r="I22" s="18">
        <f>I21+I20+I19+I18+I17+I16+I15+I14+I13+I12+I11+I10+I9+I8+I7+I6+I5</f>
      </c>
      <c r="J22" s="18">
        <f>J21+J20+J19+J18+J17+J16+J15+J14+J13+J12+J11+J10+J9+J8+J7+J6+J5</f>
      </c>
      <c r="K22" s="18">
        <f>K21+K20+K19+K18+K17+K16+K15+K14+K13+K12+K11+K10+K9+K8+K7+K6+K5</f>
      </c>
      <c r="L22" s="18">
        <f>L21+L20+L19+L18+L17+L16+L15+L14+L13+L12+L11+L10+L9+L8+L7+L6+L5</f>
      </c>
      <c r="M22" s="18">
        <f>M21+M20+M19+M18+M17+M16+M15+M14+M13+M12+M11+M10+M9+M8+M7+M6+M5</f>
      </c>
      <c r="N22" s="18">
        <f>N21+N20+N19+N18+N17+N16+N15+N14+N13+N12+N11+N10+N9+N8+N7+N6+N5</f>
      </c>
      <c r="O22" s="18">
        <f>O21+O20+O19+O18+O17+O16+O15+O14+O13+O12+O11+O10+O9+O8+O7+O6+O5</f>
      </c>
      <c r="P22" s="18">
        <f>P21+P20+P19+P18+P17+P16+P15+P14+P13+P12+P11+P10+P9+P8+P7+P6+P5</f>
      </c>
      <c r="Q22" s="18">
        <f>Q21+Q20+Q19+Q18+Q17+Q16+Q15+Q14+Q13+Q12+Q11+Q10+Q9+Q8+Q7+Q6+Q5</f>
      </c>
      <c r="R22" s="18">
        <f>R21+R20+R19+R18+R17+R16+R15+R14+R13+R12+R11+R10+R9+R8+R7+R6+R5</f>
      </c>
      <c r="S22" s="19">
        <f>S21+S20+S19+S18+S17+S16+S15+S14+S13+S12+S11+S10+S9+S8+S7+S6+S5</f>
      </c>
      <c r="T22" s="18">
        <f>T21+T20+T19+T18+T17+T16+T15+T14+T13+T12+T11+T10+T9+T8+T7+T6+T5</f>
      </c>
      <c r="U22" s="18">
        <f>U21+U20+U19+U18+U17+U16+U15+U14+U13+U12+U11+U10+U9+U8+U7+U6+U5</f>
      </c>
      <c r="V22" s="18">
        <f>V21+V20+V19+V18+V17+V16+V15+V14+V13+V12+V11+V10+V9+V8+V7+V6+V5</f>
      </c>
      <c r="W22" s="18">
        <f>W21+W20+W19+W18+W17+W16+W15+W14+W13+W12+W11+W10+W9+W8+W7+W6+W5</f>
      </c>
      <c r="X22" s="18">
        <f>X21+X20+X19+X18+X17+X16+X15+X14+X13+X12+X11+X10+X9+X8+X7+X6+X5</f>
      </c>
      <c r="Y22" s="18">
        <f>Y21+Y20+Y19+Y18+Y17+Y16+Y15+Y14+Y13+Y12+Y11+Y10+Y9+Y8+Y7+Y6+Y5</f>
      </c>
      <c r="Z22" s="18">
        <f>Z21+Z20+Z19+Z18+Z17+Z16+Z15+Z14+Z13+Z12+Z11+Z10+Z9+Z8+Z7+Z6+Z5</f>
      </c>
      <c r="AA22" s="18">
        <f>AA21+AA20+AA19+AA18+AA17+AA16+AA15+AA14+AA13+AA12+AA11+AA10+AA9+AA8+AA7+AA6+AA5</f>
      </c>
      <c r="AB22" s="18">
        <f>AB21+AB20+AB19+AB18+AB17+AB16+AB15+AB14+AB13+AB12+AB11+AB10+AB9+AB8+AB7+AB6+AB5</f>
      </c>
      <c r="AC22" s="18">
        <f>AC21+AC20+AC19+AC18+AC17+AC16+AC15+AC14+AC13+AC12+AC11+AC10+AC9+AC8+AC7+AC6+AC5</f>
      </c>
      <c r="AD22" s="18">
        <f>AD21+AD20+AD19+AD18+AD17+AD16+AD15+AD14+AD13+AD12+AD11+AD10+AD9+AD8+AD7+AD6+AD5</f>
      </c>
      <c r="AE22" s="18">
        <f>AE21+AE20+AE19+AE18+AE17+AE16+AE15+AE14+AE13+AE12+AE11+AE10+AE9+AE8+AE7+AE6+AE5</f>
      </c>
      <c r="AF22" s="18">
        <f>AF21+AF20+AF19+AF18+AF17+AF16+AF15+AF14+AF13+AF12+AF11+AF10+AF9+AF8+AF7+AF6+AF5</f>
      </c>
      <c r="AG22" s="18">
        <f>AG21+AG20+AG19+AG18+AG17+AG16+AG15+AG14+AG13+AG12+AG11+AG10+AG9+AG8+AG7+AG6+AG5</f>
      </c>
    </row>
    <row r="23" spans="2:33" ht="15.75">
      <c r="B23" s="12" t="s">
        <v>65</v>
      </c>
      <c r="C23" s="12" t="s">
        <v>66</v>
      </c>
      <c r="D23" s="12" t="s">
        <v>67</v>
      </c>
      <c r="E23" s="12" t="s">
        <v>68</v>
      </c>
      <c r="F23" s="12">
        <v>80000</v>
      </c>
      <c r="G23" s="14">
        <v>80000</v>
      </c>
      <c r="H23" s="13">
        <v>0</v>
      </c>
      <c r="I23" s="13">
        <v>0</v>
      </c>
      <c r="J23" s="13">
        <v>700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80000</v>
      </c>
      <c r="S23" s="14">
        <v>80000</v>
      </c>
      <c r="T23" s="13">
        <v>0</v>
      </c>
      <c r="U23" s="13">
        <v>0</v>
      </c>
      <c r="V23" s="13">
        <v>700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80000</v>
      </c>
    </row>
    <row r="24" spans="4:33" ht="15.75">
      <c r="D24" s="12" t="s">
        <v>69</v>
      </c>
      <c r="E24" s="12" t="s">
        <v>70</v>
      </c>
      <c r="F24" s="12">
        <v>0</v>
      </c>
      <c r="G24" s="14">
        <v>50000</v>
      </c>
      <c r="H24" s="13">
        <v>0</v>
      </c>
      <c r="I24" s="13">
        <v>50000</v>
      </c>
      <c r="J24" s="13">
        <v>1000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4">
        <v>50000</v>
      </c>
      <c r="T24" s="13">
        <v>0</v>
      </c>
      <c r="U24" s="13">
        <v>50000</v>
      </c>
      <c r="V24" s="13">
        <v>1000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</row>
    <row r="25" spans="1:33" ht="15.75">
      <c r="A25" s="16"/>
      <c r="B25" s="16" t="s">
        <v>71</v>
      </c>
      <c r="C25" s="16"/>
      <c r="D25" s="16"/>
      <c r="E25" s="16"/>
      <c r="F25" s="17">
        <f>F24+F23</f>
      </c>
      <c r="G25" s="19">
        <f>G24+G23</f>
      </c>
      <c r="H25" s="18">
        <f>H24+H23</f>
      </c>
      <c r="I25" s="18">
        <f>I24+I23</f>
      </c>
      <c r="J25" s="18">
        <f>J24+J23</f>
      </c>
      <c r="K25" s="18">
        <f>K24+K23</f>
      </c>
      <c r="L25" s="18">
        <f>L24+L23</f>
      </c>
      <c r="M25" s="18">
        <f>M24+M23</f>
      </c>
      <c r="N25" s="18">
        <f>N24+N23</f>
      </c>
      <c r="O25" s="18">
        <f>O24+O23</f>
      </c>
      <c r="P25" s="18">
        <f>P24+P23</f>
      </c>
      <c r="Q25" s="18">
        <f>Q24+Q23</f>
      </c>
      <c r="R25" s="18">
        <f>R24+R23</f>
      </c>
      <c r="S25" s="19">
        <f>S24+S23</f>
      </c>
      <c r="T25" s="18">
        <f>T24+T23</f>
      </c>
      <c r="U25" s="18">
        <f>U24+U23</f>
      </c>
      <c r="V25" s="18">
        <f>V24+V23</f>
      </c>
      <c r="W25" s="18">
        <f>W24+W23</f>
      </c>
      <c r="X25" s="18">
        <f>X24+X23</f>
      </c>
      <c r="Y25" s="18">
        <f>Y24+Y23</f>
      </c>
      <c r="Z25" s="18">
        <f>Z24+Z23</f>
      </c>
      <c r="AA25" s="18">
        <f>AA24+AA23</f>
      </c>
      <c r="AB25" s="18">
        <f>AB24+AB23</f>
      </c>
      <c r="AC25" s="18">
        <f>AC24+AC23</f>
      </c>
      <c r="AD25" s="18">
        <f>AD24+AD23</f>
      </c>
      <c r="AE25" s="18">
        <f>AE24+AE23</f>
      </c>
      <c r="AF25" s="18">
        <f>AF24+AF23</f>
      </c>
      <c r="AG25" s="18">
        <f>AG24+AG23</f>
      </c>
    </row>
    <row r="26" spans="2:33" ht="15.75">
      <c r="B26" s="12" t="s">
        <v>72</v>
      </c>
      <c r="C26" s="12" t="s">
        <v>73</v>
      </c>
      <c r="D26" s="12" t="s">
        <v>74</v>
      </c>
      <c r="E26" s="12" t="s">
        <v>75</v>
      </c>
      <c r="F26" s="12">
        <v>125</v>
      </c>
      <c r="G26" s="14">
        <v>8716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1284</v>
      </c>
      <c r="P26" s="13">
        <v>0</v>
      </c>
      <c r="Q26" s="13">
        <v>0</v>
      </c>
      <c r="R26" s="13">
        <v>10000</v>
      </c>
      <c r="S26" s="14">
        <v>10000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10000</v>
      </c>
    </row>
    <row r="27" spans="1:33" ht="15.75">
      <c r="A27" s="16"/>
      <c r="B27" s="16" t="s">
        <v>76</v>
      </c>
      <c r="C27" s="16"/>
      <c r="D27" s="16"/>
      <c r="E27" s="16"/>
      <c r="F27" s="17">
        <f>F26</f>
      </c>
      <c r="G27" s="19">
        <f>G26</f>
      </c>
      <c r="H27" s="18">
        <f>H26</f>
      </c>
      <c r="I27" s="18">
        <f>I26</f>
      </c>
      <c r="J27" s="18">
        <f>J26</f>
      </c>
      <c r="K27" s="18">
        <f>K26</f>
      </c>
      <c r="L27" s="18">
        <f>L26</f>
      </c>
      <c r="M27" s="18">
        <f>M26</f>
      </c>
      <c r="N27" s="18">
        <f>N26</f>
      </c>
      <c r="O27" s="18">
        <f>O26</f>
      </c>
      <c r="P27" s="18">
        <f>P26</f>
      </c>
      <c r="Q27" s="18">
        <f>Q26</f>
      </c>
      <c r="R27" s="18">
        <f>R26</f>
      </c>
      <c r="S27" s="19">
        <f>S26</f>
      </c>
      <c r="T27" s="18">
        <f>T26</f>
      </c>
      <c r="U27" s="18">
        <f>U26</f>
      </c>
      <c r="V27" s="18">
        <f>V26</f>
      </c>
      <c r="W27" s="18">
        <f>W26</f>
      </c>
      <c r="X27" s="18">
        <f>X26</f>
      </c>
      <c r="Y27" s="18">
        <f>Y26</f>
      </c>
      <c r="Z27" s="18">
        <f>Z26</f>
      </c>
      <c r="AA27" s="18">
        <f>AA26</f>
      </c>
      <c r="AB27" s="18">
        <f>AB26</f>
      </c>
      <c r="AC27" s="18">
        <f>AC26</f>
      </c>
      <c r="AD27" s="18">
        <f>AD26</f>
      </c>
      <c r="AE27" s="18">
        <f>AE26</f>
      </c>
      <c r="AF27" s="18">
        <f>AF26</f>
      </c>
      <c r="AG27" s="18">
        <f>AG26</f>
      </c>
    </row>
    <row r="28" spans="2:33" ht="15.75">
      <c r="B28" s="12" t="s">
        <v>77</v>
      </c>
      <c r="C28" s="12" t="s">
        <v>78</v>
      </c>
      <c r="D28" s="12" t="s">
        <v>79</v>
      </c>
      <c r="E28" s="12" t="s">
        <v>80</v>
      </c>
      <c r="F28" s="12">
        <v>300</v>
      </c>
      <c r="G28" s="14">
        <v>40000</v>
      </c>
      <c r="H28" s="13">
        <v>0</v>
      </c>
      <c r="I28" s="13">
        <v>0</v>
      </c>
      <c r="J28" s="13">
        <v>1500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40000</v>
      </c>
      <c r="S28" s="14">
        <v>40000</v>
      </c>
      <c r="T28" s="13">
        <v>0</v>
      </c>
      <c r="U28" s="13">
        <v>0</v>
      </c>
      <c r="V28" s="13">
        <v>1500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40000</v>
      </c>
    </row>
    <row r="29" spans="3:33" ht="15.75">
      <c r="C29" s="12" t="s">
        <v>81</v>
      </c>
      <c r="D29" s="12" t="s">
        <v>82</v>
      </c>
      <c r="E29" s="12" t="s">
        <v>83</v>
      </c>
      <c r="F29" s="12">
        <v>800</v>
      </c>
      <c r="G29" s="14">
        <v>0</v>
      </c>
      <c r="H29" s="13">
        <v>32100</v>
      </c>
      <c r="I29" s="13">
        <v>0</v>
      </c>
      <c r="J29" s="13">
        <v>900</v>
      </c>
      <c r="K29" s="13">
        <v>0</v>
      </c>
      <c r="L29" s="13">
        <v>0</v>
      </c>
      <c r="M29" s="13">
        <v>0</v>
      </c>
      <c r="N29" s="13">
        <v>-7580</v>
      </c>
      <c r="O29" s="13">
        <v>0</v>
      </c>
      <c r="P29" s="13">
        <v>0</v>
      </c>
      <c r="Q29" s="13">
        <v>-7580</v>
      </c>
      <c r="R29" s="13">
        <v>24520</v>
      </c>
      <c r="S29" s="14">
        <v>0</v>
      </c>
      <c r="T29" s="13">
        <v>32100</v>
      </c>
      <c r="U29" s="13">
        <v>0</v>
      </c>
      <c r="V29" s="13">
        <v>900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32100</v>
      </c>
    </row>
    <row r="30" spans="3:33" ht="15.75">
      <c r="C30" s="12" t="s">
        <v>84</v>
      </c>
      <c r="D30" s="12" t="s">
        <v>85</v>
      </c>
      <c r="E30" s="12" t="s">
        <v>86</v>
      </c>
      <c r="F30" s="12">
        <v>0</v>
      </c>
      <c r="G30" s="14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4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200</v>
      </c>
      <c r="AA30" s="13">
        <v>0</v>
      </c>
      <c r="AB30" s="13">
        <v>200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</row>
    <row r="31" spans="4:33" ht="15.75">
      <c r="D31" s="12" t="s">
        <v>87</v>
      </c>
      <c r="E31" s="12" t="s">
        <v>88</v>
      </c>
      <c r="F31" s="12">
        <v>1500</v>
      </c>
      <c r="G31" s="14">
        <v>0</v>
      </c>
      <c r="H31" s="13">
        <v>18050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-8460.5</v>
      </c>
      <c r="O31" s="13">
        <v>0</v>
      </c>
      <c r="P31" s="13">
        <v>0</v>
      </c>
      <c r="Q31" s="13">
        <v>-8460.5</v>
      </c>
      <c r="R31" s="13">
        <v>9589.5</v>
      </c>
      <c r="S31" s="14">
        <v>0</v>
      </c>
      <c r="T31" s="13">
        <v>18050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18050</v>
      </c>
    </row>
    <row r="32" spans="4:33" ht="15.75">
      <c r="D32" s="12" t="s">
        <v>89</v>
      </c>
      <c r="E32" s="12" t="s">
        <v>90</v>
      </c>
      <c r="F32" s="12">
        <v>2000</v>
      </c>
      <c r="G32" s="14">
        <v>95000</v>
      </c>
      <c r="H32" s="13">
        <v>0</v>
      </c>
      <c r="I32" s="13">
        <v>31666.67</v>
      </c>
      <c r="J32" s="13">
        <v>800</v>
      </c>
      <c r="K32" s="13">
        <v>8283.33</v>
      </c>
      <c r="L32" s="13">
        <v>8283.33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63333.33</v>
      </c>
      <c r="S32" s="14">
        <v>95000</v>
      </c>
      <c r="T32" s="13">
        <v>0</v>
      </c>
      <c r="U32" s="13">
        <v>31666.67</v>
      </c>
      <c r="V32" s="13">
        <v>800</v>
      </c>
      <c r="W32" s="13">
        <v>8283.33</v>
      </c>
      <c r="X32" s="13">
        <v>8283.33</v>
      </c>
      <c r="Y32" s="13">
        <v>0</v>
      </c>
      <c r="Z32" s="13">
        <v>250</v>
      </c>
      <c r="AA32" s="13">
        <v>-83.33</v>
      </c>
      <c r="AB32" s="13">
        <v>166.67</v>
      </c>
      <c r="AC32" s="13">
        <v>0</v>
      </c>
      <c r="AD32" s="13">
        <v>0</v>
      </c>
      <c r="AE32" s="13">
        <v>0</v>
      </c>
      <c r="AF32" s="13">
        <v>0</v>
      </c>
      <c r="AG32" s="13">
        <v>63333.33</v>
      </c>
    </row>
    <row r="33" spans="4:33" ht="15.75">
      <c r="D33" s="12" t="s">
        <v>91</v>
      </c>
      <c r="E33" s="12" t="s">
        <v>92</v>
      </c>
      <c r="F33" s="12">
        <v>6000</v>
      </c>
      <c r="G33" s="14">
        <v>0</v>
      </c>
      <c r="H33" s="13">
        <v>28900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28900</v>
      </c>
      <c r="S33" s="14">
        <v>0</v>
      </c>
      <c r="T33" s="13">
        <v>28900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28900</v>
      </c>
    </row>
    <row r="34" spans="4:33" ht="15.75">
      <c r="D34" s="12" t="s">
        <v>93</v>
      </c>
      <c r="E34" s="12" t="s">
        <v>94</v>
      </c>
      <c r="F34" s="12">
        <v>0</v>
      </c>
      <c r="G34" s="14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4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100</v>
      </c>
      <c r="AA34" s="13">
        <v>0</v>
      </c>
      <c r="AB34" s="13">
        <v>100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</row>
    <row r="35" spans="1:33" ht="15.75">
      <c r="A35" s="16"/>
      <c r="B35" s="16" t="s">
        <v>95</v>
      </c>
      <c r="C35" s="16"/>
      <c r="D35" s="16"/>
      <c r="E35" s="16"/>
      <c r="F35" s="17">
        <f>F34+F33+F32+F31+F30+F29+F28</f>
      </c>
      <c r="G35" s="19">
        <f>G34+G33+G32+G31+G30+G29+G28</f>
      </c>
      <c r="H35" s="18">
        <f>H34+H33+H32+H31+H30+H29+H28</f>
      </c>
      <c r="I35" s="18">
        <f>I34+I33+I32+I31+I30+I29+I28</f>
      </c>
      <c r="J35" s="18">
        <f>J34+J33+J32+J31+J30+J29+J28</f>
      </c>
      <c r="K35" s="18">
        <f>K34+K33+K32+K31+K30+K29+K28</f>
      </c>
      <c r="L35" s="18">
        <f>L34+L33+L32+L31+L30+L29+L28</f>
      </c>
      <c r="M35" s="18">
        <f>M34+M33+M32+M31+M30+M29+M28</f>
      </c>
      <c r="N35" s="18">
        <f>N34+N33+N32+N31+N30+N29+N28</f>
      </c>
      <c r="O35" s="18">
        <f>O34+O33+O32+O31+O30+O29+O28</f>
      </c>
      <c r="P35" s="18">
        <f>P34+P33+P32+P31+P30+P29+P28</f>
      </c>
      <c r="Q35" s="18">
        <f>Q34+Q33+Q32+Q31+Q30+Q29+Q28</f>
      </c>
      <c r="R35" s="18">
        <f>R34+R33+R32+R31+R30+R29+R28</f>
      </c>
      <c r="S35" s="19">
        <f>S34+S33+S32+S31+S30+S29+S28</f>
      </c>
      <c r="T35" s="18">
        <f>T34+T33+T32+T31+T30+T29+T28</f>
      </c>
      <c r="U35" s="18">
        <f>U34+U33+U32+U31+U30+U29+U28</f>
      </c>
      <c r="V35" s="18">
        <f>V34+V33+V32+V31+V30+V29+V28</f>
      </c>
      <c r="W35" s="18">
        <f>W34+W33+W32+W31+W30+W29+W28</f>
      </c>
      <c r="X35" s="18">
        <f>X34+X33+X32+X31+X30+X29+X28</f>
      </c>
      <c r="Y35" s="18">
        <f>Y34+Y33+Y32+Y31+Y30+Y29+Y28</f>
      </c>
      <c r="Z35" s="18">
        <f>Z34+Z33+Z32+Z31+Z30+Z29+Z28</f>
      </c>
      <c r="AA35" s="18">
        <f>AA34+AA33+AA32+AA31+AA30+AA29+AA28</f>
      </c>
      <c r="AB35" s="18">
        <f>AB34+AB33+AB32+AB31+AB30+AB29+AB28</f>
      </c>
      <c r="AC35" s="18">
        <f>AC34+AC33+AC32+AC31+AC30+AC29+AC28</f>
      </c>
      <c r="AD35" s="18">
        <f>AD34+AD33+AD32+AD31+AD30+AD29+AD28</f>
      </c>
      <c r="AE35" s="18">
        <f>AE34+AE33+AE32+AE31+AE30+AE29+AE28</f>
      </c>
      <c r="AF35" s="18">
        <f>AF34+AF33+AF32+AF31+AF30+AF29+AF28</f>
      </c>
      <c r="AG35" s="18">
        <f>AG34+AG33+AG32+AG31+AG30+AG29+AG28</f>
      </c>
    </row>
    <row r="36" spans="1:33" ht="15.75">
      <c r="A36" s="21" t="s">
        <v>96</v>
      </c>
      <c r="B36" s="21"/>
      <c r="C36" s="21"/>
      <c r="D36" s="21"/>
      <c r="E36" s="21"/>
      <c r="F36" s="22">
        <f>F35+F27+F25+F22</f>
      </c>
      <c r="G36" s="24">
        <f>G35+G27+G25+G22</f>
      </c>
      <c r="H36" s="23">
        <f>H35+H27+H25+H22</f>
      </c>
      <c r="I36" s="23">
        <f>I35+I27+I25+I22</f>
      </c>
      <c r="J36" s="23">
        <f>J35+J27+J25+J22</f>
      </c>
      <c r="K36" s="23">
        <f>K35+K27+K25+K22</f>
      </c>
      <c r="L36" s="23">
        <f>L35+L27+L25+L22</f>
      </c>
      <c r="M36" s="23">
        <f>M35+M27+M25+M22</f>
      </c>
      <c r="N36" s="23">
        <f>N35+N27+N25+N22</f>
      </c>
      <c r="O36" s="23">
        <f>O35+O27+O25+O22</f>
      </c>
      <c r="P36" s="23">
        <f>P35+P27+P25+P22</f>
      </c>
      <c r="Q36" s="23">
        <f>Q35+Q27+Q25+Q22</f>
      </c>
      <c r="R36" s="23">
        <f>R35+R27+R25+R22</f>
      </c>
      <c r="S36" s="24">
        <f>S35+S27+S25+S22</f>
      </c>
      <c r="T36" s="23">
        <f>T35+T27+T25+T22</f>
      </c>
      <c r="U36" s="23">
        <f>U35+U27+U25+U22</f>
      </c>
      <c r="V36" s="23">
        <f>V35+V27+V25+V22</f>
      </c>
      <c r="W36" s="23">
        <f>W35+W27+W25+W22</f>
      </c>
      <c r="X36" s="23">
        <f>X35+X27+X25+X22</f>
      </c>
      <c r="Y36" s="23">
        <f>Y35+Y27+Y25+Y22</f>
      </c>
      <c r="Z36" s="23">
        <f>Z35+Z27+Z25+Z22</f>
      </c>
      <c r="AA36" s="23">
        <f>AA35+AA27+AA25+AA22</f>
      </c>
      <c r="AB36" s="23">
        <f>AB35+AB27+AB25+AB22</f>
      </c>
      <c r="AC36" s="23">
        <f>AC35+AC27+AC25+AC22</f>
      </c>
      <c r="AD36" s="23">
        <f>AD35+AD27+AD25+AD22</f>
      </c>
      <c r="AE36" s="23">
        <f>AE35+AE27+AE25+AE22</f>
      </c>
      <c r="AF36" s="23">
        <f>AF35+AF27+AF25+AF22</f>
      </c>
      <c r="AG36" s="23">
        <f>AG35+AG27+AG25+AG22</f>
      </c>
    </row>
    <row r="37" spans="1:33" ht="15.75">
      <c r="A37" s="12" t="s">
        <v>7</v>
      </c>
      <c r="B37" s="12" t="s">
        <v>97</v>
      </c>
      <c r="C37" s="12" t="s">
        <v>98</v>
      </c>
      <c r="D37" s="12" t="s">
        <v>99</v>
      </c>
      <c r="E37" s="12" t="s">
        <v>100</v>
      </c>
      <c r="F37" s="12">
        <v>0</v>
      </c>
      <c r="G37" s="14">
        <v>0</v>
      </c>
      <c r="H37" s="13">
        <v>0</v>
      </c>
      <c r="I37" s="13">
        <v>0</v>
      </c>
      <c r="J37" s="13">
        <v>0</v>
      </c>
      <c r="K37" s="13">
        <v>20000</v>
      </c>
      <c r="L37" s="13">
        <v>20000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4">
        <v>0</v>
      </c>
      <c r="T37" s="13">
        <v>0</v>
      </c>
      <c r="U37" s="13">
        <v>0</v>
      </c>
      <c r="V37" s="13">
        <v>0</v>
      </c>
      <c r="W37" s="13">
        <v>20000</v>
      </c>
      <c r="X37" s="13">
        <v>20000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</row>
    <row r="38" spans="4:33" ht="15.75">
      <c r="D38" s="12" t="s">
        <v>101</v>
      </c>
      <c r="E38" s="12" t="s">
        <v>102</v>
      </c>
      <c r="F38" s="12">
        <v>0</v>
      </c>
      <c r="G38" s="14">
        <v>0</v>
      </c>
      <c r="H38" s="13">
        <v>0</v>
      </c>
      <c r="I38" s="13">
        <v>0</v>
      </c>
      <c r="J38" s="13">
        <v>0</v>
      </c>
      <c r="K38" s="13">
        <v>-10000</v>
      </c>
      <c r="L38" s="13">
        <v>0</v>
      </c>
      <c r="M38" s="13">
        <v>-10000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4">
        <v>0</v>
      </c>
      <c r="T38" s="13">
        <v>0</v>
      </c>
      <c r="U38" s="13">
        <v>0</v>
      </c>
      <c r="V38" s="13">
        <v>0</v>
      </c>
      <c r="W38" s="13">
        <v>-10000</v>
      </c>
      <c r="X38" s="13">
        <v>0</v>
      </c>
      <c r="Y38" s="13">
        <v>-10000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</row>
    <row r="39" spans="3:33" ht="15.75">
      <c r="C39" s="12" t="s">
        <v>103</v>
      </c>
      <c r="D39" s="12" t="s">
        <v>104</v>
      </c>
      <c r="E39" s="12" t="s">
        <v>105</v>
      </c>
      <c r="F39" s="12">
        <v>-31</v>
      </c>
      <c r="G39" s="14">
        <v>0</v>
      </c>
      <c r="H39" s="13">
        <v>0</v>
      </c>
      <c r="I39" s="13">
        <v>3871.9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-3871.9</v>
      </c>
      <c r="S39" s="14">
        <v>0</v>
      </c>
      <c r="T39" s="13">
        <v>0</v>
      </c>
      <c r="U39" s="13">
        <v>3871.9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-3871.9</v>
      </c>
    </row>
    <row r="40" spans="4:33" ht="15.75">
      <c r="D40" s="12" t="s">
        <v>106</v>
      </c>
      <c r="E40" s="12" t="s">
        <v>107</v>
      </c>
      <c r="F40" s="12">
        <v>-9</v>
      </c>
      <c r="G40" s="14">
        <v>0</v>
      </c>
      <c r="H40" s="13">
        <v>0</v>
      </c>
      <c r="I40" s="13">
        <v>2914.44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-2914.44</v>
      </c>
      <c r="S40" s="14">
        <v>0</v>
      </c>
      <c r="T40" s="13">
        <v>0</v>
      </c>
      <c r="U40" s="13">
        <v>2914.44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-2914.44</v>
      </c>
    </row>
    <row r="41" spans="4:33" ht="15.75">
      <c r="D41" s="12" t="s">
        <v>108</v>
      </c>
      <c r="E41" s="12" t="s">
        <v>109</v>
      </c>
      <c r="F41" s="12">
        <v>0</v>
      </c>
      <c r="G41" s="14">
        <v>0</v>
      </c>
      <c r="H41" s="13">
        <v>1097.12</v>
      </c>
      <c r="I41" s="13">
        <v>1097.12</v>
      </c>
      <c r="J41" s="13">
        <v>0</v>
      </c>
      <c r="K41" s="13">
        <v>1097.12</v>
      </c>
      <c r="L41" s="13">
        <v>1097.12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4">
        <v>0</v>
      </c>
      <c r="T41" s="13">
        <v>1097.12</v>
      </c>
      <c r="U41" s="13">
        <v>1097.12</v>
      </c>
      <c r="V41" s="13">
        <v>0</v>
      </c>
      <c r="W41" s="13">
        <v>1097.12</v>
      </c>
      <c r="X41" s="13">
        <v>1097.12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</row>
    <row r="42" spans="4:33" ht="15.75">
      <c r="D42" s="12" t="s">
        <v>110</v>
      </c>
      <c r="E42" s="12" t="s">
        <v>111</v>
      </c>
      <c r="F42" s="12">
        <v>0</v>
      </c>
      <c r="G42" s="14">
        <v>0</v>
      </c>
      <c r="H42" s="13">
        <v>10811.97</v>
      </c>
      <c r="I42" s="13">
        <v>10811.97</v>
      </c>
      <c r="J42" s="13">
        <v>0</v>
      </c>
      <c r="K42" s="13">
        <v>-10811.97</v>
      </c>
      <c r="L42" s="13">
        <v>0</v>
      </c>
      <c r="M42" s="13">
        <v>-10811.97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4">
        <v>0</v>
      </c>
      <c r="T42" s="13">
        <v>10811.97</v>
      </c>
      <c r="U42" s="13">
        <v>10811.97</v>
      </c>
      <c r="V42" s="13">
        <v>0</v>
      </c>
      <c r="W42" s="13">
        <v>-10811.97</v>
      </c>
      <c r="X42" s="13">
        <v>0</v>
      </c>
      <c r="Y42" s="13">
        <v>-10811.97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</row>
    <row r="43" spans="4:33" ht="15.75">
      <c r="D43" s="12" t="s">
        <v>112</v>
      </c>
      <c r="E43" s="12" t="s">
        <v>113</v>
      </c>
      <c r="F43" s="12">
        <v>0</v>
      </c>
      <c r="G43" s="14">
        <v>0</v>
      </c>
      <c r="H43" s="13">
        <v>30642.56</v>
      </c>
      <c r="I43" s="13">
        <v>30642.56</v>
      </c>
      <c r="J43" s="13">
        <v>0</v>
      </c>
      <c r="K43" s="13">
        <v>3199.49</v>
      </c>
      <c r="L43" s="13">
        <v>3199.49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4">
        <v>0</v>
      </c>
      <c r="T43" s="13">
        <v>30642.56</v>
      </c>
      <c r="U43" s="13">
        <v>30642.56</v>
      </c>
      <c r="V43" s="13">
        <v>0</v>
      </c>
      <c r="W43" s="13">
        <v>3199.49</v>
      </c>
      <c r="X43" s="13">
        <v>3199.49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</row>
    <row r="44" spans="4:33" ht="15.75">
      <c r="D44" s="12" t="s">
        <v>114</v>
      </c>
      <c r="E44" s="12" t="s">
        <v>115</v>
      </c>
      <c r="F44" s="12">
        <v>0</v>
      </c>
      <c r="G44" s="14">
        <v>0</v>
      </c>
      <c r="H44" s="13">
        <v>2069.6</v>
      </c>
      <c r="I44" s="13">
        <v>2069.6</v>
      </c>
      <c r="J44" s="13">
        <v>0</v>
      </c>
      <c r="K44" s="13">
        <v>-7072</v>
      </c>
      <c r="L44" s="13">
        <v>0</v>
      </c>
      <c r="M44" s="13">
        <v>-7072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4">
        <v>0</v>
      </c>
      <c r="T44" s="13">
        <v>2069.6</v>
      </c>
      <c r="U44" s="13">
        <v>2069.6</v>
      </c>
      <c r="V44" s="13">
        <v>0</v>
      </c>
      <c r="W44" s="13">
        <v>-7072</v>
      </c>
      <c r="X44" s="13">
        <v>0</v>
      </c>
      <c r="Y44" s="13">
        <v>-7072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</row>
    <row r="45" spans="4:33" ht="15.75">
      <c r="D45" s="12" t="s">
        <v>116</v>
      </c>
      <c r="E45" s="12" t="s">
        <v>117</v>
      </c>
      <c r="F45" s="12">
        <v>0</v>
      </c>
      <c r="G45" s="14">
        <v>0</v>
      </c>
      <c r="H45" s="13">
        <v>11116.75</v>
      </c>
      <c r="I45" s="13">
        <v>11116.75</v>
      </c>
      <c r="J45" s="13">
        <v>0</v>
      </c>
      <c r="K45" s="13">
        <v>3758.22</v>
      </c>
      <c r="L45" s="13">
        <v>3758.22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4">
        <v>0</v>
      </c>
      <c r="T45" s="13">
        <v>11116.75</v>
      </c>
      <c r="U45" s="13">
        <v>11116.75</v>
      </c>
      <c r="V45" s="13">
        <v>0</v>
      </c>
      <c r="W45" s="13">
        <v>3758.22</v>
      </c>
      <c r="X45" s="13">
        <v>3758.22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</row>
    <row r="46" spans="1:33" ht="15.75">
      <c r="A46" s="16"/>
      <c r="B46" s="16" t="s">
        <v>118</v>
      </c>
      <c r="C46" s="16"/>
      <c r="D46" s="16"/>
      <c r="E46" s="16"/>
      <c r="F46" s="17">
        <f>F45+F44+F43+F42+F41+F40+F39+F38+F37</f>
      </c>
      <c r="G46" s="19">
        <f>G45+G44+G43+G42+G41+G40+G39+G38+G37</f>
      </c>
      <c r="H46" s="18">
        <f>H45+H44+H43+H42+H41+H40+H39+H38+H37</f>
      </c>
      <c r="I46" s="18">
        <f>I45+I44+I43+I42+I41+I40+I39+I38+I37</f>
      </c>
      <c r="J46" s="18">
        <f>J45+J44+J43+J42+J41+J40+J39+J38+J37</f>
      </c>
      <c r="K46" s="18">
        <f>K45+K44+K43+K42+K41+K40+K39+K38+K37</f>
      </c>
      <c r="L46" s="18">
        <f>L45+L44+L43+L42+L41+L40+L39+L38+L37</f>
      </c>
      <c r="M46" s="18">
        <f>M45+M44+M43+M42+M41+M40+M39+M38+M37</f>
      </c>
      <c r="N46" s="18">
        <f>N45+N44+N43+N42+N41+N40+N39+N38+N37</f>
      </c>
      <c r="O46" s="18">
        <f>O45+O44+O43+O42+O41+O40+O39+O38+O37</f>
      </c>
      <c r="P46" s="18">
        <f>P45+P44+P43+P42+P41+P40+P39+P38+P37</f>
      </c>
      <c r="Q46" s="18">
        <f>Q45+Q44+Q43+Q42+Q41+Q40+Q39+Q38+Q37</f>
      </c>
      <c r="R46" s="18">
        <f>R45+R44+R43+R42+R41+R40+R39+R38+R37</f>
      </c>
      <c r="S46" s="19">
        <f>S45+S44+S43+S42+S41+S40+S39+S38+S37</f>
      </c>
      <c r="T46" s="18">
        <f>T45+T44+T43+T42+T41+T40+T39+T38+T37</f>
      </c>
      <c r="U46" s="18">
        <f>U45+U44+U43+U42+U41+U40+U39+U38+U37</f>
      </c>
      <c r="V46" s="18">
        <f>V45+V44+V43+V42+V41+V40+V39+V38+V37</f>
      </c>
      <c r="W46" s="18">
        <f>W45+W44+W43+W42+W41+W40+W39+W38+W37</f>
      </c>
      <c r="X46" s="18">
        <f>X45+X44+X43+X42+X41+X40+X39+X38+X37</f>
      </c>
      <c r="Y46" s="18">
        <f>Y45+Y44+Y43+Y42+Y41+Y40+Y39+Y38+Y37</f>
      </c>
      <c r="Z46" s="18">
        <f>Z45+Z44+Z43+Z42+Z41+Z40+Z39+Z38+Z37</f>
      </c>
      <c r="AA46" s="18">
        <f>AA45+AA44+AA43+AA42+AA41+AA40+AA39+AA38+AA37</f>
      </c>
      <c r="AB46" s="18">
        <f>AB45+AB44+AB43+AB42+AB41+AB40+AB39+AB38+AB37</f>
      </c>
      <c r="AC46" s="18">
        <f>AC45+AC44+AC43+AC42+AC41+AC40+AC39+AC38+AC37</f>
      </c>
      <c r="AD46" s="18">
        <f>AD45+AD44+AD43+AD42+AD41+AD40+AD39+AD38+AD37</f>
      </c>
      <c r="AE46" s="18">
        <f>AE45+AE44+AE43+AE42+AE41+AE40+AE39+AE38+AE37</f>
      </c>
      <c r="AF46" s="18">
        <f>AF45+AF44+AF43+AF42+AF41+AF40+AF39+AF38+AF37</f>
      </c>
      <c r="AG46" s="18">
        <f>AG45+AG44+AG43+AG42+AG41+AG40+AG39+AG38+AG37</f>
      </c>
    </row>
    <row r="47" spans="1:33" ht="15.75">
      <c r="A47" s="21" t="s">
        <v>119</v>
      </c>
      <c r="B47" s="21"/>
      <c r="C47" s="21"/>
      <c r="D47" s="21"/>
      <c r="E47" s="21"/>
      <c r="F47" s="22">
        <f>F46</f>
      </c>
      <c r="G47" s="24">
        <f>G46</f>
      </c>
      <c r="H47" s="23">
        <f>H46</f>
      </c>
      <c r="I47" s="23">
        <f>I46</f>
      </c>
      <c r="J47" s="23">
        <f>J46</f>
      </c>
      <c r="K47" s="23">
        <f>K46</f>
      </c>
      <c r="L47" s="23">
        <f>L46</f>
      </c>
      <c r="M47" s="23">
        <f>M46</f>
      </c>
      <c r="N47" s="23">
        <f>N46</f>
      </c>
      <c r="O47" s="23">
        <f>O46</f>
      </c>
      <c r="P47" s="23">
        <f>P46</f>
      </c>
      <c r="Q47" s="23">
        <f>Q46</f>
      </c>
      <c r="R47" s="23">
        <f>R46</f>
      </c>
      <c r="S47" s="24">
        <f>S46</f>
      </c>
      <c r="T47" s="23">
        <f>T46</f>
      </c>
      <c r="U47" s="23">
        <f>U46</f>
      </c>
      <c r="V47" s="23">
        <f>V46</f>
      </c>
      <c r="W47" s="23">
        <f>W46</f>
      </c>
      <c r="X47" s="23">
        <f>X46</f>
      </c>
      <c r="Y47" s="23">
        <f>Y46</f>
      </c>
      <c r="Z47" s="23">
        <f>Z46</f>
      </c>
      <c r="AA47" s="23">
        <f>AA46</f>
      </c>
      <c r="AB47" s="23">
        <f>AB46</f>
      </c>
      <c r="AC47" s="23">
        <f>AC46</f>
      </c>
      <c r="AD47" s="23">
        <f>AD46</f>
      </c>
      <c r="AE47" s="23">
        <f>AE46</f>
      </c>
      <c r="AF47" s="23">
        <f>AF46</f>
      </c>
      <c r="AG47" s="23">
        <f>AG46</f>
      </c>
    </row>
    <row r="48" spans="1:33" ht="15.75">
      <c r="A48" s="26" t="s">
        <v>120</v>
      </c>
      <c r="B48" s="26"/>
      <c r="C48" s="26"/>
      <c r="D48" s="26"/>
      <c r="E48" s="26"/>
      <c r="F48" s="27">
        <f>F47+F36</f>
      </c>
      <c r="G48" s="29">
        <f>G47+G36</f>
      </c>
      <c r="H48" s="28">
        <f>H47+H36</f>
      </c>
      <c r="I48" s="28">
        <f>I47+I36</f>
      </c>
      <c r="J48" s="28">
        <f>J47+J36</f>
      </c>
      <c r="K48" s="28">
        <f>K47+K36</f>
      </c>
      <c r="L48" s="28">
        <f>L47+L36</f>
      </c>
      <c r="M48" s="28">
        <f>M47+M36</f>
      </c>
      <c r="N48" s="28">
        <f>N47+N36</f>
      </c>
      <c r="O48" s="28">
        <f>O47+O36</f>
      </c>
      <c r="P48" s="28">
        <f>P47+P36</f>
      </c>
      <c r="Q48" s="28">
        <f>Q47+Q36</f>
      </c>
      <c r="R48" s="28">
        <f>R47+R36</f>
      </c>
      <c r="S48" s="29">
        <f>S47+S36</f>
      </c>
      <c r="T48" s="28">
        <f>T47+T36</f>
      </c>
      <c r="U48" s="28">
        <f>U47+U36</f>
      </c>
      <c r="V48" s="28">
        <f>V47+V36</f>
      </c>
      <c r="W48" s="28">
        <f>W47+W36</f>
      </c>
      <c r="X48" s="28">
        <f>X47+X36</f>
      </c>
      <c r="Y48" s="28">
        <f>Y47+Y36</f>
      </c>
      <c r="Z48" s="28">
        <f>Z47+Z36</f>
      </c>
      <c r="AA48" s="28">
        <f>AA47+AA36</f>
      </c>
      <c r="AB48" s="28">
        <f>AB47+AB36</f>
      </c>
      <c r="AC48" s="28">
        <f>AC47+AC36</f>
      </c>
      <c r="AD48" s="28">
        <f>AD47+AD36</f>
      </c>
      <c r="AE48" s="28">
        <f>AE47+AE36</f>
      </c>
      <c r="AF48" s="28">
        <f>AF47+AF36</f>
      </c>
      <c r="AG48" s="28">
        <f>AG47+AG36</f>
      </c>
    </row>
  </sheetData>
  <mergeCells count="8">
    <mergeCell ref="A3:A4"/>
    <mergeCell ref="B3:B4"/>
    <mergeCell ref="C3:C4"/>
    <mergeCell ref="D3:D4"/>
    <mergeCell ref="E3:E4"/>
    <mergeCell ref="F3:F4"/>
    <mergeCell ref="G3:R3"/>
    <mergeCell ref="S3:AG3"/>
  </mergeCells>
  <printOptions/>
  <pageMargins left="0.7" right="0.7" top="0.75" bottom="0.75" header="0.3" footer="0.3"/>
  <pageSetup orientation="portrait" paperSize="9"/>
  <headerFooter/>
  <drawing r:id="rId2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68AB3EC1DD1954F9D469FFAE1CD05D1" ma:contentTypeVersion="18" ma:contentTypeDescription="Ein neues Dokument erstellen." ma:contentTypeScope="" ma:versionID="a23e8d2f2989747dd0c9235fc05269eb">
  <xsd:schema xmlns:xsd="http://www.w3.org/2001/XMLSchema" xmlns:xs="http://www.w3.org/2001/XMLSchema" xmlns:p="http://schemas.microsoft.com/office/2006/metadata/properties" xmlns:ns2="1b97e88b-80c4-4999-88e9-7831a4f43999" xmlns:ns3="2d8d7920-95fd-4e34-b836-1266c1df601f" targetNamespace="http://schemas.microsoft.com/office/2006/metadata/properties" ma:root="true" ma:fieldsID="e191b2b05e78ab9d556a54b81e12e972" ns2:_="" ns3:_="">
    <xsd:import namespace="1b97e88b-80c4-4999-88e9-7831a4f43999"/>
    <xsd:import namespace="2d8d7920-95fd-4e34-b836-1266c1df60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7e88b-80c4-4999-88e9-7831a4f43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63526a7-ee98-4eb5-a0e4-d0a52d9686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8d7920-95fd-4e34-b836-1266c1df60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2d9c52f-7584-4bf7-a0c1-b439c9c60a22}" ma:internalName="TaxCatchAll" ma:showField="CatchAllData" ma:web="2d8d7920-95fd-4e34-b836-1266c1df60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8d7920-95fd-4e34-b836-1266c1df601f" xsi:nil="true"/>
    <lcf76f155ced4ddcb4097134ff3c332f xmlns="1b97e88b-80c4-4999-88e9-7831a4f439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D17A2F-EBB3-4156-9D54-A3F0FC1B7A46}"/>
</file>

<file path=customXml/itemProps2.xml><?xml version="1.0" encoding="utf-8"?>
<ds:datastoreItem xmlns:ds="http://schemas.openxmlformats.org/officeDocument/2006/customXml" ds:itemID="{6D00B987-FEE6-45BD-8C15-FCDFA12F0C0A}"/>
</file>

<file path=customXml/itemProps3.xml><?xml version="1.0" encoding="utf-8"?>
<ds:datastoreItem xmlns:ds="http://schemas.openxmlformats.org/officeDocument/2006/customXml" ds:itemID="{BEC12F6C-B18B-48D2-BCB4-7C9DB5F0C0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2022-01-14T15:58:22Z</dcterms:created>
  <dcterms:modified xsi:type="dcterms:W3CDTF">2023-05-30T16:37:17Z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0x010100F68AB3EC1DD1954F9D469FFAE1CD05D1</vt:lpwstr>
  </property>
</Properties>
</file>