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readedComments/threadedComment1.xml" ContentType="application/vnd.ms-excel.threadedcomment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>
    <mc:Choice Requires="x15">
      <x15ac:absPath xmlns:x15ac="http://schemas.microsoft.com/office/spreadsheetml/2010/11/ac" url="/Users/olha/Documents/fintegra/fintegra-bsr/backend/src/main/resources/template/security/"/>
    </mc:Choice>
  </mc:AlternateContent>
  <xr:revisionPtr revIDLastSave="0" documentId="13_ncr:1_{7A390420-E845-C749-AD9F-5823F8FF8942}" xr6:coauthVersionLast="47" xr6:coauthVersionMax="47" xr10:uidLastSave="{00000000-0000-0000-0000-000000000000}"/>
  <bookViews>
    <workbookView xWindow="0" yWindow="760" windowWidth="34560" windowHeight="19580" xr2:uid="{B6106317-A8D3-4548-AEB8-43203D9A1ECE}"/>
  </bookViews>
  <sheets>
    <sheet name="Quellensteueraufteilung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tc={F7473991-0460-F142-9708-87827B74EA43}</author>
    <author>tc={5EBFF702-CBDC-C640-A577-FF2689183AC4}</author>
  </authors>
  <commentList/>
</comments>
</file>

<file path=xl/sharedStrings.xml><?xml version="1.0" encoding="utf-8"?>
<sst xmlns="http://schemas.openxmlformats.org/spreadsheetml/2006/main" count="110" uniqueCount="41">
  <si>
    <t>ISIN</t>
  </si>
  <si>
    <t>Transaktionsart</t>
  </si>
  <si>
    <t>Bruttoertrag</t>
  </si>
  <si>
    <t xml:space="preserve">            Quellensteueraufteilung ${formattedDateFrom} - ${formattedDateTo}   |   ${customerName} - ${customerId.providerId}</t>
  </si>
  <si>
    <t>Land</t>
  </si>
  <si>
    <t>Instrumentenart</t>
  </si>
  <si>
    <t>Datum</t>
  </si>
  <si>
    <t>Quellensteuer</t>
  </si>
  <si>
    <t>Maximaler Aufteilungssatz</t>
  </si>
  <si>
    <t>Quellensteuer anrechenbar</t>
  </si>
  <si>
    <t>-&gt; Summe anrechenbarer Quellensteuern</t>
  </si>
  <si>
    <t>${withholdingTaxAllocationReportEntry.isin}</t>
  </si>
  <si>
    <t>${withholdingTaxAllocationReportEntry.instrumentType}</t>
  </si>
  <si>
    <t>${withholdingTaxAllocationReportEntry.transactionType}</t>
  </si>
  <si>
    <t>${withholdingTaxAllocationReportEntry.date}</t>
  </si>
  <si>
    <t>${withholdingTaxAllocationReportEntry.grossIncomeLwhgOverall}</t>
  </si>
  <si>
    <t>${withholdingTaxAllocationReportEntry.withholdingTaxesLwhg}</t>
  </si>
  <si>
    <t>${withholdingTaxAllocationReportEntry.withholdingTaxAllocationRate}</t>
  </si>
  <si>
    <t>-&gt; ${withholdingTaxAllocationReportCluster.summaryMessage}</t>
  </si>
  <si>
    <t>${entryIndex == 0 ? withholdingTaxAllocationReportCluster.country : null}</t>
  </si>
  <si>
    <t>Depot</t>
  </si>
  <si>
    <t>${withholdingTaxAllocationReportEntry.portfolioId}</t>
  </si>
  <si>
    <t/>
  </si>
  <si>
    <t xml:space="preserve">            Quellensteueraufteilung 01.01.2024 - 31.12.2024   |   Familie Tüchtig GmbH - 1122334455</t>
  </si>
  <si>
    <t>Dänemark</t>
  </si>
  <si>
    <t>543212345</t>
  </si>
  <si>
    <t>DK0060094928</t>
  </si>
  <si>
    <t>1002 - Stammaktien</t>
  </si>
  <si>
    <t>Ertrag</t>
  </si>
  <si>
    <t>-&gt; Summe Dänemark</t>
  </si>
  <si>
    <t>Frankreich</t>
  </si>
  <si>
    <t>FR0000120271</t>
  </si>
  <si>
    <t>-&gt; Summe Frankreich</t>
  </si>
  <si>
    <t>Schweiz</t>
  </si>
  <si>
    <t>CH0038863350</t>
  </si>
  <si>
    <t>-&gt; Summe Schweiz</t>
  </si>
  <si>
    <t>Vereinigte Staaten</t>
  </si>
  <si>
    <t>US5949181045</t>
  </si>
  <si>
    <t>US6516391066</t>
  </si>
  <si>
    <t>US0378331005</t>
  </si>
  <si>
    <t>-&gt; Summe Vereinigte Staaten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</si>
</sst>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0">
    <font>
      <sz val="12"/>
      <color theme="1"/>
      <name val="Calibri"/>
      <family val="2"/>
      <charset val="204"/>
      <scheme val="minor"/>
    </font>
    <font>
      <b/>
      <sz val="16"/>
      <color theme="0" tint="-4.9989318521683403E-2"/>
      <name val="Roboto regular"/>
    </font>
    <font>
      <b/>
      <sz val="16"/>
      <color theme="0" tint="-4.9989318521683403E-2"/>
      <name val="Calibri Light"/>
      <family val="2"/>
      <scheme val="major"/>
    </font>
    <font>
      <b/>
      <sz val="10"/>
      <color theme="0" tint="-4.9989318521683403E-2"/>
      <name val="Roboto Light"/>
    </font>
    <font>
      <sz val="16"/>
      <color theme="0" tint="-4.9989318521683403E-2"/>
      <name val="Calibri Light"/>
      <family val="2"/>
      <scheme val="major"/>
    </font>
    <font>
      <sz val="12"/>
      <color theme="1"/>
      <name val="Calibri"/>
      <family val="2"/>
      <charset val="204"/>
      <scheme val="minor"/>
    </font>
    <font>
      <sz val="16"/>
      <color theme="0" tint="-4.9989318521683403E-2"/>
      <name val="Roboto"/>
    </font>
    <font>
      <b/>
      <sz val="11"/>
      <color indexed="8"/>
      <name val="Roboto"/>
    </font>
    <font>
      <sz val="11"/>
      <color indexed="8"/>
      <name val="Roboto"/>
    </font>
    <font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405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3363"/>
      </patternFill>
    </fill>
    <fill>
      <patternFill patternType="solid">
        <fgColor rgb="FF8BCBB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4" borderId="2" xfId="0" quotePrefix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8" fillId="5" borderId="0" xfId="0" applyFont="1" applyFill="1" applyAlignment="1">
      <alignment horizontal="left" vertical="center"/>
    </xf>
    <xf numFmtId="0" fontId="8" fillId="5" borderId="0" xfId="0" quotePrefix="1" applyFont="1" applyFill="1" applyAlignment="1">
      <alignment horizontal="left" vertical="center"/>
    </xf>
    <xf numFmtId="164" fontId="8" fillId="5" borderId="0" xfId="0" applyNumberFormat="1" applyFont="1" applyFill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sv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110836</xdr:colOff>
      <xdr:row>0</xdr:row>
      <xdr:rowOff>182530</xdr:rowOff>
    </xdr:from>
    <xdr:ext cx="385329" cy="308632"/>
    <xdr:pic>
      <xdr:nvPicPr>
        <xdr:cNvPr id="2" name="Grafik 1">
          <a:extLst>
            <a:ext uri="{FF2B5EF4-FFF2-40B4-BE49-F238E27FC236}">
              <a16:creationId xmlns:a16="http://schemas.microsoft.com/office/drawing/2014/main" id="{5D9B6057-D240-2649-A2D6-64CE2D85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36" y="182530"/>
          <a:ext cx="385329" cy="308632"/>
        </a:xfrm>
        <a:prstGeom prst="rect">
          <a:avLst/>
        </a:prstGeom>
      </xdr:spPr>
    </xdr:pic>
    <xdr:clientData/>
  </xdr:oneCellAnchor>
  <xdr:oneCellAnchor>
    <xdr:from>
      <xdr:col>0</xdr:col>
      <xdr:colOff>110836</xdr:colOff>
      <xdr:row>0</xdr:row>
      <xdr:rowOff>182530</xdr:rowOff>
    </xdr:from>
    <xdr:ext cx="385329" cy="308632"/>
    <xdr:pic>
      <xdr:nvPicPr>
        <xdr:cNvPr id="3" name="Grafik 1">
          <a:extLst>
            <a:ext uri="{FF2B5EF4-FFF2-40B4-BE49-F238E27FC236}">
              <a16:creationId xmlns:a16="http://schemas.microsoft.com/office/drawing/2014/main" id="{EF340B41-6538-E341-BA33-BF260D05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36" y="182530"/>
          <a:ext cx="385329" cy="308632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lha Zakharchuk" id="{BE903513-A2D4-0C45-897B-6D98DD69435A}" userId="S::oza@adorsysua.onmicrosoft.com::e5f957bd-266d-4204-9464-52cf887dbcb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8-24T14:20:05.90" personId="{BE903513-A2D4-0C45-897B-6D98DD69435A}" id="{F7473991-0460-F142-9708-87827B74EA43}">
    <text>jx:area(lastCell="J9")</text>
  </threadedComment>
  <threadedComment ref="A5" dT="2023-10-24T11:32:33.46" personId="{BE903513-A2D4-0C45-897B-6D98DD69435A}" id="{5EBFF702-CBDC-C640-A577-FF2689183AC4}">
    <text>jx:each(items="reportClusters" var="withholdingTaxAllocationReportCluster" lastCell="J6")
jx:each(items="withholdingTaxAllocationReportCluster.entries" var="withholdingTaxAllocationReportEntry" varIndex="entryIndex" lastCell="J5")</text>
  </threadedComment>
</ThreadedComments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Relationship Id="rId4" Target="../threadedComments/threadedComment1.xml" Type="http://schemas.microsoft.com/office/2017/10/relationships/threadedComment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10724-B204-724C-9483-AD02DF56BD9E}">
  <dimension ref="A1:Y17"/>
  <sheetViews>
    <sheetView tabSelected="1" zoomScaleNormal="100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B5" sqref="B5"/>
    </sheetView>
  </sheetViews>
  <sheetFormatPr baseColWidth="10" defaultColWidth="0" defaultRowHeight="16" zeroHeight="1"/>
  <cols>
    <col min="1" max="1" customWidth="true" width="30.1640625" collapsed="true"/>
    <col min="2" max="2" customWidth="true" width="13.1640625" collapsed="true"/>
    <col min="3" max="3" customWidth="true" width="14.5" collapsed="true"/>
    <col min="4" max="4" customWidth="true" width="18.83203125" collapsed="true"/>
    <col min="5" max="5" customWidth="true" width="15.83203125" collapsed="true"/>
    <col min="6" max="6" customWidth="true" width="18.83203125" collapsed="true"/>
    <col min="7" max="7" customWidth="true" width="20.1640625" collapsed="true"/>
    <col min="8" max="8" customWidth="true" width="20.5" collapsed="true"/>
    <col min="9" max="9" customWidth="true" width="18.5" collapsed="true"/>
    <col min="10" max="10" customWidth="true" width="19.5" collapsed="true"/>
    <col min="11" max="16384" hidden="true" width="10.83203125" collapsed="true"/>
  </cols>
  <sheetData>
    <row r="1" spans="1:25" ht="55.5" customHeight="true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</row>
    <row r="2" spans="1:25" ht="2.0" customHeight="true">
      <c r="A2" s="4"/>
      <c r="B2" s="4"/>
      <c r="C2" s="4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.0" customHeight="true">
      <c r="A3" s="17" t="s">
        <v>4</v>
      </c>
      <c r="B3" s="17" t="s">
        <v>20</v>
      </c>
      <c r="C3" s="17" t="s">
        <v>0</v>
      </c>
      <c r="D3" s="17" t="s">
        <v>5</v>
      </c>
      <c r="E3" s="18" t="s">
        <v>1</v>
      </c>
      <c r="F3" s="17" t="s">
        <v>6</v>
      </c>
      <c r="G3" s="17" t="s">
        <v>2</v>
      </c>
      <c r="H3" s="17" t="s">
        <v>7</v>
      </c>
      <c r="I3" s="17" t="s">
        <v>8</v>
      </c>
      <c r="J3" s="17" t="s">
        <v>9</v>
      </c>
    </row>
    <row r="4" spans="1:25" ht="24.0" customHeight="true">
      <c r="A4" s="17"/>
      <c r="B4" s="17"/>
      <c r="C4" s="17"/>
      <c r="D4" s="17"/>
      <c r="E4" s="18"/>
      <c r="F4" s="17"/>
      <c r="G4" s="17"/>
      <c r="H4" s="17"/>
      <c r="I4" s="17"/>
      <c r="J4" s="17"/>
    </row>
    <row r="5" spans="1:25" ht="15.0" customHeight="true">
      <c r="A5" s="12" t="s">
        <v>24</v>
      </c>
      <c r="B5" s="12" t="s">
        <v>25</v>
      </c>
      <c r="C5" s="12" t="s">
        <v>26</v>
      </c>
      <c r="D5" s="12" t="s">
        <v>27</v>
      </c>
      <c r="E5" s="12" t="s">
        <v>28</v>
      </c>
      <c r="F5" s="13" t="n">
        <v>45654.0</v>
      </c>
      <c r="G5" s="14" t="n">
        <v>500.0</v>
      </c>
      <c r="H5" s="15" t="n">
        <v>150.0</v>
      </c>
      <c r="I5" s="16" t="n">
        <v>0.15</v>
      </c>
      <c r="J5" s="15">
        <f>IF(G5*I5&gt;H5,H5,G5*I5)</f>
      </c>
    </row>
    <row r="6" spans="1:25" ht="15.0" customHeight="true">
      <c r="A6" s="9" t="s">
        <v>29</v>
      </c>
      <c r="B6" s="9"/>
      <c r="C6" s="8"/>
      <c r="D6" s="8"/>
      <c r="E6" s="8"/>
      <c r="F6" s="8"/>
      <c r="G6" s="8"/>
      <c r="H6" s="8"/>
      <c r="I6" s="8"/>
      <c r="J6" s="10">
        <f>SUM(J5)</f>
      </c>
    </row>
    <row r="7" spans="1:25" ht="15.0" customHeight="true" thickBot="1">
      <c r="A7" s="12" t="s">
        <v>30</v>
      </c>
      <c r="B7" s="12" t="s">
        <v>25</v>
      </c>
      <c r="C7" s="12" t="s">
        <v>31</v>
      </c>
      <c r="D7" s="12" t="s">
        <v>27</v>
      </c>
      <c r="E7" s="12" t="s">
        <v>28</v>
      </c>
      <c r="F7" s="13" t="n">
        <v>45654.0</v>
      </c>
      <c r="G7" s="14" t="n">
        <v>700.0</v>
      </c>
      <c r="H7" s="15" t="n">
        <v>175.0</v>
      </c>
      <c r="I7" s="16" t="n">
        <v>0.128</v>
      </c>
      <c r="J7" s="15">
        <f>IF(G7*I7&gt;H7,H7,G7*I7)</f>
      </c>
    </row>
    <row r="8" ht="15.0" customHeight="true">
      <c r="A8" t="s" s="9">
        <v>32</v>
      </c>
      <c r="B8" s="9"/>
      <c r="C8" s="8"/>
      <c r="D8" s="8"/>
      <c r="E8" s="8"/>
      <c r="F8" s="8"/>
      <c r="G8" s="8"/>
      <c r="H8" s="8"/>
      <c r="I8" s="8"/>
      <c r="J8" s="10">
        <f>SUM(J7)</f>
      </c>
    </row>
    <row r="9" ht="15.0" customHeight="true">
      <c r="A9" t="s" s="12">
        <v>33</v>
      </c>
      <c r="B9" t="s" s="12">
        <v>25</v>
      </c>
      <c r="C9" t="s" s="12">
        <v>34</v>
      </c>
      <c r="D9" t="s" s="12">
        <v>27</v>
      </c>
      <c r="E9" t="s" s="12">
        <v>28</v>
      </c>
      <c r="F9" t="n" s="13">
        <v>45654.0</v>
      </c>
      <c r="G9" t="n" s="14">
        <v>600.0</v>
      </c>
      <c r="H9" t="n" s="15">
        <v>210.0</v>
      </c>
      <c r="I9" t="n" s="16">
        <v>0.15</v>
      </c>
      <c r="J9" s="15">
        <f>IF(G9*I9&gt;H9,H9,G9*I9)</f>
      </c>
    </row>
    <row r="10" ht="15.0" customHeight="true">
      <c r="A10" t="s" s="9">
        <v>35</v>
      </c>
      <c r="B10" s="9"/>
      <c r="C10" s="8"/>
      <c r="D10" s="8"/>
      <c r="E10" s="8"/>
      <c r="F10" s="8"/>
      <c r="G10" s="8"/>
      <c r="H10" s="8"/>
      <c r="I10" s="8"/>
      <c r="J10" s="10">
        <f>SUM(J9)</f>
      </c>
    </row>
    <row r="11" ht="15.0" customHeight="true">
      <c r="A11" t="s" s="12">
        <v>36</v>
      </c>
      <c r="B11" t="s" s="12">
        <v>25</v>
      </c>
      <c r="C11" t="s" s="12">
        <v>37</v>
      </c>
      <c r="D11" t="s" s="12">
        <v>27</v>
      </c>
      <c r="E11" t="s" s="12">
        <v>28</v>
      </c>
      <c r="F11" t="n" s="13">
        <v>45575.0</v>
      </c>
      <c r="G11" t="n" s="14">
        <v>548.85</v>
      </c>
      <c r="H11" t="n" s="15">
        <v>123.75</v>
      </c>
      <c r="I11" t="n" s="16">
        <v>0.15</v>
      </c>
      <c r="J11" s="15">
        <f>IF(G11*I11&gt;H11,H11,G11*I11)</f>
      </c>
    </row>
    <row r="12" ht="15.0" customHeight="true">
      <c r="A12" s="12"/>
      <c r="B12" t="s" s="12">
        <v>25</v>
      </c>
      <c r="C12" t="s" s="12">
        <v>38</v>
      </c>
      <c r="D12" t="s" s="12">
        <v>27</v>
      </c>
      <c r="E12" t="s" s="12">
        <v>28</v>
      </c>
      <c r="F12" t="n" s="13">
        <v>45654.0</v>
      </c>
      <c r="G12" t="n" s="14">
        <v>958.31</v>
      </c>
      <c r="H12" t="n" s="15">
        <v>281.95</v>
      </c>
      <c r="I12" t="n" s="16">
        <v>0.15</v>
      </c>
      <c r="J12" s="15">
        <f>IF(G12*I12&gt;H12,H12,G12*I12)</f>
      </c>
    </row>
    <row r="13" ht="15.0" customHeight="true">
      <c r="A13" s="12"/>
      <c r="B13" t="s" s="12">
        <v>25</v>
      </c>
      <c r="C13" t="s" s="12">
        <v>39</v>
      </c>
      <c r="D13" t="s" s="12">
        <v>27</v>
      </c>
      <c r="E13" t="s" s="12">
        <v>28</v>
      </c>
      <c r="F13" t="n" s="13">
        <v>45654.0</v>
      </c>
      <c r="G13" t="n" s="14">
        <v>479.16</v>
      </c>
      <c r="H13" t="n" s="15">
        <v>140.98</v>
      </c>
      <c r="I13" t="n" s="16">
        <v>0.15</v>
      </c>
      <c r="J13" s="15">
        <f>IF(G13*I13&gt;H13,H13,G13*I13)</f>
      </c>
    </row>
    <row r="14" ht="15.0" customHeight="true">
      <c r="A14" t="s" s="9">
        <v>40</v>
      </c>
      <c r="B14" s="9"/>
      <c r="C14" s="8"/>
      <c r="D14" s="8"/>
      <c r="E14" s="8"/>
      <c r="F14" s="8"/>
      <c r="G14" s="8"/>
      <c r="H14" s="8"/>
      <c r="I14" s="8"/>
      <c r="J14" s="10">
        <f>SUM(J11:J13)</f>
      </c>
    </row>
    <row r="15" ht="16.0" customHeight="true">
      <c r="A15" t="s" s="6">
        <v>10</v>
      </c>
      <c r="B15" s="6"/>
      <c r="C15" s="7"/>
      <c r="D15" s="7"/>
      <c r="E15" s="7"/>
      <c r="F15" s="7"/>
      <c r="G15" s="7"/>
      <c r="H15" s="7"/>
      <c r="I15" s="7"/>
      <c r="J15" s="11">
        <f>SUM(J6,J8,J10,J14)</f>
      </c>
    </row>
    <row r="16" ht="16.0" customHeight="true" hidden="true"/>
    <row r="17" ht="16.0" customHeight="true" hidden="true"/>
  </sheetData>
  <mergeCells count="1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8AB3EC1DD1954F9D469FFAE1CD05D1" ma:contentTypeVersion="18" ma:contentTypeDescription="Ein neues Dokument erstellen." ma:contentTypeScope="" ma:versionID="a23e8d2f2989747dd0c9235fc05269eb">
  <xsd:schema xmlns:xsd="http://www.w3.org/2001/XMLSchema" xmlns:xs="http://www.w3.org/2001/XMLSchema" xmlns:p="http://schemas.microsoft.com/office/2006/metadata/properties" xmlns:ns2="1b97e88b-80c4-4999-88e9-7831a4f43999" xmlns:ns3="2d8d7920-95fd-4e34-b836-1266c1df601f" targetNamespace="http://schemas.microsoft.com/office/2006/metadata/properties" ma:root="true" ma:fieldsID="e191b2b05e78ab9d556a54b81e12e972" ns2:_="" ns3:_="">
    <xsd:import namespace="1b97e88b-80c4-4999-88e9-7831a4f43999"/>
    <xsd:import namespace="2d8d7920-95fd-4e34-b836-1266c1df60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7e88b-80c4-4999-88e9-7831a4f43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63526a7-ee98-4eb5-a0e4-d0a52d968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d7920-95fd-4e34-b836-1266c1df60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d9c52f-7584-4bf7-a0c1-b439c9c60a22}" ma:internalName="TaxCatchAll" ma:showField="CatchAllData" ma:web="2d8d7920-95fd-4e34-b836-1266c1df6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8d7920-95fd-4e34-b836-1266c1df601f" xsi:nil="true"/>
    <lcf76f155ced4ddcb4097134ff3c332f xmlns="1b97e88b-80c4-4999-88e9-7831a4f439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8B2C05-2619-42B2-9A70-9CE95CB4CDD8}"/>
</file>

<file path=customXml/itemProps2.xml><?xml version="1.0" encoding="utf-8"?>
<ds:datastoreItem xmlns:ds="http://schemas.openxmlformats.org/officeDocument/2006/customXml" ds:itemID="{031007CB-1982-47F5-A4A4-37CD51379D3F}"/>
</file>

<file path=customXml/itemProps3.xml><?xml version="1.0" encoding="utf-8"?>
<ds:datastoreItem xmlns:ds="http://schemas.openxmlformats.org/officeDocument/2006/customXml" ds:itemID="{47E2BA91-D48B-4E30-A3C1-B85FDA078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Quellensteueraufteilung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Olha Zakharchuk</cp:lastModifiedBy>
  <dcterms:created xsi:type="dcterms:W3CDTF">2022-01-14T15:58:22Z</dcterms:created>
  <dcterms:modified xsi:type="dcterms:W3CDTF">2024-07-08T13:40:13Z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0x010100F68AB3EC1DD1954F9D469FFAE1CD05D1</vt:lpwstr>
  </property>
</Properties>
</file>