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Users\1. IG Organiszer\04. Spreadsheets\"/>
    </mc:Choice>
  </mc:AlternateContent>
  <xr:revisionPtr revIDLastSave="0" documentId="13_ncr:1_{BC8616BA-068E-4437-ADBC-977E9D00B5D2}" xr6:coauthVersionLast="47" xr6:coauthVersionMax="47" xr10:uidLastSave="{00000000-0000-0000-0000-000000000000}"/>
  <bookViews>
    <workbookView xWindow="2160" yWindow="105" windowWidth="28050" windowHeight="20640" xr2:uid="{FB80DCEA-4F6F-49C1-9E76-4B93DEF2D809}"/>
  </bookViews>
  <sheets>
    <sheet name="Sheet1" sheetId="1" r:id="rId1"/>
  </sheets>
  <definedNames>
    <definedName name="_xlnm._FilterDatabase" localSheetId="0" hidden="1">Sheet1!$B$3:$Z$207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3" i="1" l="1"/>
  <c r="V57" i="1"/>
  <c r="W57" i="1"/>
  <c r="V59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V47" i="1"/>
  <c r="W47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45" i="1"/>
  <c r="L46" i="1"/>
  <c r="L47" i="1"/>
  <c r="L48" i="1"/>
  <c r="L49" i="1"/>
  <c r="L50" i="1"/>
  <c r="V45" i="1"/>
  <c r="W45" i="1"/>
  <c r="W44" i="1"/>
  <c r="V44" i="1"/>
  <c r="Y41" i="1"/>
  <c r="V41" i="1"/>
  <c r="W32" i="1"/>
  <c r="V32" i="1"/>
  <c r="V37" i="1"/>
  <c r="M12" i="1"/>
  <c r="M13" i="1"/>
  <c r="M14" i="1"/>
  <c r="M15" i="1"/>
  <c r="M4" i="1"/>
  <c r="M16" i="1"/>
  <c r="M17" i="1"/>
  <c r="M18" i="1"/>
  <c r="M5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6" i="1"/>
  <c r="M7" i="1"/>
  <c r="M35" i="1"/>
  <c r="M36" i="1"/>
  <c r="M8" i="1"/>
  <c r="M37" i="1"/>
  <c r="M38" i="1"/>
  <c r="M39" i="1"/>
  <c r="M40" i="1"/>
  <c r="M41" i="1"/>
  <c r="M42" i="1"/>
  <c r="M9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1" i="1"/>
  <c r="M10" i="1"/>
  <c r="Y25" i="1"/>
  <c r="W25" i="1"/>
  <c r="V25" i="1"/>
  <c r="L11" i="1"/>
  <c r="L12" i="1"/>
  <c r="L13" i="1"/>
  <c r="L14" i="1"/>
  <c r="L15" i="1"/>
  <c r="L4" i="1"/>
  <c r="L16" i="1"/>
  <c r="L17" i="1"/>
  <c r="L18" i="1"/>
  <c r="L5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6" i="1"/>
  <c r="L7" i="1"/>
  <c r="L35" i="1"/>
  <c r="L36" i="1"/>
  <c r="L8" i="1"/>
  <c r="L37" i="1"/>
  <c r="L38" i="1"/>
  <c r="L39" i="1"/>
  <c r="L40" i="1"/>
  <c r="L41" i="1"/>
  <c r="L42" i="1"/>
  <c r="L9" i="1"/>
  <c r="L43" i="1"/>
  <c r="L44" i="1"/>
  <c r="L10" i="1"/>
</calcChain>
</file>

<file path=xl/sharedStrings.xml><?xml version="1.0" encoding="utf-8"?>
<sst xmlns="http://schemas.openxmlformats.org/spreadsheetml/2006/main" count="146" uniqueCount="137">
  <si>
    <t>Post Nr</t>
  </si>
  <si>
    <t>Date</t>
  </si>
  <si>
    <t>Subject</t>
  </si>
  <si>
    <t>Accounts Reached</t>
  </si>
  <si>
    <t>Total Impressions</t>
  </si>
  <si>
    <t>Profile</t>
  </si>
  <si>
    <t>Home</t>
  </si>
  <si>
    <t>Hashtags</t>
  </si>
  <si>
    <t>Other</t>
  </si>
  <si>
    <t>Follows</t>
  </si>
  <si>
    <t>Hearts</t>
  </si>
  <si>
    <t>Comments</t>
  </si>
  <si>
    <t>Shares</t>
  </si>
  <si>
    <t>Saves</t>
  </si>
  <si>
    <t># Used</t>
  </si>
  <si>
    <t>Serious about using IG</t>
  </si>
  <si>
    <t>#beorganised #beorganized #getorganised #getorganized #digitalorganiser #digitalorganizer #instagramorganiser #instagramorganizer</t>
  </si>
  <si>
    <t>How is your brain organised?</t>
  </si>
  <si>
    <t>#beorganised #beorganized #getorganised #getorganized #digitalorganiser #digitalorganizer #instagramorganiser #instagramorganizer #heretohelp</t>
  </si>
  <si>
    <t>A clean desi is a sign of a sick mind</t>
  </si>
  <si>
    <t>Location</t>
  </si>
  <si>
    <t>Profile Visit</t>
  </si>
  <si>
    <t>Taking a little break</t>
  </si>
  <si>
    <t>#femaleentrepreneur #makelemonade #feelinggrateful #sunriseshots #takeabreak #illbeback</t>
  </si>
  <si>
    <t>Back to work</t>
  </si>
  <si>
    <t>#femaleentrepreneur #feelinggrateful #sunriseshots #hardworkers #naturephotography📷 #s21photography #findyourthingredbubble #onlineshopping #cloudphotography #naturephotography📷🍃</t>
  </si>
  <si>
    <t>Merry Christmas</t>
  </si>
  <si>
    <t>#femaleentrepreneur #feelinggrateful #hardworkers #naturephotography📷 #s21photography #goodfriends #goodfamily #merrychristmas #happyholidays #randomactsofkindness</t>
  </si>
  <si>
    <t>OneNote on mobile</t>
  </si>
  <si>
    <t>#femaleentrepreneur #igorganiszertips #getorganised #stayorganised #beorganised #beorganized #getorganized #stayorganized</t>
  </si>
  <si>
    <t>Launch approaching</t>
  </si>
  <si>
    <t>#femaleentrepreneur #igorganiszertips #getorganised #stayorganised #beorganised #beorganized #getorganized #stayorganized #leapoffaith</t>
  </si>
  <si>
    <t>IGR - Beta Testers Wanted Pt1</t>
  </si>
  <si>
    <t>IGR - Beta Testers Wanted Pt2</t>
  </si>
  <si>
    <t>Q Tips &amp; Tricks Update</t>
  </si>
  <si>
    <t>#femaleentrepreneur #igorganiszertips #getorganised #stayorganised #beorganised #beorganized #getorganized #stayorganized #leapoffaith #notorganised #notorganized #electronicfiling #digitalorganization #digitalorganisation</t>
  </si>
  <si>
    <t>Off-grid Plays</t>
  </si>
  <si>
    <t>On-grid Plays</t>
  </si>
  <si>
    <t>IGR Naming convention give away</t>
  </si>
  <si>
    <t>File structure tips</t>
  </si>
  <si>
    <t>#notorganized #notorganised #leapoffaith #stayorganized #getorganized #beorganized #beorganised #stayorganised #getorganised #igorganiszertips #digitalorganisation #digitalorganization #electronicfiling #helporganise #helporganisemyfolders #organisemyfolders #organizemyfolders #organiseme #organizeme</t>
  </si>
  <si>
    <t>IGR - IG OrganiSZer® Intro</t>
  </si>
  <si>
    <t>Correcting the sins of the past</t>
  </si>
  <si>
    <t>% Not following</t>
  </si>
  <si>
    <t>Nr not following</t>
  </si>
  <si>
    <t>#leapoffaith #beorganised #beorganized #digitalorganization #digitalorganisation #stayorganized #stayorganised #organizeme #organiseme</t>
  </si>
  <si>
    <t>You want to help me organise…what?</t>
  </si>
  <si>
    <t>IGR Client Love AR</t>
  </si>
  <si>
    <t>#leapoffaith #beorganised #beorganized #digitalorganization #digitalorganisation #stayorganized #stayorganised #organizeme #organiseme #getorganised #getorganized #femaleentrepreneur #digitalassets</t>
  </si>
  <si>
    <t>IGR - Asking a question</t>
  </si>
  <si>
    <t>IGV - IG OrganiSZer® Requirements</t>
  </si>
  <si>
    <t>#askaquestion#attitudeofgratitude🙏#beorganised#beorganized#bigthankyou#digitalassets#digitalorganisation#digitalorgaization#digitalorganizer#electronicfiling#filestructures#folderstructures#getorganised#getorganized#goodquestion#goodqustions#helporganise#helporganisemyfolders#igorganiszertips#leapoffaith#notorganised#notorganized#organiseme#organismyfolders#organizeme#organizemyfolders#questiontime#stayorganised#stayorganized</t>
  </si>
  <si>
    <t>#leapoffaith #beorganised #beorganized #digitalorganization #digitalorganisation #stayorganized #stayorganised #organizeme #organiseme #questiontime #goodquestion #askaquestion #getorganised #getorganized #femaleentrepreneur</t>
  </si>
  <si>
    <t>#leapoffaith #beorganised #beorganized #digitalorganization #digitalorganisation #femaleentrepreneur #attitudeofgratitude🙏 #stayorganized #stayorganised #organizemyfolders #organizeme #organisemyfolders #organiseme #notorganized #notorganised #veryorganized #veryorganised</t>
  </si>
  <si>
    <t>#femaleentrepreneur #igorganiszertips #getorganised #stayorganised #beorganised #beorganized #getorganized #stayorganized #leapoffaith #notorganised #notorganized</t>
  </si>
  <si>
    <t>IGL - The world of Tech</t>
  </si>
  <si>
    <t>Start Here…</t>
  </si>
  <si>
    <t>#starthere #startpoint #startingpoint #notorganized #notorganised #getorganized #beorganized #beorganised #getorganised #igorganiszertips #helporganise #organiseme #organizeme</t>
  </si>
  <si>
    <t>Step two…</t>
  </si>
  <si>
    <t>#steptwo #step2 #notorganized #notorganised #getorganized #beorganized #beorganised #getorganised #igorganiszertips #helporganise #organiseme #organizeme</t>
  </si>
  <si>
    <t>Before you start…</t>
  </si>
  <si>
    <t>#notorganized#notorganised#leapoffaith#stayorganized#getorganized#beorganized#beorganised#stayorganised#getorganised#igorganiszertips#digitalorganisation#digitalorganization#electronicfiling#helporganise#helporganisemyfolders#organizemyfolders#organiseme#organizeme</t>
  </si>
  <si>
    <t>#itsnotoktogothatway</t>
  </si>
  <si>
    <t>Kaleb</t>
  </si>
  <si>
    <t>IGR 1 Min Tip 2FA</t>
  </si>
  <si>
    <t>#mintips#twofactorauthentication#igorganiszertips#notorganized#notorganised#leapoffaith#stayorganized#getorganized#beorganized#beorganised#stayorganised#getorganised#igorganiszertips#digitalorganisation#digitalorganization#electronicfiling#helporganise#helporganisemyfolders#organizemyfolders#organiseme#organizeme</t>
  </si>
  <si>
    <t>How to deal with the mess from the past</t>
  </si>
  <si>
    <t>Explore</t>
  </si>
  <si>
    <t>Views</t>
  </si>
  <si>
    <t>IGV - Consolidate</t>
  </si>
  <si>
    <t>To keep going - have a plan</t>
  </si>
  <si>
    <t>If you fail today…don’t give up</t>
  </si>
  <si>
    <t>#soorganised#soorganized#manage#ihaveasystem#grittiness#organizeme#organiseme#getorganised#getorganized#helpmeorganize#stayorganized#beorganised#beorganized#haveaplan#makeaplan#consolidate#sort#file#filing#files#sorting#proudofme</t>
  </si>
  <si>
    <t>#femaleentrepreneur#igorganiszertips#getorganised#stayorganised#beorganised#beorganized#getorganized #stayorganized#leapoffaith#notorganised#notorganized#electronicfiling#digitalorganization#digitalorganisation#haveaplan#makeaplan#consolidate#sort#file#filing#files#sorting#proudofme#categorise#categorize</t>
  </si>
  <si>
    <t>IGV - CategoriSZe</t>
  </si>
  <si>
    <t>#femaleentrepreneur#igorganiszertips#getorganised#stayorganised#beorganised#beorganized#getorganized #stayorganized#leapoffaith#notorganised#notorganized#electronicfiling#digitalorganization#digitalorganisation#haveaplan#makeaplan#clientlove#sort#file#filing#files#sorting#proudofme#categorise#categorize#clientlove#feelthelove#studentlove#customerlove</t>
  </si>
  <si>
    <t>Client Love - Anna Nolan</t>
  </si>
  <si>
    <t>#leapoffaith#haveaplan#makeaplan#stayorganized#getorganized#beorganized#beorganised#stayorganised#getorganised#igorganiszertips#filing#sorting#electronicfiling#helporganise#organiseme#organizeme#organizemyfiles#organisemyfiles#planningtime#contentplanning</t>
  </si>
  <si>
    <t>How to make a plan</t>
  </si>
  <si>
    <t>#veryorganized#veryorganised#contentplanning#haveaplan#charactercounts#instagramcontent#instagramcaptions#instagramming#sorted#1mintips#quicktips#igtips#makeaplan#filing#sorting#electronicfiling#helporganise#organiseme#organizeme#organizemyfiles#organisemyfiles#planningtime</t>
  </si>
  <si>
    <t>IGR 1 Min Tip Character Counts</t>
  </si>
  <si>
    <t>Be adaptable</t>
  </si>
  <si>
    <t>#soorganised#soorganized#ihaveasystem#grittiness#organizeme#organiseme#getorganised#getorganized#helpmeorganize#stayorganized#beorganised#beorganizedsort#file#filing#files#sorting#proudofme#adapt#adaptable#beadaptable#manage#questiontime#stayorganised#askaquestion</t>
  </si>
  <si>
    <t>#trademark#trademarking#femaleentrepreneur#leapoffaith#ibelieveinme#igorganiszer#veryhappy#businessname#stayorganised#stayorganized</t>
  </si>
  <si>
    <t>Trademark approval</t>
  </si>
  <si>
    <t>IGV Filter</t>
  </si>
  <si>
    <t>#filtering#soorganised#soorganized#manage#ihaveasystem#grittiness#organizeme#organiseme#getorganised#getorganized#helpmeorganize#stayorganized#beorganised#beorganized#haveaplan#makeaplan#consolidate#sort#file#filing#files#sorting#proudofme</t>
  </si>
  <si>
    <t>IGR One Minute Tip - OneNote on Phone and Tablet</t>
  </si>
  <si>
    <t>#onenote#organiszeronenote#igtips#veryorganized#veryorganised#contentplanning#haveaplan#1mintips#quicktips#organiszertips#organizeyourself#organiseyourself#instagramcontent#instagramcaptions#instagramming#sorted#createigcontent#soorganised#soorganized#grittiness#ihaveasystem</t>
  </si>
  <si>
    <t>OrganiSZe ONCE!</t>
  </si>
  <si>
    <t>#haveaplan#haveasystem#leapoffaith#grittiness#getorganised#getorganized#filing#sorting#sorted#starting#startingpoint#getsorted#igtips#beconsistent#manage</t>
  </si>
  <si>
    <t>#makealist#makeanote#takenotes#onenote#starthere#stayorganised#stayorganized#soorganised#soorganized#ihaveasystem#grittiness#organizeme#organiseme#getorganised#getorganized#helpmeorganize#beorganised#beorganized#sort#file#filing#files#sorting#proudofme#manage#questiontime#askaquestion</t>
  </si>
  <si>
    <t>Make notes</t>
  </si>
  <si>
    <t>Use colour…</t>
  </si>
  <si>
    <t>#usecolour#usecolor#igtips#organiszertips#stopconfusion#sort#sorted#sorting#proudofme#onenote#spreadsheets#hashtagcounts#manage#questiontime#askaquestion#notorganized#notorganised#leapoffaith#stayorganized#getorganized#beorganized#beorganised#stayorganised#igorganiszertips</t>
  </si>
  <si>
    <t>#soorganised#soorganized#manage#ihaveasystem#grittiness#organizeme#organiseme#getorganised#getorganized#helpmeorganize#stayorganized#beorganised#beorganized#haveaplan#makeaplan#consolidate#sort#file#filing#files#sorting#proudofme#questiontime#askaquestion#starting#startingpoint#sorted</t>
  </si>
  <si>
    <t>#makeaplan#forwardplanning#contentplanning#socialmediaplanning#spreadsheets#documents#pdfs#onenote#proudofme#beorganized#beorganised#folders#planningtime#igtips#instagramming#haveaplan</t>
  </si>
  <si>
    <t>Refine</t>
  </si>
  <si>
    <t>#refine#refining#filtering#filingsystem#folderstructures#folderstructure#getorganised#getorganized#needsomehelp#stayorganised#stayorganized#veryorganised#veryorganized#organizeme#organiseme#manage#leapoffaith#trustme#TakeBackYourTime#worksmarternotharder#ProfessionalOrganiser#CreativeBizOwner #buildingmyempire #BusinessServices#BizTips#GrowingBusiness#SmallBizOwners#SmallBizLove</t>
  </si>
  <si>
    <t>#greenscreen #instagramcontent #instagramcontentcreators #instagramming #lovemybiz #makesomeonelaugh #SmallBizLove #SmallBizOwners #SmallBizTips #socialmediaplanning #sorted #beorganized #beorganised #contentplanning #createcontent #CreativeBizOwner  #Efficiency #FemaleBusiness #FemaleBusinessOwners #FemaleFounder</t>
  </si>
  <si>
    <t>#attitudeofgratitude#taketimeforyourself#beingthankful#feelingblessed#feelinggrateful#deeplygrateful#myownboss#beingmyownboss#solopreneurs#WorkLifeBalance#WomenWithAPlan#feelingveryblessed#TakeBackYourTime</t>
  </si>
  <si>
    <t xml:space="preserve">#pintrest#instagramads#instagramming#lovemybiz#igmarketing#solopreneurs#beingmyownboss#beingthankful#WorkSmarterNotHarder#WomenWithAPlan#womanpreneurs#giveitago#getorganised#findthelesson  </t>
  </si>
  <si>
    <t>#beconsistent#consistencymatters#doiteveryday#consolidate#categorize#categorise#filtering#refining#refine#beorganised#beorganized#getorganised#getorganized#notorganized#notorganised#stayorganized#stayorganised#igorganiszer#igorganiszertips</t>
  </si>
  <si>
    <t>Look up from your keyboard and take time to be grateful</t>
  </si>
  <si>
    <t>If things aren't flowing</t>
  </si>
  <si>
    <t>Be consistent</t>
  </si>
  <si>
    <t>Suddenly need a post</t>
  </si>
  <si>
    <t>#videoeditinglife#stayorganized#stayorganised#solopreneurs#SmallBizLove#proudofme#consolidate#consistencymatters#categorize#categorise#filtering#refining#refine#beconsistent#beingmyownboss</t>
  </si>
  <si>
    <t>#userelevanthashtags#borrow#hashtagresearch#spreadsheets#yourindustry#igorganiszer#hashtagcounts#igorganiszertips#igtips#1mintips#1mintip#happytohelp</t>
  </si>
  <si>
    <t>Whew - op went well</t>
  </si>
  <si>
    <t>#feelingthankful#beingthankful#beingmyownboss#deeplygrateful#FemaleEntrepreneurship#leapoffaith#igorganiszer#alwaysgrateful#enjoyeveryday#alwaysthankful#verythankful#liveeveryday#loveeveryday#liveeveryday#counteveryblessing</t>
  </si>
  <si>
    <t>AFK</t>
  </si>
  <si>
    <t>#beingthankful#beingmyownboss#deeplygrateful#FemaleEntrepreneurship#learnsomethingnew#learnsomethingneweveryday#leapoffaith#igorganiszer#alwaysgrateful#enjoyeveryday</t>
  </si>
  <si>
    <t>Posts, Reels, Videos &amp; Lives</t>
  </si>
  <si>
    <t>Reels</t>
  </si>
  <si>
    <t>Posts</t>
  </si>
  <si>
    <t>Posts, Videos &amp; Lives
Found from…</t>
  </si>
  <si>
    <t>Lives &amp; Videos</t>
  </si>
  <si>
    <t>Post, Reels, Videos &amp; Lives</t>
  </si>
  <si>
    <t>IGR Reels tip</t>
  </si>
  <si>
    <t>IGV Love your business</t>
  </si>
  <si>
    <t>Thank you for 300</t>
  </si>
  <si>
    <t>#feelingthankful#feelinggrateful#enjoyeveryday#customerlove#deeplygrateful#bigthankyou#alwaysgrateful#alwaysthankful#igfollower#instagramfollower</t>
  </si>
  <si>
    <t>#loveyourbiz#showyourpersonality#dowhatyouloveandlovewhatyoudo#showyourpersonality#messagefortoday#beorganized#createcontent#filtering#refining#spreadsheets#womanwithaplan#womanpreneurs</t>
  </si>
  <si>
    <t xml:space="preserve">#igtips#soorganized#manage#ihaveasystem#grittiness#organizeme#organiseme#getorganised#getorganized#helpmeorganize#stayorganized#beorganised#beorganized#haveaplan#makeaplan#consolidate#sort#file#filing#files#sorting#proudofme#freewebinar#webinargratis#categorise#categorize#sorted#Efficiency#instagramming#investinginyourself#valueinvesting </t>
  </si>
  <si>
    <t>IGR Green Screen</t>
  </si>
  <si>
    <t>IGR Planning options</t>
  </si>
  <si>
    <t>IGR Messy…tidy</t>
  </si>
  <si>
    <t>IGR 1 Min Tip - Hashtags</t>
  </si>
  <si>
    <t>IGR Webinar done</t>
  </si>
  <si>
    <t xml:space="preserve">#WomanWithAPlan#makingreels#igcontent#reelsreels#techhacks#dowhatyouloveandlovewhatyoudo#quicktips#photoshoptips#canvatipsandtricks </t>
  </si>
  <si>
    <t>#igtips#igguides#instagramguides#enjoyeveryday#instagramming#learnsomethingneweveryday#lovemybiz#Organiser#ProductivityTips#proudofme#SaveTime#Efficiency #SmallBizLove#solopreneurs#worksmarternotharder#WomenSupportingWomenInBusiness</t>
  </si>
  <si>
    <t>Question of consulting</t>
  </si>
  <si>
    <t xml:space="preserve">#questiontime#valueformoney#igorganiszer#beorganised#beorganized#BizTips#bossladiesmindset#BusinessServices#doiteveryday#Efficiency#getorganised#goodquestions#GrowingBusiness#costeffective#worksmarternotharder </t>
  </si>
  <si>
    <t>Finding followers</t>
  </si>
  <si>
    <t>#myfollowers#myfollowersarethebest#hashtagresearch#beorganised#beorganized#beconsistent#1mintip#1mintips#biztips#borrow#borrowing#instagramfollower#igfollower#engage</t>
  </si>
  <si>
    <t>IGR - 1 Min Tip - pinning posts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</si>
</sst>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1409]ddd\ d\ mmm\ \'yy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1834B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9" fontId="0" fillId="0" borderId="1" xfId="2" applyFont="1" applyBorder="1" applyAlignment="1">
      <alignment horizontal="center" vertical="center"/>
    </xf>
    <xf numFmtId="9" fontId="0" fillId="0" borderId="0" xfId="2" applyFont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9" fontId="0" fillId="0" borderId="2" xfId="2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/>
    </xf>
    <xf numFmtId="0" fontId="4" fillId="2" borderId="4" xfId="0" applyFont="1" applyFill="1" applyBorder="1" applyAlignment="1">
      <alignment horizontal="centerContinuous"/>
    </xf>
    <xf numFmtId="0" fontId="4" fillId="2" borderId="6" xfId="0" applyFont="1" applyFill="1" applyBorder="1" applyAlignment="1">
      <alignment horizontal="centerContinuous"/>
    </xf>
    <xf numFmtId="0" fontId="0" fillId="2" borderId="6" xfId="0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 wrapText="1"/>
    </xf>
    <xf numFmtId="0" fontId="0" fillId="2" borderId="4" xfId="0" applyFill="1" applyBorder="1" applyAlignment="1">
      <alignment horizontal="centerContinuous"/>
    </xf>
    <xf numFmtId="0" fontId="0" fillId="2" borderId="5" xfId="0" applyFill="1" applyBorder="1" applyAlignment="1">
      <alignment horizontal="centerContinuous"/>
    </xf>
    <xf numFmtId="0" fontId="3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9" fontId="0" fillId="0" borderId="13" xfId="2" applyFont="1" applyBorder="1" applyAlignment="1">
      <alignment horizontal="center" vertical="center"/>
    </xf>
    <xf numFmtId="164" fontId="0" fillId="3" borderId="14" xfId="1" applyNumberFormat="1" applyFont="1" applyFill="1" applyBorder="1" applyAlignment="1">
      <alignment horizontal="center" vertical="center"/>
    </xf>
    <xf numFmtId="164" fontId="0" fillId="3" borderId="16" xfId="1" applyNumberFormat="1" applyFont="1" applyFill="1" applyBorder="1" applyAlignment="1">
      <alignment horizontal="center" vertical="center"/>
    </xf>
    <xf numFmtId="9" fontId="0" fillId="3" borderId="16" xfId="2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9" fontId="0" fillId="3" borderId="17" xfId="2" applyFont="1" applyFill="1" applyBorder="1" applyAlignment="1">
      <alignment horizontal="center" vertical="center"/>
    </xf>
    <xf numFmtId="9" fontId="0" fillId="0" borderId="19" xfId="2" applyFont="1" applyBorder="1" applyAlignment="1">
      <alignment horizontal="center" vertical="center"/>
    </xf>
    <xf numFmtId="9" fontId="0" fillId="3" borderId="20" xfId="2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26" xfId="0" applyBorder="1" applyAlignment="1">
      <alignment wrapText="1"/>
    </xf>
    <xf numFmtId="0" fontId="0" fillId="0" borderId="17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 patternType="solid">
          <fgColor rgb="FFA1834B"/>
          <bgColor rgb="FF000000"/>
        </patternFill>
      </fill>
    </dxf>
  </dxfs>
  <tableStyles count="0" defaultTableStyle="TableStyleMedium2" defaultPivotStyle="PivotStyleLight16"/>
  <colors>
    <mruColors>
      <color rgb="FFA183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E70E-6A26-436B-9399-E85A281A8858}">
  <dimension ref="B1:Z266"/>
  <sheetViews>
    <sheetView showGridLines="0" tabSelected="1" workbookViewId="0">
      <pane xSplit="4" ySplit="3" topLeftCell="Q4" activePane="bottomRight" state="frozen"/>
      <selection pane="topRight" activeCell="E1" sqref="E1"/>
      <selection pane="bottomLeft" activeCell="A3" sqref="A3"/>
      <selection pane="bottomRight" activeCell="Z9" sqref="Z9"/>
    </sheetView>
  </sheetViews>
  <sheetFormatPr defaultRowHeight="15" x14ac:dyDescent="0.25"/>
  <cols>
    <col min="1" max="1" width="3.7109375" customWidth="1"/>
    <col min="2" max="2" width="9.140625" style="1"/>
    <col min="3" max="3" width="14.7109375" style="1" bestFit="1" customWidth="1"/>
    <col min="4" max="4" width="20.85546875" style="1" bestFit="1" customWidth="1"/>
    <col min="5" max="6" width="9.140625" style="1" customWidth="1"/>
    <col min="7" max="7" width="10.42578125" style="1" customWidth="1"/>
    <col min="8" max="8" width="9.140625" style="1" customWidth="1"/>
    <col min="9" max="9" width="11.28515625" style="1" customWidth="1"/>
    <col min="10" max="12" width="11.85546875" style="1" customWidth="1"/>
    <col min="13" max="13" width="12.42578125" style="1" customWidth="1"/>
    <col min="14" max="16" width="9.140625" style="1"/>
    <col min="17" max="17" width="10.5703125" style="1" customWidth="1"/>
    <col min="18" max="22" width="9.140625" style="1"/>
    <col min="23" max="23" width="12.5703125" style="1" customWidth="1"/>
    <col min="24" max="25" width="9.140625" style="1"/>
    <col min="26" max="26" width="110.7109375" customWidth="1"/>
  </cols>
  <sheetData>
    <row r="1" spans="2:26" ht="15.75" thickBot="1" x14ac:dyDescent="0.3"/>
    <row r="2" spans="2:26" ht="56.25" x14ac:dyDescent="0.3">
      <c r="B2" s="15" t="s">
        <v>113</v>
      </c>
      <c r="C2" s="16"/>
      <c r="D2" s="16"/>
      <c r="E2" s="17"/>
      <c r="F2" s="18" t="s">
        <v>114</v>
      </c>
      <c r="G2" s="19"/>
      <c r="H2" s="20"/>
      <c r="I2" s="21"/>
      <c r="J2" s="15" t="s">
        <v>115</v>
      </c>
      <c r="K2" s="16"/>
      <c r="L2" s="17"/>
      <c r="M2" s="22" t="s">
        <v>116</v>
      </c>
      <c r="N2" s="23"/>
      <c r="O2" s="23"/>
      <c r="P2" s="23"/>
      <c r="Q2" s="23"/>
      <c r="R2" s="23"/>
      <c r="S2" s="23"/>
      <c r="T2" s="24"/>
      <c r="U2" s="25" t="s">
        <v>117</v>
      </c>
      <c r="V2" s="15" t="s">
        <v>118</v>
      </c>
      <c r="W2" s="16"/>
      <c r="X2" s="16"/>
      <c r="Y2" s="16"/>
      <c r="Z2" s="17"/>
    </row>
    <row r="3" spans="2:26" s="2" customFormat="1" ht="32.25" thickBot="1" x14ac:dyDescent="0.3">
      <c r="B3" s="26" t="s">
        <v>0</v>
      </c>
      <c r="C3" s="27" t="s">
        <v>1</v>
      </c>
      <c r="D3" s="27" t="s">
        <v>2</v>
      </c>
      <c r="E3" s="28" t="s">
        <v>21</v>
      </c>
      <c r="F3" s="26" t="s">
        <v>37</v>
      </c>
      <c r="G3" s="27" t="s">
        <v>3</v>
      </c>
      <c r="H3" s="27" t="s">
        <v>36</v>
      </c>
      <c r="I3" s="27" t="s">
        <v>3</v>
      </c>
      <c r="J3" s="26" t="s">
        <v>3</v>
      </c>
      <c r="K3" s="27" t="s">
        <v>43</v>
      </c>
      <c r="L3" s="28" t="s">
        <v>44</v>
      </c>
      <c r="M3" s="26" t="s">
        <v>4</v>
      </c>
      <c r="N3" s="27" t="s">
        <v>5</v>
      </c>
      <c r="O3" s="27" t="s">
        <v>20</v>
      </c>
      <c r="P3" s="27" t="s">
        <v>6</v>
      </c>
      <c r="Q3" s="27" t="s">
        <v>7</v>
      </c>
      <c r="R3" s="27" t="s">
        <v>8</v>
      </c>
      <c r="S3" s="27" t="s">
        <v>67</v>
      </c>
      <c r="T3" s="28" t="s">
        <v>9</v>
      </c>
      <c r="U3" s="29" t="s">
        <v>68</v>
      </c>
      <c r="V3" s="26" t="s">
        <v>10</v>
      </c>
      <c r="W3" s="27" t="s">
        <v>11</v>
      </c>
      <c r="X3" s="27" t="s">
        <v>12</v>
      </c>
      <c r="Y3" s="27" t="s">
        <v>13</v>
      </c>
      <c r="Z3" s="30" t="s">
        <v>14</v>
      </c>
    </row>
    <row r="4" spans="2:26" ht="30" x14ac:dyDescent="0.25">
      <c r="B4" s="31">
        <v>7</v>
      </c>
      <c r="C4" s="32">
        <v>44558</v>
      </c>
      <c r="D4" s="33" t="s">
        <v>28</v>
      </c>
      <c r="E4" s="34">
        <v>4</v>
      </c>
      <c r="F4" s="42"/>
      <c r="G4" s="43"/>
      <c r="H4" s="43"/>
      <c r="I4" s="34"/>
      <c r="J4" s="31">
        <v>231</v>
      </c>
      <c r="K4" s="48">
        <v>0.82</v>
      </c>
      <c r="L4" s="49">
        <f>K4*J4</f>
        <v>189.42</v>
      </c>
      <c r="M4" s="56">
        <f>SUM(N4:S4)+E4</f>
        <v>256</v>
      </c>
      <c r="N4" s="57">
        <v>63</v>
      </c>
      <c r="O4" s="57">
        <v>0</v>
      </c>
      <c r="P4" s="57">
        <v>38</v>
      </c>
      <c r="Q4" s="57">
        <v>147</v>
      </c>
      <c r="R4" s="57">
        <v>4</v>
      </c>
      <c r="S4" s="57"/>
      <c r="T4" s="58">
        <v>4</v>
      </c>
      <c r="U4" s="65"/>
      <c r="V4" s="31">
        <v>17</v>
      </c>
      <c r="W4" s="57">
        <v>9</v>
      </c>
      <c r="X4" s="57">
        <v>2</v>
      </c>
      <c r="Y4" s="57">
        <v>1</v>
      </c>
      <c r="Z4" s="74" t="s">
        <v>29</v>
      </c>
    </row>
    <row r="5" spans="2:26" ht="30" x14ac:dyDescent="0.25">
      <c r="B5" s="35">
        <v>11</v>
      </c>
      <c r="C5" s="8">
        <v>44601</v>
      </c>
      <c r="D5" s="5" t="s">
        <v>34</v>
      </c>
      <c r="E5" s="36">
        <v>3</v>
      </c>
      <c r="F5" s="44"/>
      <c r="G5" s="4"/>
      <c r="H5" s="4"/>
      <c r="I5" s="36"/>
      <c r="J5" s="35">
        <v>192</v>
      </c>
      <c r="K5" s="6">
        <v>0.71</v>
      </c>
      <c r="L5" s="50">
        <f>K5*J5</f>
        <v>136.32</v>
      </c>
      <c r="M5" s="59">
        <f>SUM(N5:S5)+E5</f>
        <v>214</v>
      </c>
      <c r="N5" s="3">
        <v>26</v>
      </c>
      <c r="O5" s="3">
        <v>0</v>
      </c>
      <c r="P5" s="3">
        <v>56</v>
      </c>
      <c r="Q5" s="3">
        <v>129</v>
      </c>
      <c r="R5" s="3">
        <v>0</v>
      </c>
      <c r="S5" s="3"/>
      <c r="T5" s="60">
        <v>0</v>
      </c>
      <c r="U5" s="66"/>
      <c r="V5" s="35">
        <v>15</v>
      </c>
      <c r="W5" s="3">
        <v>8</v>
      </c>
      <c r="X5" s="3">
        <v>0</v>
      </c>
      <c r="Y5" s="3">
        <v>1</v>
      </c>
      <c r="Z5" s="73" t="s">
        <v>35</v>
      </c>
    </row>
    <row r="6" spans="2:26" ht="30" x14ac:dyDescent="0.25">
      <c r="B6" s="35">
        <v>28</v>
      </c>
      <c r="C6" s="8">
        <v>44673</v>
      </c>
      <c r="D6" s="5" t="s">
        <v>70</v>
      </c>
      <c r="E6" s="36">
        <v>2</v>
      </c>
      <c r="F6" s="44"/>
      <c r="G6" s="4"/>
      <c r="H6" s="4"/>
      <c r="I6" s="36"/>
      <c r="J6" s="35">
        <v>158</v>
      </c>
      <c r="K6" s="6">
        <v>0.68</v>
      </c>
      <c r="L6" s="50">
        <f>K6*J6</f>
        <v>107.44000000000001</v>
      </c>
      <c r="M6" s="59">
        <f>SUM(N6:S6)+E6</f>
        <v>184</v>
      </c>
      <c r="N6" s="3">
        <v>29</v>
      </c>
      <c r="O6" s="3"/>
      <c r="P6" s="3">
        <v>56</v>
      </c>
      <c r="Q6" s="3">
        <v>97</v>
      </c>
      <c r="R6" s="3"/>
      <c r="S6" s="3"/>
      <c r="T6" s="60">
        <v>0</v>
      </c>
      <c r="U6" s="66"/>
      <c r="V6" s="35">
        <v>16</v>
      </c>
      <c r="W6" s="3">
        <v>9</v>
      </c>
      <c r="X6" s="3">
        <v>0</v>
      </c>
      <c r="Y6" s="3">
        <v>0</v>
      </c>
      <c r="Z6" s="73" t="s">
        <v>35</v>
      </c>
    </row>
    <row r="7" spans="2:26" ht="45" x14ac:dyDescent="0.25">
      <c r="B7" s="35">
        <v>29</v>
      </c>
      <c r="C7" s="8">
        <v>44677</v>
      </c>
      <c r="D7" s="5" t="s">
        <v>71</v>
      </c>
      <c r="E7" s="36">
        <v>1</v>
      </c>
      <c r="F7" s="44"/>
      <c r="G7" s="4"/>
      <c r="H7" s="4"/>
      <c r="I7" s="36"/>
      <c r="J7" s="35">
        <v>204</v>
      </c>
      <c r="K7" s="6">
        <v>0.72</v>
      </c>
      <c r="L7" s="50">
        <f>K7*J7</f>
        <v>146.88</v>
      </c>
      <c r="M7" s="59">
        <f>SUM(N7:S7)+E7</f>
        <v>230</v>
      </c>
      <c r="N7" s="3">
        <v>22</v>
      </c>
      <c r="O7" s="3"/>
      <c r="P7" s="3">
        <v>65</v>
      </c>
      <c r="Q7" s="3">
        <v>141</v>
      </c>
      <c r="R7" s="3">
        <v>1</v>
      </c>
      <c r="S7" s="3"/>
      <c r="T7" s="60"/>
      <c r="U7" s="66"/>
      <c r="V7" s="35">
        <v>23</v>
      </c>
      <c r="W7" s="3">
        <v>22</v>
      </c>
      <c r="X7" s="3">
        <v>0</v>
      </c>
      <c r="Y7" s="3">
        <v>0</v>
      </c>
      <c r="Z7" s="73" t="s">
        <v>72</v>
      </c>
    </row>
    <row r="8" spans="2:26" ht="45" x14ac:dyDescent="0.25">
      <c r="B8" s="35">
        <v>32</v>
      </c>
      <c r="C8" s="8">
        <v>44683</v>
      </c>
      <c r="D8" s="5" t="s">
        <v>78</v>
      </c>
      <c r="E8" s="36">
        <v>1</v>
      </c>
      <c r="F8" s="44"/>
      <c r="G8" s="4"/>
      <c r="H8" s="4"/>
      <c r="I8" s="36"/>
      <c r="J8" s="35">
        <v>163</v>
      </c>
      <c r="K8" s="6">
        <v>0.71</v>
      </c>
      <c r="L8" s="50">
        <f>K8*J8</f>
        <v>115.72999999999999</v>
      </c>
      <c r="M8" s="59">
        <f>SUM(N8:S8)+E8</f>
        <v>175</v>
      </c>
      <c r="N8" s="3">
        <v>18</v>
      </c>
      <c r="O8" s="3"/>
      <c r="P8" s="3">
        <v>46</v>
      </c>
      <c r="Q8" s="3">
        <v>109</v>
      </c>
      <c r="R8" s="3">
        <v>1</v>
      </c>
      <c r="S8" s="3"/>
      <c r="T8" s="60">
        <v>0</v>
      </c>
      <c r="U8" s="66"/>
      <c r="V8" s="35">
        <v>17</v>
      </c>
      <c r="W8" s="3">
        <v>2</v>
      </c>
      <c r="X8" s="3">
        <v>0</v>
      </c>
      <c r="Y8" s="3">
        <v>0</v>
      </c>
      <c r="Z8" s="73" t="s">
        <v>77</v>
      </c>
    </row>
    <row r="9" spans="2:26" ht="45" x14ac:dyDescent="0.25">
      <c r="B9" s="35">
        <v>39</v>
      </c>
      <c r="C9" s="8">
        <v>44697</v>
      </c>
      <c r="D9" s="5" t="s">
        <v>92</v>
      </c>
      <c r="E9" s="36">
        <v>1</v>
      </c>
      <c r="F9" s="44"/>
      <c r="G9" s="4"/>
      <c r="H9" s="4"/>
      <c r="I9" s="36"/>
      <c r="J9" s="35">
        <v>175</v>
      </c>
      <c r="K9" s="6">
        <v>0.73</v>
      </c>
      <c r="L9" s="50">
        <f>K9*J9</f>
        <v>127.75</v>
      </c>
      <c r="M9" s="59">
        <f>SUM(N9:S9)+E9</f>
        <v>198</v>
      </c>
      <c r="N9" s="3">
        <v>17</v>
      </c>
      <c r="O9" s="3"/>
      <c r="P9" s="3">
        <v>53</v>
      </c>
      <c r="Q9" s="3">
        <v>126</v>
      </c>
      <c r="R9" s="3">
        <v>1</v>
      </c>
      <c r="S9" s="3"/>
      <c r="T9" s="60">
        <v>0</v>
      </c>
      <c r="U9" s="66"/>
      <c r="V9" s="35">
        <v>20</v>
      </c>
      <c r="W9" s="3">
        <v>7</v>
      </c>
      <c r="X9" s="3">
        <v>0</v>
      </c>
      <c r="Y9" s="3">
        <v>0</v>
      </c>
      <c r="Z9" s="73" t="s">
        <v>91</v>
      </c>
    </row>
    <row r="10" spans="2:26" ht="30" x14ac:dyDescent="0.25">
      <c r="B10" s="35">
        <v>1</v>
      </c>
      <c r="C10" s="8">
        <v>44478</v>
      </c>
      <c r="D10" s="5" t="s">
        <v>15</v>
      </c>
      <c r="E10" s="36">
        <v>0</v>
      </c>
      <c r="F10" s="44"/>
      <c r="G10" s="4"/>
      <c r="H10" s="4"/>
      <c r="I10" s="36"/>
      <c r="J10" s="35">
        <v>96</v>
      </c>
      <c r="K10" s="6">
        <v>0.68</v>
      </c>
      <c r="L10" s="50">
        <f>K10*J10</f>
        <v>65.28</v>
      </c>
      <c r="M10" s="59">
        <f>SUM(N10:S10)+E10</f>
        <v>105</v>
      </c>
      <c r="N10" s="3">
        <v>89</v>
      </c>
      <c r="O10" s="3">
        <v>0</v>
      </c>
      <c r="P10" s="3">
        <v>9</v>
      </c>
      <c r="Q10" s="3">
        <v>6</v>
      </c>
      <c r="R10" s="3">
        <v>1</v>
      </c>
      <c r="S10" s="3"/>
      <c r="T10" s="60">
        <v>0</v>
      </c>
      <c r="U10" s="66"/>
      <c r="V10" s="35">
        <v>11</v>
      </c>
      <c r="W10" s="3">
        <v>3</v>
      </c>
      <c r="X10" s="3">
        <v>0</v>
      </c>
      <c r="Y10" s="3">
        <v>0</v>
      </c>
      <c r="Z10" s="69" t="s">
        <v>16</v>
      </c>
    </row>
    <row r="11" spans="2:26" ht="30" x14ac:dyDescent="0.25">
      <c r="B11" s="35">
        <v>2</v>
      </c>
      <c r="C11" s="8">
        <v>44480</v>
      </c>
      <c r="D11" s="5" t="s">
        <v>17</v>
      </c>
      <c r="E11" s="36">
        <v>0</v>
      </c>
      <c r="F11" s="44"/>
      <c r="G11" s="4"/>
      <c r="H11" s="4"/>
      <c r="I11" s="36"/>
      <c r="J11" s="35">
        <v>102</v>
      </c>
      <c r="K11" s="6">
        <v>0.69</v>
      </c>
      <c r="L11" s="50">
        <f>K11*J11</f>
        <v>70.38</v>
      </c>
      <c r="M11" s="59">
        <f>SUM(N11:S11)+E11</f>
        <v>113</v>
      </c>
      <c r="N11" s="3">
        <v>92</v>
      </c>
      <c r="O11" s="3">
        <v>0</v>
      </c>
      <c r="P11" s="3">
        <v>10</v>
      </c>
      <c r="Q11" s="3">
        <v>9</v>
      </c>
      <c r="R11" s="3">
        <v>2</v>
      </c>
      <c r="S11" s="3"/>
      <c r="T11" s="60">
        <v>0</v>
      </c>
      <c r="U11" s="66"/>
      <c r="V11" s="35">
        <v>11</v>
      </c>
      <c r="W11" s="3">
        <v>3</v>
      </c>
      <c r="X11" s="3">
        <v>0</v>
      </c>
      <c r="Y11" s="3">
        <v>0</v>
      </c>
      <c r="Z11" s="69" t="s">
        <v>18</v>
      </c>
    </row>
    <row r="12" spans="2:26" ht="30" x14ac:dyDescent="0.25">
      <c r="B12" s="35">
        <v>3</v>
      </c>
      <c r="C12" s="8">
        <v>44480</v>
      </c>
      <c r="D12" s="5" t="s">
        <v>19</v>
      </c>
      <c r="E12" s="36">
        <v>1</v>
      </c>
      <c r="F12" s="44"/>
      <c r="G12" s="4"/>
      <c r="H12" s="4"/>
      <c r="I12" s="36"/>
      <c r="J12" s="35">
        <v>113</v>
      </c>
      <c r="K12" s="6">
        <v>0.69</v>
      </c>
      <c r="L12" s="50">
        <f>K12*J12</f>
        <v>77.97</v>
      </c>
      <c r="M12" s="59">
        <f>SUM(N12:S12)+E12</f>
        <v>112</v>
      </c>
      <c r="N12" s="3">
        <v>86</v>
      </c>
      <c r="O12" s="3">
        <v>14</v>
      </c>
      <c r="P12" s="3">
        <v>11</v>
      </c>
      <c r="Q12" s="3">
        <v>0</v>
      </c>
      <c r="R12" s="3">
        <v>0</v>
      </c>
      <c r="S12" s="3"/>
      <c r="T12" s="60">
        <v>0</v>
      </c>
      <c r="U12" s="66"/>
      <c r="V12" s="35">
        <v>16</v>
      </c>
      <c r="W12" s="3">
        <v>3</v>
      </c>
      <c r="X12" s="3">
        <v>0</v>
      </c>
      <c r="Y12" s="3">
        <v>0</v>
      </c>
      <c r="Z12" s="69" t="s">
        <v>18</v>
      </c>
    </row>
    <row r="13" spans="2:26" x14ac:dyDescent="0.25">
      <c r="B13" s="35">
        <v>4</v>
      </c>
      <c r="C13" s="8">
        <v>44487</v>
      </c>
      <c r="D13" s="5" t="s">
        <v>22</v>
      </c>
      <c r="E13" s="36">
        <v>0</v>
      </c>
      <c r="F13" s="44"/>
      <c r="G13" s="4"/>
      <c r="H13" s="4"/>
      <c r="I13" s="36"/>
      <c r="J13" s="35">
        <v>98</v>
      </c>
      <c r="K13" s="6">
        <v>0.56000000000000005</v>
      </c>
      <c r="L13" s="50">
        <f>K13*J13</f>
        <v>54.88</v>
      </c>
      <c r="M13" s="59">
        <f>SUM(N13:S13)+E13</f>
        <v>119</v>
      </c>
      <c r="N13" s="3">
        <v>89</v>
      </c>
      <c r="O13" s="3">
        <v>0</v>
      </c>
      <c r="P13" s="3">
        <v>23</v>
      </c>
      <c r="Q13" s="3">
        <v>4</v>
      </c>
      <c r="R13" s="3">
        <v>3</v>
      </c>
      <c r="S13" s="3"/>
      <c r="T13" s="60">
        <v>0</v>
      </c>
      <c r="U13" s="66"/>
      <c r="V13" s="35">
        <v>17</v>
      </c>
      <c r="W13" s="3">
        <v>4</v>
      </c>
      <c r="X13" s="3">
        <v>0</v>
      </c>
      <c r="Y13" s="3">
        <v>0</v>
      </c>
      <c r="Z13" s="69" t="s">
        <v>23</v>
      </c>
    </row>
    <row r="14" spans="2:26" ht="30" x14ac:dyDescent="0.25">
      <c r="B14" s="35">
        <v>5</v>
      </c>
      <c r="C14" s="8">
        <v>44502</v>
      </c>
      <c r="D14" s="5" t="s">
        <v>24</v>
      </c>
      <c r="E14" s="36">
        <v>1</v>
      </c>
      <c r="F14" s="44"/>
      <c r="G14" s="4"/>
      <c r="H14" s="4"/>
      <c r="I14" s="36"/>
      <c r="J14" s="35">
        <v>116</v>
      </c>
      <c r="K14" s="6">
        <v>0.6</v>
      </c>
      <c r="L14" s="50">
        <f>K14*J14</f>
        <v>69.599999999999994</v>
      </c>
      <c r="M14" s="59">
        <f>SUM(N14:S14)+E14</f>
        <v>125</v>
      </c>
      <c r="N14" s="3">
        <v>89</v>
      </c>
      <c r="O14" s="3">
        <v>11</v>
      </c>
      <c r="P14" s="3">
        <v>24</v>
      </c>
      <c r="Q14" s="3">
        <v>0</v>
      </c>
      <c r="R14" s="3">
        <v>0</v>
      </c>
      <c r="S14" s="3"/>
      <c r="T14" s="60">
        <v>0</v>
      </c>
      <c r="U14" s="66"/>
      <c r="V14" s="35">
        <v>22</v>
      </c>
      <c r="W14" s="3">
        <v>3</v>
      </c>
      <c r="X14" s="3">
        <v>0</v>
      </c>
      <c r="Y14" s="3">
        <v>0</v>
      </c>
      <c r="Z14" s="69" t="s">
        <v>25</v>
      </c>
    </row>
    <row r="15" spans="2:26" ht="30" x14ac:dyDescent="0.25">
      <c r="B15" s="35">
        <v>6</v>
      </c>
      <c r="C15" s="8">
        <v>44555</v>
      </c>
      <c r="D15" s="5" t="s">
        <v>26</v>
      </c>
      <c r="E15" s="36">
        <v>0</v>
      </c>
      <c r="F15" s="44"/>
      <c r="G15" s="4"/>
      <c r="H15" s="4"/>
      <c r="I15" s="36"/>
      <c r="J15" s="35">
        <v>107</v>
      </c>
      <c r="K15" s="6">
        <v>0.61</v>
      </c>
      <c r="L15" s="50">
        <f>K15*J15</f>
        <v>65.27</v>
      </c>
      <c r="M15" s="59">
        <f>SUM(N15:S15)+E15</f>
        <v>115</v>
      </c>
      <c r="N15" s="3">
        <v>58</v>
      </c>
      <c r="O15" s="3">
        <v>18</v>
      </c>
      <c r="P15" s="3">
        <v>39</v>
      </c>
      <c r="Q15" s="3">
        <v>0</v>
      </c>
      <c r="R15" s="3">
        <v>0</v>
      </c>
      <c r="S15" s="3"/>
      <c r="T15" s="60">
        <v>0</v>
      </c>
      <c r="U15" s="66"/>
      <c r="V15" s="35">
        <v>15</v>
      </c>
      <c r="W15" s="3">
        <v>2</v>
      </c>
      <c r="X15" s="3">
        <v>0</v>
      </c>
      <c r="Y15" s="3">
        <v>0</v>
      </c>
      <c r="Z15" s="69" t="s">
        <v>27</v>
      </c>
    </row>
    <row r="16" spans="2:26" ht="30" x14ac:dyDescent="0.25">
      <c r="B16" s="35">
        <v>8</v>
      </c>
      <c r="C16" s="8">
        <v>44587</v>
      </c>
      <c r="D16" s="5" t="s">
        <v>30</v>
      </c>
      <c r="E16" s="36">
        <v>4</v>
      </c>
      <c r="F16" s="44"/>
      <c r="G16" s="4"/>
      <c r="H16" s="4"/>
      <c r="I16" s="36"/>
      <c r="J16" s="35">
        <v>80</v>
      </c>
      <c r="K16" s="6">
        <v>0.3</v>
      </c>
      <c r="L16" s="50">
        <f>K16*J16</f>
        <v>24</v>
      </c>
      <c r="M16" s="59">
        <f>SUM(N16:S16)+E16</f>
        <v>107</v>
      </c>
      <c r="N16" s="3">
        <v>42</v>
      </c>
      <c r="O16" s="3">
        <v>0</v>
      </c>
      <c r="P16" s="3">
        <v>53</v>
      </c>
      <c r="Q16" s="3">
        <v>0</v>
      </c>
      <c r="R16" s="3">
        <v>8</v>
      </c>
      <c r="S16" s="3"/>
      <c r="T16" s="60">
        <v>0</v>
      </c>
      <c r="U16" s="66"/>
      <c r="V16" s="35">
        <v>23</v>
      </c>
      <c r="W16" s="3">
        <v>6</v>
      </c>
      <c r="X16" s="3">
        <v>2</v>
      </c>
      <c r="Y16" s="3">
        <v>0</v>
      </c>
      <c r="Z16" s="69" t="s">
        <v>31</v>
      </c>
    </row>
    <row r="17" spans="2:26" ht="30" x14ac:dyDescent="0.25">
      <c r="B17" s="35">
        <v>9</v>
      </c>
      <c r="C17" s="8">
        <v>44595</v>
      </c>
      <c r="D17" s="5" t="s">
        <v>32</v>
      </c>
      <c r="E17" s="36">
        <v>0</v>
      </c>
      <c r="F17" s="44">
        <v>961</v>
      </c>
      <c r="G17" s="4">
        <v>923</v>
      </c>
      <c r="H17" s="4">
        <v>1983</v>
      </c>
      <c r="I17" s="36">
        <v>1972</v>
      </c>
      <c r="J17" s="35"/>
      <c r="K17" s="6"/>
      <c r="L17" s="50">
        <f>K17*J17</f>
        <v>0</v>
      </c>
      <c r="M17" s="59">
        <f>SUM(N17:S17)+E17</f>
        <v>0</v>
      </c>
      <c r="N17" s="3"/>
      <c r="O17" s="3"/>
      <c r="P17" s="3"/>
      <c r="Q17" s="3"/>
      <c r="R17" s="3"/>
      <c r="S17" s="3"/>
      <c r="T17" s="60"/>
      <c r="U17" s="66"/>
      <c r="V17" s="35">
        <v>15</v>
      </c>
      <c r="W17" s="3">
        <v>6</v>
      </c>
      <c r="X17" s="3">
        <v>2</v>
      </c>
      <c r="Y17" s="3">
        <v>0</v>
      </c>
      <c r="Z17" s="69" t="s">
        <v>54</v>
      </c>
    </row>
    <row r="18" spans="2:26" ht="30" x14ac:dyDescent="0.25">
      <c r="B18" s="35">
        <v>10</v>
      </c>
      <c r="C18" s="8">
        <v>44595</v>
      </c>
      <c r="D18" s="5" t="s">
        <v>33</v>
      </c>
      <c r="E18" s="36">
        <v>0</v>
      </c>
      <c r="F18" s="44">
        <v>913</v>
      </c>
      <c r="G18" s="4">
        <v>872</v>
      </c>
      <c r="H18" s="4">
        <v>1078</v>
      </c>
      <c r="I18" s="36">
        <v>1044</v>
      </c>
      <c r="J18" s="35"/>
      <c r="K18" s="6"/>
      <c r="L18" s="50">
        <f>K18*J18</f>
        <v>0</v>
      </c>
      <c r="M18" s="59">
        <f>SUM(N18:S18)+E18</f>
        <v>0</v>
      </c>
      <c r="N18" s="3"/>
      <c r="O18" s="3"/>
      <c r="P18" s="3"/>
      <c r="Q18" s="3"/>
      <c r="R18" s="3"/>
      <c r="S18" s="3"/>
      <c r="T18" s="60"/>
      <c r="U18" s="66"/>
      <c r="V18" s="35">
        <v>22</v>
      </c>
      <c r="W18" s="3">
        <v>10</v>
      </c>
      <c r="X18" s="3">
        <v>2</v>
      </c>
      <c r="Y18" s="3">
        <v>1</v>
      </c>
      <c r="Z18" s="69" t="s">
        <v>54</v>
      </c>
    </row>
    <row r="19" spans="2:26" ht="30" x14ac:dyDescent="0.25">
      <c r="B19" s="35">
        <v>12</v>
      </c>
      <c r="C19" s="8">
        <v>44601</v>
      </c>
      <c r="D19" s="5" t="s">
        <v>38</v>
      </c>
      <c r="E19" s="36">
        <v>0</v>
      </c>
      <c r="F19" s="44">
        <v>361</v>
      </c>
      <c r="G19" s="4">
        <v>296</v>
      </c>
      <c r="H19" s="4">
        <v>620</v>
      </c>
      <c r="I19" s="36">
        <v>612</v>
      </c>
      <c r="J19" s="35"/>
      <c r="K19" s="6"/>
      <c r="L19" s="50">
        <f>K19*J19</f>
        <v>0</v>
      </c>
      <c r="M19" s="59">
        <f>SUM(N19:S19)+E19</f>
        <v>0</v>
      </c>
      <c r="N19" s="3"/>
      <c r="O19" s="3"/>
      <c r="P19" s="3"/>
      <c r="Q19" s="3"/>
      <c r="R19" s="3"/>
      <c r="S19" s="3"/>
      <c r="T19" s="60"/>
      <c r="U19" s="66"/>
      <c r="V19" s="35">
        <v>24</v>
      </c>
      <c r="W19" s="3">
        <v>10</v>
      </c>
      <c r="X19" s="3">
        <v>0</v>
      </c>
      <c r="Y19" s="3">
        <v>1</v>
      </c>
      <c r="Z19" s="69" t="s">
        <v>35</v>
      </c>
    </row>
    <row r="20" spans="2:26" ht="45" x14ac:dyDescent="0.25">
      <c r="B20" s="35">
        <v>13</v>
      </c>
      <c r="C20" s="8">
        <v>44602</v>
      </c>
      <c r="D20" s="5" t="s">
        <v>39</v>
      </c>
      <c r="E20" s="36">
        <v>0</v>
      </c>
      <c r="F20" s="44"/>
      <c r="G20" s="4"/>
      <c r="H20" s="4"/>
      <c r="I20" s="36"/>
      <c r="J20" s="35">
        <v>148</v>
      </c>
      <c r="K20" s="6">
        <v>0.64</v>
      </c>
      <c r="L20" s="50">
        <f>K20*J20</f>
        <v>94.72</v>
      </c>
      <c r="M20" s="59">
        <f>SUM(N20:S20)+E20</f>
        <v>159</v>
      </c>
      <c r="N20" s="3">
        <v>41</v>
      </c>
      <c r="O20" s="3">
        <v>0</v>
      </c>
      <c r="P20" s="3">
        <v>42</v>
      </c>
      <c r="Q20" s="3">
        <v>76</v>
      </c>
      <c r="R20" s="3">
        <v>0</v>
      </c>
      <c r="S20" s="3"/>
      <c r="T20" s="60">
        <v>0</v>
      </c>
      <c r="U20" s="66"/>
      <c r="V20" s="35">
        <v>14</v>
      </c>
      <c r="W20" s="3">
        <v>6</v>
      </c>
      <c r="X20" s="3">
        <v>0</v>
      </c>
      <c r="Y20" s="3">
        <v>1</v>
      </c>
      <c r="Z20" s="69" t="s">
        <v>40</v>
      </c>
    </row>
    <row r="21" spans="2:26" ht="45" x14ac:dyDescent="0.25">
      <c r="B21" s="35">
        <v>14</v>
      </c>
      <c r="C21" s="8">
        <v>44606</v>
      </c>
      <c r="D21" s="5" t="s">
        <v>41</v>
      </c>
      <c r="E21" s="36"/>
      <c r="F21" s="44">
        <v>100</v>
      </c>
      <c r="G21" s="4">
        <v>98</v>
      </c>
      <c r="H21" s="4">
        <v>559</v>
      </c>
      <c r="I21" s="36">
        <v>559</v>
      </c>
      <c r="J21" s="35"/>
      <c r="K21" s="6"/>
      <c r="L21" s="50">
        <f>K21*J21</f>
        <v>0</v>
      </c>
      <c r="M21" s="59">
        <f>SUM(N21:S21)+E21</f>
        <v>0</v>
      </c>
      <c r="N21" s="3"/>
      <c r="O21" s="3"/>
      <c r="P21" s="3"/>
      <c r="Q21" s="3"/>
      <c r="R21" s="3"/>
      <c r="S21" s="3"/>
      <c r="T21" s="60"/>
      <c r="U21" s="66"/>
      <c r="V21" s="35">
        <v>20</v>
      </c>
      <c r="W21" s="3">
        <v>2</v>
      </c>
      <c r="X21" s="3">
        <v>0</v>
      </c>
      <c r="Y21" s="3">
        <v>1</v>
      </c>
      <c r="Z21" s="69" t="s">
        <v>53</v>
      </c>
    </row>
    <row r="22" spans="2:26" ht="30" x14ac:dyDescent="0.25">
      <c r="B22" s="35">
        <v>15</v>
      </c>
      <c r="C22" s="8">
        <v>44607</v>
      </c>
      <c r="D22" s="5" t="s">
        <v>42</v>
      </c>
      <c r="E22" s="36">
        <v>0</v>
      </c>
      <c r="F22" s="44"/>
      <c r="G22" s="4"/>
      <c r="H22" s="4"/>
      <c r="I22" s="36"/>
      <c r="J22" s="35">
        <v>88</v>
      </c>
      <c r="K22" s="6">
        <v>0.4</v>
      </c>
      <c r="L22" s="50">
        <f>K22*J22</f>
        <v>35.200000000000003</v>
      </c>
      <c r="M22" s="59">
        <f>SUM(N22:S22)+E22</f>
        <v>94</v>
      </c>
      <c r="N22" s="3">
        <v>33</v>
      </c>
      <c r="O22" s="3"/>
      <c r="P22" s="3">
        <v>40</v>
      </c>
      <c r="Q22" s="3">
        <v>18</v>
      </c>
      <c r="R22" s="3">
        <v>3</v>
      </c>
      <c r="S22" s="3"/>
      <c r="T22" s="60">
        <v>0</v>
      </c>
      <c r="U22" s="66"/>
      <c r="V22" s="35">
        <v>14</v>
      </c>
      <c r="W22" s="3">
        <v>0</v>
      </c>
      <c r="X22" s="3">
        <v>0</v>
      </c>
      <c r="Y22" s="3">
        <v>2</v>
      </c>
      <c r="Z22" s="69" t="s">
        <v>45</v>
      </c>
    </row>
    <row r="23" spans="2:26" x14ac:dyDescent="0.25">
      <c r="B23" s="35">
        <v>16</v>
      </c>
      <c r="C23" s="8">
        <v>44610</v>
      </c>
      <c r="D23" s="5" t="s">
        <v>47</v>
      </c>
      <c r="E23" s="36"/>
      <c r="F23" s="44">
        <v>189</v>
      </c>
      <c r="G23" s="4">
        <v>172</v>
      </c>
      <c r="H23" s="4">
        <v>266</v>
      </c>
      <c r="I23" s="36">
        <v>267</v>
      </c>
      <c r="J23" s="35"/>
      <c r="K23" s="6"/>
      <c r="L23" s="50">
        <f>K23*J23</f>
        <v>0</v>
      </c>
      <c r="M23" s="59">
        <f>SUM(N23:S23)+E23</f>
        <v>0</v>
      </c>
      <c r="N23" s="3"/>
      <c r="O23" s="3"/>
      <c r="P23" s="3"/>
      <c r="Q23" s="3"/>
      <c r="R23" s="3"/>
      <c r="S23" s="3"/>
      <c r="T23" s="60"/>
      <c r="U23" s="66"/>
      <c r="V23" s="35">
        <v>17</v>
      </c>
      <c r="W23" s="3">
        <v>5</v>
      </c>
      <c r="X23" s="3">
        <v>2</v>
      </c>
      <c r="Y23" s="3">
        <v>0</v>
      </c>
      <c r="Z23" s="69"/>
    </row>
    <row r="24" spans="2:26" ht="30" x14ac:dyDescent="0.25">
      <c r="B24" s="35">
        <v>17</v>
      </c>
      <c r="C24" s="8">
        <v>44617</v>
      </c>
      <c r="D24" s="5" t="s">
        <v>46</v>
      </c>
      <c r="E24" s="36">
        <v>1</v>
      </c>
      <c r="F24" s="44"/>
      <c r="G24" s="4"/>
      <c r="H24" s="4"/>
      <c r="I24" s="36"/>
      <c r="J24" s="35">
        <v>84</v>
      </c>
      <c r="K24" s="6">
        <v>0.32</v>
      </c>
      <c r="L24" s="50">
        <f>K24*J24</f>
        <v>26.88</v>
      </c>
      <c r="M24" s="59">
        <f>SUM(N24:S24)+E24</f>
        <v>92</v>
      </c>
      <c r="N24" s="3">
        <v>32</v>
      </c>
      <c r="O24" s="3">
        <v>0</v>
      </c>
      <c r="P24" s="3">
        <v>52</v>
      </c>
      <c r="Q24" s="3">
        <v>7</v>
      </c>
      <c r="R24" s="3"/>
      <c r="S24" s="3"/>
      <c r="T24" s="60">
        <v>0</v>
      </c>
      <c r="U24" s="66"/>
      <c r="V24" s="35">
        <v>12</v>
      </c>
      <c r="W24" s="3">
        <v>3</v>
      </c>
      <c r="X24" s="3">
        <v>0</v>
      </c>
      <c r="Y24" s="3">
        <v>0</v>
      </c>
      <c r="Z24" s="69" t="s">
        <v>48</v>
      </c>
    </row>
    <row r="25" spans="2:26" ht="45" x14ac:dyDescent="0.25">
      <c r="B25" s="35">
        <v>18</v>
      </c>
      <c r="C25" s="8">
        <v>44617</v>
      </c>
      <c r="D25" s="5" t="s">
        <v>49</v>
      </c>
      <c r="E25" s="36"/>
      <c r="F25" s="44">
        <v>936</v>
      </c>
      <c r="G25" s="4">
        <v>907</v>
      </c>
      <c r="H25" s="4">
        <v>674</v>
      </c>
      <c r="I25" s="36">
        <v>650</v>
      </c>
      <c r="J25" s="35"/>
      <c r="K25" s="6"/>
      <c r="L25" s="50">
        <f>K25*J25</f>
        <v>0</v>
      </c>
      <c r="M25" s="59">
        <f>SUM(N25:S25)+E25</f>
        <v>0</v>
      </c>
      <c r="N25" s="3"/>
      <c r="O25" s="3"/>
      <c r="P25" s="3"/>
      <c r="Q25" s="3"/>
      <c r="R25" s="3"/>
      <c r="S25" s="3"/>
      <c r="T25" s="60"/>
      <c r="U25" s="66"/>
      <c r="V25" s="35">
        <f>7+32</f>
        <v>39</v>
      </c>
      <c r="W25" s="3">
        <f>9+10</f>
        <v>19</v>
      </c>
      <c r="X25" s="3">
        <v>2</v>
      </c>
      <c r="Y25" s="3">
        <f>1+1</f>
        <v>2</v>
      </c>
      <c r="Z25" s="69" t="s">
        <v>52</v>
      </c>
    </row>
    <row r="26" spans="2:26" ht="60" x14ac:dyDescent="0.25">
      <c r="B26" s="35">
        <v>19</v>
      </c>
      <c r="C26" s="8">
        <v>44622</v>
      </c>
      <c r="D26" s="5" t="s">
        <v>50</v>
      </c>
      <c r="E26" s="36">
        <v>3</v>
      </c>
      <c r="F26" s="44"/>
      <c r="G26" s="4"/>
      <c r="H26" s="4"/>
      <c r="I26" s="36"/>
      <c r="J26" s="35">
        <v>82</v>
      </c>
      <c r="K26" s="6">
        <v>0.39</v>
      </c>
      <c r="L26" s="50">
        <f>K26*J26</f>
        <v>31.98</v>
      </c>
      <c r="M26" s="59">
        <f>SUM(N26:S26)+E26</f>
        <v>91</v>
      </c>
      <c r="N26" s="3">
        <v>40</v>
      </c>
      <c r="O26" s="3"/>
      <c r="P26" s="3">
        <v>37</v>
      </c>
      <c r="Q26" s="3">
        <v>1</v>
      </c>
      <c r="R26" s="3">
        <v>10</v>
      </c>
      <c r="S26" s="3"/>
      <c r="T26" s="60">
        <v>0</v>
      </c>
      <c r="U26" s="66">
        <v>39</v>
      </c>
      <c r="V26" s="35">
        <v>10</v>
      </c>
      <c r="W26" s="3">
        <v>3</v>
      </c>
      <c r="X26" s="3">
        <v>0</v>
      </c>
      <c r="Y26" s="3">
        <v>0</v>
      </c>
      <c r="Z26" s="69" t="s">
        <v>51</v>
      </c>
    </row>
    <row r="27" spans="2:26" ht="45" x14ac:dyDescent="0.25">
      <c r="B27" s="35">
        <v>20</v>
      </c>
      <c r="C27" s="8">
        <v>44624</v>
      </c>
      <c r="D27" s="5" t="s">
        <v>55</v>
      </c>
      <c r="E27" s="36">
        <v>1</v>
      </c>
      <c r="F27" s="44"/>
      <c r="G27" s="4"/>
      <c r="H27" s="4"/>
      <c r="I27" s="36"/>
      <c r="J27" s="35">
        <v>183</v>
      </c>
      <c r="K27" s="6">
        <v>0.56999999999999995</v>
      </c>
      <c r="L27" s="50">
        <f>K27*J27</f>
        <v>104.30999999999999</v>
      </c>
      <c r="M27" s="59">
        <f>SUM(N27:S27)+E27</f>
        <v>169</v>
      </c>
      <c r="N27" s="3">
        <v>35</v>
      </c>
      <c r="O27" s="3"/>
      <c r="P27" s="3">
        <v>62</v>
      </c>
      <c r="Q27" s="3">
        <v>1</v>
      </c>
      <c r="R27" s="3">
        <v>70</v>
      </c>
      <c r="S27" s="3"/>
      <c r="T27" s="60">
        <v>0</v>
      </c>
      <c r="U27" s="66">
        <v>88</v>
      </c>
      <c r="V27" s="35">
        <v>18</v>
      </c>
      <c r="W27" s="3">
        <v>12</v>
      </c>
      <c r="X27" s="3">
        <v>2</v>
      </c>
      <c r="Y27" s="3">
        <v>0</v>
      </c>
      <c r="Z27" s="69" t="s">
        <v>40</v>
      </c>
    </row>
    <row r="28" spans="2:26" ht="30" x14ac:dyDescent="0.25">
      <c r="B28" s="35">
        <v>21</v>
      </c>
      <c r="C28" s="8">
        <v>44635</v>
      </c>
      <c r="D28" s="5" t="s">
        <v>56</v>
      </c>
      <c r="E28" s="36">
        <v>0</v>
      </c>
      <c r="F28" s="44"/>
      <c r="G28" s="4"/>
      <c r="H28" s="4"/>
      <c r="I28" s="36"/>
      <c r="J28" s="35">
        <v>106</v>
      </c>
      <c r="K28" s="6">
        <v>0.44</v>
      </c>
      <c r="L28" s="50">
        <f>K28*J28</f>
        <v>46.64</v>
      </c>
      <c r="M28" s="59">
        <f>SUM(N28:S28)+E28</f>
        <v>109</v>
      </c>
      <c r="N28" s="3">
        <v>41</v>
      </c>
      <c r="O28" s="3"/>
      <c r="P28" s="3">
        <v>46</v>
      </c>
      <c r="Q28" s="3">
        <v>17</v>
      </c>
      <c r="R28" s="3">
        <v>5</v>
      </c>
      <c r="S28" s="3"/>
      <c r="T28" s="60">
        <v>0</v>
      </c>
      <c r="U28" s="66"/>
      <c r="V28" s="35">
        <v>24</v>
      </c>
      <c r="W28" s="3">
        <v>8</v>
      </c>
      <c r="X28" s="3">
        <v>0</v>
      </c>
      <c r="Y28" s="3">
        <v>0</v>
      </c>
      <c r="Z28" s="69" t="s">
        <v>57</v>
      </c>
    </row>
    <row r="29" spans="2:26" ht="30" x14ac:dyDescent="0.25">
      <c r="B29" s="35">
        <v>22</v>
      </c>
      <c r="C29" s="8">
        <v>44642</v>
      </c>
      <c r="D29" s="5" t="s">
        <v>58</v>
      </c>
      <c r="E29" s="36">
        <v>1</v>
      </c>
      <c r="F29" s="44"/>
      <c r="G29" s="4"/>
      <c r="H29" s="4"/>
      <c r="I29" s="36"/>
      <c r="J29" s="35">
        <v>132</v>
      </c>
      <c r="K29" s="6">
        <v>0.5</v>
      </c>
      <c r="L29" s="50">
        <f>K29*J29</f>
        <v>66</v>
      </c>
      <c r="M29" s="59">
        <f>SUM(N29:S29)+E29</f>
        <v>157</v>
      </c>
      <c r="N29" s="3">
        <v>35</v>
      </c>
      <c r="O29" s="3"/>
      <c r="P29" s="3">
        <v>71</v>
      </c>
      <c r="Q29" s="3">
        <v>49</v>
      </c>
      <c r="R29" s="3">
        <v>1</v>
      </c>
      <c r="S29" s="3"/>
      <c r="T29" s="60">
        <v>0</v>
      </c>
      <c r="U29" s="66"/>
      <c r="V29" s="35">
        <v>25</v>
      </c>
      <c r="W29" s="3">
        <v>2</v>
      </c>
      <c r="X29" s="3">
        <v>0</v>
      </c>
      <c r="Y29" s="3">
        <v>0</v>
      </c>
      <c r="Z29" s="69" t="s">
        <v>59</v>
      </c>
    </row>
    <row r="30" spans="2:26" ht="45" x14ac:dyDescent="0.25">
      <c r="B30" s="35">
        <v>23</v>
      </c>
      <c r="C30" s="8">
        <v>44648</v>
      </c>
      <c r="D30" s="5" t="s">
        <v>60</v>
      </c>
      <c r="E30" s="36">
        <v>0</v>
      </c>
      <c r="F30" s="44"/>
      <c r="G30" s="4"/>
      <c r="H30" s="4"/>
      <c r="I30" s="36"/>
      <c r="J30" s="35">
        <v>103</v>
      </c>
      <c r="K30" s="6">
        <v>0.51</v>
      </c>
      <c r="L30" s="50">
        <f>K30*J30</f>
        <v>52.53</v>
      </c>
      <c r="M30" s="59">
        <f>SUM(N30:S30)+E30</f>
        <v>117</v>
      </c>
      <c r="N30" s="3">
        <v>28</v>
      </c>
      <c r="O30" s="3"/>
      <c r="P30" s="3">
        <v>52</v>
      </c>
      <c r="Q30" s="3">
        <v>37</v>
      </c>
      <c r="R30" s="3"/>
      <c r="S30" s="3"/>
      <c r="T30" s="60">
        <v>0</v>
      </c>
      <c r="U30" s="66"/>
      <c r="V30" s="35">
        <v>12</v>
      </c>
      <c r="W30" s="3">
        <v>2</v>
      </c>
      <c r="X30" s="3">
        <v>0</v>
      </c>
      <c r="Y30" s="3">
        <v>1</v>
      </c>
      <c r="Z30" s="69" t="s">
        <v>61</v>
      </c>
    </row>
    <row r="31" spans="2:26" x14ac:dyDescent="0.25">
      <c r="B31" s="35">
        <v>24</v>
      </c>
      <c r="C31" s="8">
        <v>44654</v>
      </c>
      <c r="D31" s="5" t="s">
        <v>63</v>
      </c>
      <c r="E31" s="36">
        <v>0</v>
      </c>
      <c r="F31" s="44"/>
      <c r="G31" s="4"/>
      <c r="H31" s="4"/>
      <c r="I31" s="36"/>
      <c r="J31" s="35">
        <v>68</v>
      </c>
      <c r="K31" s="6">
        <v>0.2</v>
      </c>
      <c r="L31" s="50">
        <f>K31*J31</f>
        <v>13.600000000000001</v>
      </c>
      <c r="M31" s="59">
        <f>SUM(N31:S31)+E31</f>
        <v>89</v>
      </c>
      <c r="N31" s="3">
        <v>30</v>
      </c>
      <c r="O31" s="3"/>
      <c r="P31" s="3">
        <v>59</v>
      </c>
      <c r="Q31" s="3"/>
      <c r="R31" s="3"/>
      <c r="S31" s="3"/>
      <c r="T31" s="60"/>
      <c r="U31" s="66"/>
      <c r="V31" s="35">
        <v>12</v>
      </c>
      <c r="W31" s="3">
        <v>8</v>
      </c>
      <c r="X31" s="3">
        <v>0</v>
      </c>
      <c r="Y31" s="3">
        <v>0</v>
      </c>
      <c r="Z31" s="69" t="s">
        <v>62</v>
      </c>
    </row>
    <row r="32" spans="2:26" ht="45" x14ac:dyDescent="0.25">
      <c r="B32" s="35">
        <v>25</v>
      </c>
      <c r="C32" s="8">
        <v>44655</v>
      </c>
      <c r="D32" s="5" t="s">
        <v>64</v>
      </c>
      <c r="E32" s="36"/>
      <c r="F32" s="44">
        <v>169</v>
      </c>
      <c r="G32" s="4">
        <v>148</v>
      </c>
      <c r="H32" s="4">
        <v>560</v>
      </c>
      <c r="I32" s="36">
        <v>548</v>
      </c>
      <c r="J32" s="35"/>
      <c r="K32" s="6"/>
      <c r="L32" s="50">
        <f>K32*J32</f>
        <v>0</v>
      </c>
      <c r="M32" s="59">
        <f>SUM(N32:S32)+E32</f>
        <v>0</v>
      </c>
      <c r="N32" s="3"/>
      <c r="O32" s="3"/>
      <c r="P32" s="3"/>
      <c r="Q32" s="3"/>
      <c r="R32" s="3"/>
      <c r="S32" s="3"/>
      <c r="T32" s="60"/>
      <c r="U32" s="66"/>
      <c r="V32" s="35">
        <f>3+26</f>
        <v>29</v>
      </c>
      <c r="W32" s="3">
        <f>5+10</f>
        <v>15</v>
      </c>
      <c r="X32" s="3">
        <v>0</v>
      </c>
      <c r="Y32" s="3">
        <v>0</v>
      </c>
      <c r="Z32" s="69" t="s">
        <v>65</v>
      </c>
    </row>
    <row r="33" spans="2:26" ht="45" x14ac:dyDescent="0.25">
      <c r="B33" s="35">
        <v>26</v>
      </c>
      <c r="C33" s="8">
        <v>44664</v>
      </c>
      <c r="D33" s="5" t="s">
        <v>66</v>
      </c>
      <c r="E33" s="36">
        <v>1</v>
      </c>
      <c r="F33" s="44"/>
      <c r="G33" s="4"/>
      <c r="H33" s="4"/>
      <c r="I33" s="36"/>
      <c r="J33" s="35">
        <v>95</v>
      </c>
      <c r="K33" s="6">
        <v>0.16</v>
      </c>
      <c r="L33" s="50">
        <f>K33*J33</f>
        <v>15.200000000000001</v>
      </c>
      <c r="M33" s="59">
        <f>SUM(N33:S33)+E33</f>
        <v>109</v>
      </c>
      <c r="N33" s="3">
        <v>23</v>
      </c>
      <c r="O33" s="3"/>
      <c r="P33" s="3">
        <v>80</v>
      </c>
      <c r="Q33" s="3"/>
      <c r="R33" s="3">
        <v>2</v>
      </c>
      <c r="S33" s="3">
        <v>3</v>
      </c>
      <c r="T33" s="60">
        <v>0</v>
      </c>
      <c r="U33" s="66">
        <v>94</v>
      </c>
      <c r="V33" s="35">
        <v>15</v>
      </c>
      <c r="W33" s="3">
        <v>3</v>
      </c>
      <c r="X33" s="3">
        <v>0</v>
      </c>
      <c r="Y33" s="3">
        <v>0</v>
      </c>
      <c r="Z33" s="69" t="s">
        <v>61</v>
      </c>
    </row>
    <row r="34" spans="2:26" ht="45" x14ac:dyDescent="0.25">
      <c r="B34" s="35">
        <v>27</v>
      </c>
      <c r="C34" s="8">
        <v>44671</v>
      </c>
      <c r="D34" s="5" t="s">
        <v>69</v>
      </c>
      <c r="E34" s="36">
        <v>2</v>
      </c>
      <c r="F34" s="44"/>
      <c r="G34" s="4"/>
      <c r="H34" s="4"/>
      <c r="I34" s="36"/>
      <c r="J34" s="35">
        <v>65</v>
      </c>
      <c r="K34" s="6">
        <v>0.12</v>
      </c>
      <c r="L34" s="50">
        <f>K34*J34</f>
        <v>7.8</v>
      </c>
      <c r="M34" s="59">
        <f>SUM(N34:S34)+E34</f>
        <v>82</v>
      </c>
      <c r="N34" s="3">
        <v>24</v>
      </c>
      <c r="O34" s="3"/>
      <c r="P34" s="3">
        <v>53</v>
      </c>
      <c r="Q34" s="3"/>
      <c r="R34" s="3">
        <v>3</v>
      </c>
      <c r="S34" s="3"/>
      <c r="T34" s="60"/>
      <c r="U34" s="66">
        <v>47</v>
      </c>
      <c r="V34" s="35">
        <v>21</v>
      </c>
      <c r="W34" s="3">
        <v>9</v>
      </c>
      <c r="X34" s="3">
        <v>0</v>
      </c>
      <c r="Y34" s="3">
        <v>0</v>
      </c>
      <c r="Z34" s="69" t="s">
        <v>61</v>
      </c>
    </row>
    <row r="35" spans="2:26" ht="45" x14ac:dyDescent="0.25">
      <c r="B35" s="35">
        <v>30</v>
      </c>
      <c r="C35" s="8">
        <v>44678</v>
      </c>
      <c r="D35" s="5" t="s">
        <v>74</v>
      </c>
      <c r="E35" s="36">
        <v>2</v>
      </c>
      <c r="F35" s="44"/>
      <c r="G35" s="4"/>
      <c r="H35" s="4"/>
      <c r="I35" s="36"/>
      <c r="J35" s="35">
        <v>64</v>
      </c>
      <c r="K35" s="6">
        <v>0.18</v>
      </c>
      <c r="L35" s="50">
        <f>K35*J35</f>
        <v>11.52</v>
      </c>
      <c r="M35" s="59">
        <f>SUM(N35:S35)+E35</f>
        <v>83</v>
      </c>
      <c r="N35" s="3">
        <v>19</v>
      </c>
      <c r="O35" s="3"/>
      <c r="P35" s="3">
        <v>40</v>
      </c>
      <c r="Q35" s="3">
        <v>2</v>
      </c>
      <c r="R35" s="3">
        <v>20</v>
      </c>
      <c r="S35" s="3"/>
      <c r="T35" s="60">
        <v>0</v>
      </c>
      <c r="U35" s="66">
        <v>49</v>
      </c>
      <c r="V35" s="35">
        <v>7</v>
      </c>
      <c r="W35" s="3">
        <v>2</v>
      </c>
      <c r="X35" s="3">
        <v>0</v>
      </c>
      <c r="Y35" s="3">
        <v>0</v>
      </c>
      <c r="Z35" s="69" t="s">
        <v>73</v>
      </c>
    </row>
    <row r="36" spans="2:26" ht="60" x14ac:dyDescent="0.25">
      <c r="B36" s="35">
        <v>31</v>
      </c>
      <c r="C36" s="8">
        <v>44680</v>
      </c>
      <c r="D36" s="5" t="s">
        <v>76</v>
      </c>
      <c r="E36" s="36">
        <v>1</v>
      </c>
      <c r="F36" s="44"/>
      <c r="G36" s="4"/>
      <c r="H36" s="4"/>
      <c r="I36" s="36"/>
      <c r="J36" s="35">
        <v>77</v>
      </c>
      <c r="K36" s="6">
        <v>0.14000000000000001</v>
      </c>
      <c r="L36" s="50">
        <f>K36*J36</f>
        <v>10.780000000000001</v>
      </c>
      <c r="M36" s="59">
        <f>SUM(N36:S36)+E36</f>
        <v>113</v>
      </c>
      <c r="N36" s="3">
        <v>17</v>
      </c>
      <c r="O36" s="3"/>
      <c r="P36" s="3">
        <v>70</v>
      </c>
      <c r="Q36" s="3">
        <v>3</v>
      </c>
      <c r="R36" s="3">
        <v>22</v>
      </c>
      <c r="S36" s="3"/>
      <c r="T36" s="60"/>
      <c r="U36" s="66">
        <v>59</v>
      </c>
      <c r="V36" s="35">
        <v>13</v>
      </c>
      <c r="W36" s="3">
        <v>8</v>
      </c>
      <c r="X36" s="3">
        <v>0</v>
      </c>
      <c r="Y36" s="3">
        <v>0</v>
      </c>
      <c r="Z36" s="69" t="s">
        <v>75</v>
      </c>
    </row>
    <row r="37" spans="2:26" ht="45" x14ac:dyDescent="0.25">
      <c r="B37" s="35">
        <v>33</v>
      </c>
      <c r="C37" s="8">
        <v>44684</v>
      </c>
      <c r="D37" s="5" t="s">
        <v>80</v>
      </c>
      <c r="E37" s="36"/>
      <c r="F37" s="44">
        <v>691</v>
      </c>
      <c r="G37" s="4">
        <v>635</v>
      </c>
      <c r="H37" s="4">
        <v>613</v>
      </c>
      <c r="I37" s="36">
        <v>600</v>
      </c>
      <c r="J37" s="35"/>
      <c r="K37" s="6"/>
      <c r="L37" s="50">
        <f>K37*J37</f>
        <v>0</v>
      </c>
      <c r="M37" s="59">
        <f>SUM(N37:S37)+E37</f>
        <v>0</v>
      </c>
      <c r="N37" s="3"/>
      <c r="O37" s="3"/>
      <c r="P37" s="3"/>
      <c r="Q37" s="3"/>
      <c r="R37" s="3"/>
      <c r="S37" s="3"/>
      <c r="T37" s="60"/>
      <c r="U37" s="66"/>
      <c r="V37" s="35">
        <f>19+2</f>
        <v>21</v>
      </c>
      <c r="W37" s="3">
        <v>7</v>
      </c>
      <c r="X37" s="3">
        <v>0</v>
      </c>
      <c r="Y37" s="3">
        <v>0</v>
      </c>
      <c r="Z37" s="69" t="s">
        <v>79</v>
      </c>
    </row>
    <row r="38" spans="2:26" ht="45" x14ac:dyDescent="0.25">
      <c r="B38" s="35">
        <v>34</v>
      </c>
      <c r="C38" s="8">
        <v>44685</v>
      </c>
      <c r="D38" s="5" t="s">
        <v>81</v>
      </c>
      <c r="E38" s="36">
        <v>6</v>
      </c>
      <c r="F38" s="44"/>
      <c r="G38" s="4"/>
      <c r="H38" s="4"/>
      <c r="I38" s="36"/>
      <c r="J38" s="35">
        <v>147</v>
      </c>
      <c r="K38" s="6">
        <v>0.7</v>
      </c>
      <c r="L38" s="50">
        <f>K38*J38</f>
        <v>102.89999999999999</v>
      </c>
      <c r="M38" s="59">
        <f>SUM(N38:S38)+E38</f>
        <v>167</v>
      </c>
      <c r="N38" s="3">
        <v>26</v>
      </c>
      <c r="O38" s="3"/>
      <c r="P38" s="3">
        <v>46</v>
      </c>
      <c r="Q38" s="3">
        <v>87</v>
      </c>
      <c r="R38" s="3">
        <v>2</v>
      </c>
      <c r="S38" s="3"/>
      <c r="T38" s="60">
        <v>0</v>
      </c>
      <c r="U38" s="66"/>
      <c r="V38" s="35">
        <v>10</v>
      </c>
      <c r="W38" s="3">
        <v>2</v>
      </c>
      <c r="X38" s="3">
        <v>0</v>
      </c>
      <c r="Y38" s="3">
        <v>0</v>
      </c>
      <c r="Z38" s="69" t="s">
        <v>82</v>
      </c>
    </row>
    <row r="39" spans="2:26" ht="30" x14ac:dyDescent="0.25">
      <c r="B39" s="35">
        <v>35</v>
      </c>
      <c r="C39" s="8">
        <v>44686</v>
      </c>
      <c r="D39" s="5" t="s">
        <v>84</v>
      </c>
      <c r="E39" s="36">
        <v>4</v>
      </c>
      <c r="F39" s="44"/>
      <c r="G39" s="4"/>
      <c r="H39" s="4"/>
      <c r="I39" s="36"/>
      <c r="J39" s="35">
        <v>75</v>
      </c>
      <c r="K39" s="6">
        <v>0.2</v>
      </c>
      <c r="L39" s="50">
        <f>K39*J39</f>
        <v>15</v>
      </c>
      <c r="M39" s="59">
        <f>SUM(N39:S39)+E39</f>
        <v>101</v>
      </c>
      <c r="N39" s="3">
        <v>20</v>
      </c>
      <c r="O39" s="3"/>
      <c r="P39" s="3">
        <v>74</v>
      </c>
      <c r="Q39" s="3">
        <v>3</v>
      </c>
      <c r="R39" s="3"/>
      <c r="S39" s="3"/>
      <c r="T39" s="60">
        <v>0</v>
      </c>
      <c r="U39" s="66"/>
      <c r="V39" s="35">
        <v>13</v>
      </c>
      <c r="W39" s="3">
        <v>13</v>
      </c>
      <c r="X39" s="3">
        <v>0</v>
      </c>
      <c r="Y39" s="3">
        <v>0</v>
      </c>
      <c r="Z39" s="69" t="s">
        <v>83</v>
      </c>
    </row>
    <row r="40" spans="2:26" ht="45" x14ac:dyDescent="0.25">
      <c r="B40" s="35">
        <v>36</v>
      </c>
      <c r="C40" s="8">
        <v>44691</v>
      </c>
      <c r="D40" s="5" t="s">
        <v>85</v>
      </c>
      <c r="E40" s="36">
        <v>0</v>
      </c>
      <c r="F40" s="44"/>
      <c r="G40" s="4"/>
      <c r="H40" s="4"/>
      <c r="I40" s="36"/>
      <c r="J40" s="35">
        <v>63</v>
      </c>
      <c r="K40" s="6">
        <v>0.2</v>
      </c>
      <c r="L40" s="50">
        <f>K40*J40</f>
        <v>12.600000000000001</v>
      </c>
      <c r="M40" s="59">
        <f>SUM(N40:S40)+E40</f>
        <v>72</v>
      </c>
      <c r="N40" s="3">
        <v>18</v>
      </c>
      <c r="O40" s="3"/>
      <c r="P40" s="3">
        <v>39</v>
      </c>
      <c r="Q40" s="3">
        <v>2</v>
      </c>
      <c r="R40" s="3">
        <v>13</v>
      </c>
      <c r="S40" s="3"/>
      <c r="T40" s="60">
        <v>0</v>
      </c>
      <c r="U40" s="66">
        <v>43</v>
      </c>
      <c r="V40" s="35">
        <v>13</v>
      </c>
      <c r="W40" s="3">
        <v>9</v>
      </c>
      <c r="X40" s="3">
        <v>0</v>
      </c>
      <c r="Y40" s="3">
        <v>0</v>
      </c>
      <c r="Z40" s="69" t="s">
        <v>86</v>
      </c>
    </row>
    <row r="41" spans="2:26" ht="45" x14ac:dyDescent="0.25">
      <c r="B41" s="35">
        <v>37</v>
      </c>
      <c r="C41" s="8">
        <v>44692</v>
      </c>
      <c r="D41" s="5" t="s">
        <v>87</v>
      </c>
      <c r="E41" s="36"/>
      <c r="F41" s="44">
        <v>144</v>
      </c>
      <c r="G41" s="4">
        <v>121</v>
      </c>
      <c r="H41" s="4">
        <v>1096</v>
      </c>
      <c r="I41" s="36">
        <v>1081</v>
      </c>
      <c r="J41" s="35"/>
      <c r="K41" s="6"/>
      <c r="L41" s="50">
        <f>K41*J41</f>
        <v>0</v>
      </c>
      <c r="M41" s="59">
        <f>SUM(N41:S41)+E41</f>
        <v>0</v>
      </c>
      <c r="N41" s="3"/>
      <c r="O41" s="3"/>
      <c r="P41" s="3"/>
      <c r="Q41" s="3"/>
      <c r="R41" s="3"/>
      <c r="S41" s="3"/>
      <c r="T41" s="60"/>
      <c r="U41" s="66"/>
      <c r="V41" s="35">
        <f>3+16</f>
        <v>19</v>
      </c>
      <c r="W41" s="3">
        <v>5</v>
      </c>
      <c r="X41" s="3">
        <v>2</v>
      </c>
      <c r="Y41" s="3">
        <f>1+2</f>
        <v>3</v>
      </c>
      <c r="Z41" s="69" t="s">
        <v>88</v>
      </c>
    </row>
    <row r="42" spans="2:26" ht="30" x14ac:dyDescent="0.25">
      <c r="B42" s="35">
        <v>38</v>
      </c>
      <c r="C42" s="8">
        <v>44694</v>
      </c>
      <c r="D42" s="5" t="s">
        <v>89</v>
      </c>
      <c r="E42" s="36">
        <v>0</v>
      </c>
      <c r="F42" s="44"/>
      <c r="G42" s="4"/>
      <c r="H42" s="4"/>
      <c r="I42" s="36"/>
      <c r="J42" s="35">
        <v>109</v>
      </c>
      <c r="K42" s="6">
        <v>0.63</v>
      </c>
      <c r="L42" s="50">
        <f>K42*J42</f>
        <v>68.67</v>
      </c>
      <c r="M42" s="59">
        <f>SUM(N42:S42)+E42</f>
        <v>123</v>
      </c>
      <c r="N42" s="3">
        <v>21</v>
      </c>
      <c r="O42" s="3"/>
      <c r="P42" s="3">
        <v>44</v>
      </c>
      <c r="Q42" s="3">
        <v>58</v>
      </c>
      <c r="R42" s="3"/>
      <c r="S42" s="3"/>
      <c r="T42" s="60">
        <v>0</v>
      </c>
      <c r="U42" s="66"/>
      <c r="V42" s="35">
        <v>14</v>
      </c>
      <c r="W42" s="3">
        <v>5</v>
      </c>
      <c r="X42" s="3">
        <v>0</v>
      </c>
      <c r="Y42" s="3">
        <v>0</v>
      </c>
      <c r="Z42" s="69" t="s">
        <v>90</v>
      </c>
    </row>
    <row r="43" spans="2:26" ht="45" x14ac:dyDescent="0.25">
      <c r="B43" s="35">
        <v>40</v>
      </c>
      <c r="C43" s="8">
        <v>44699</v>
      </c>
      <c r="D43" s="5" t="s">
        <v>93</v>
      </c>
      <c r="E43" s="36">
        <v>2</v>
      </c>
      <c r="F43" s="44"/>
      <c r="G43" s="4"/>
      <c r="H43" s="4"/>
      <c r="I43" s="36"/>
      <c r="J43" s="35">
        <v>147</v>
      </c>
      <c r="K43" s="6">
        <v>0.67</v>
      </c>
      <c r="L43" s="50">
        <f>K43*J43</f>
        <v>98.490000000000009</v>
      </c>
      <c r="M43" s="59">
        <f>SUM(N43:S43)+E43</f>
        <v>160</v>
      </c>
      <c r="N43" s="3">
        <v>15</v>
      </c>
      <c r="O43" s="3"/>
      <c r="P43" s="3">
        <v>49</v>
      </c>
      <c r="Q43" s="3">
        <v>94</v>
      </c>
      <c r="R43" s="3"/>
      <c r="S43" s="3"/>
      <c r="T43" s="60">
        <v>0</v>
      </c>
      <c r="U43" s="66"/>
      <c r="V43" s="35">
        <v>22</v>
      </c>
      <c r="W43" s="3">
        <v>6</v>
      </c>
      <c r="X43" s="3">
        <v>2</v>
      </c>
      <c r="Y43" s="3">
        <v>1</v>
      </c>
      <c r="Z43" s="69" t="s">
        <v>94</v>
      </c>
    </row>
    <row r="44" spans="2:26" ht="45" x14ac:dyDescent="0.25">
      <c r="B44" s="35">
        <v>41</v>
      </c>
      <c r="C44" s="8">
        <v>44704</v>
      </c>
      <c r="D44" s="5" t="s">
        <v>127</v>
      </c>
      <c r="E44" s="36"/>
      <c r="F44" s="44">
        <v>99</v>
      </c>
      <c r="G44" s="4">
        <v>92</v>
      </c>
      <c r="H44" s="4">
        <v>439</v>
      </c>
      <c r="I44" s="36"/>
      <c r="J44" s="35">
        <v>468</v>
      </c>
      <c r="K44" s="6"/>
      <c r="L44" s="50">
        <f>K44*J44</f>
        <v>0</v>
      </c>
      <c r="M44" s="59">
        <f>SUM(N44:S44)+E44</f>
        <v>0</v>
      </c>
      <c r="N44" s="3"/>
      <c r="O44" s="3"/>
      <c r="P44" s="3"/>
      <c r="Q44" s="3"/>
      <c r="R44" s="3"/>
      <c r="S44" s="3"/>
      <c r="T44" s="60"/>
      <c r="U44" s="66"/>
      <c r="V44" s="35">
        <f>17</f>
        <v>17</v>
      </c>
      <c r="W44" s="3">
        <f>11</f>
        <v>11</v>
      </c>
      <c r="X44" s="3">
        <v>0</v>
      </c>
      <c r="Y44" s="3">
        <v>1</v>
      </c>
      <c r="Z44" s="69" t="s">
        <v>95</v>
      </c>
    </row>
    <row r="45" spans="2:26" ht="30" x14ac:dyDescent="0.25">
      <c r="B45" s="35">
        <v>42</v>
      </c>
      <c r="C45" s="8">
        <v>44707</v>
      </c>
      <c r="D45" s="5" t="s">
        <v>126</v>
      </c>
      <c r="E45" s="36"/>
      <c r="F45" s="44">
        <v>115</v>
      </c>
      <c r="G45" s="4">
        <v>102</v>
      </c>
      <c r="H45" s="4">
        <v>1098</v>
      </c>
      <c r="I45" s="36"/>
      <c r="J45" s="35">
        <v>1133</v>
      </c>
      <c r="K45" s="6"/>
      <c r="L45" s="50">
        <f>K45*J45</f>
        <v>0</v>
      </c>
      <c r="M45" s="59">
        <f>SUM(N45:S45)+E45</f>
        <v>0</v>
      </c>
      <c r="N45" s="3"/>
      <c r="O45" s="3"/>
      <c r="P45" s="3"/>
      <c r="Q45" s="3"/>
      <c r="R45" s="3"/>
      <c r="S45" s="3"/>
      <c r="T45" s="60"/>
      <c r="U45" s="66"/>
      <c r="V45" s="35">
        <f>19+2</f>
        <v>21</v>
      </c>
      <c r="W45" s="3">
        <f>6</f>
        <v>6</v>
      </c>
      <c r="X45" s="3">
        <v>0</v>
      </c>
      <c r="Y45" s="3">
        <v>1</v>
      </c>
      <c r="Z45" s="69" t="s">
        <v>96</v>
      </c>
    </row>
    <row r="46" spans="2:26" ht="60" x14ac:dyDescent="0.25">
      <c r="B46" s="35">
        <v>43</v>
      </c>
      <c r="C46" s="8">
        <v>44708</v>
      </c>
      <c r="D46" s="5" t="s">
        <v>97</v>
      </c>
      <c r="E46" s="36">
        <v>2</v>
      </c>
      <c r="F46" s="44"/>
      <c r="G46" s="4"/>
      <c r="H46" s="4"/>
      <c r="I46" s="36"/>
      <c r="J46" s="35">
        <v>69</v>
      </c>
      <c r="K46" s="6">
        <v>0.34</v>
      </c>
      <c r="L46" s="50">
        <f>K46*J46</f>
        <v>23.46</v>
      </c>
      <c r="M46" s="59">
        <f>SUM(N46:S46)+E46</f>
        <v>80</v>
      </c>
      <c r="N46" s="3">
        <v>9</v>
      </c>
      <c r="O46" s="3"/>
      <c r="P46" s="3">
        <v>51</v>
      </c>
      <c r="Q46" s="3">
        <v>15</v>
      </c>
      <c r="R46" s="3">
        <v>3</v>
      </c>
      <c r="S46" s="3"/>
      <c r="T46" s="60">
        <v>0</v>
      </c>
      <c r="U46" s="66"/>
      <c r="V46" s="35">
        <v>15</v>
      </c>
      <c r="W46" s="3">
        <v>4</v>
      </c>
      <c r="X46" s="3">
        <v>0</v>
      </c>
      <c r="Y46" s="3">
        <v>0</v>
      </c>
      <c r="Z46" s="69" t="s">
        <v>98</v>
      </c>
    </row>
    <row r="47" spans="2:26" ht="60" x14ac:dyDescent="0.25">
      <c r="B47" s="35">
        <v>44</v>
      </c>
      <c r="C47" s="8">
        <v>44711</v>
      </c>
      <c r="D47" s="5" t="s">
        <v>125</v>
      </c>
      <c r="E47" s="36"/>
      <c r="F47" s="44">
        <v>101</v>
      </c>
      <c r="G47" s="4">
        <v>81</v>
      </c>
      <c r="H47" s="4">
        <v>450</v>
      </c>
      <c r="I47" s="36">
        <v>445</v>
      </c>
      <c r="J47" s="35"/>
      <c r="K47" s="6"/>
      <c r="L47" s="50">
        <f>K47*J47</f>
        <v>0</v>
      </c>
      <c r="M47" s="59">
        <f>SUM(N47:S47)+E47</f>
        <v>0</v>
      </c>
      <c r="N47" s="3"/>
      <c r="O47" s="3"/>
      <c r="P47" s="3"/>
      <c r="Q47" s="3"/>
      <c r="R47" s="3"/>
      <c r="S47" s="3"/>
      <c r="T47" s="60"/>
      <c r="U47" s="66"/>
      <c r="V47" s="35">
        <f>15+2</f>
        <v>17</v>
      </c>
      <c r="W47" s="3">
        <f>10</f>
        <v>10</v>
      </c>
      <c r="X47" s="3">
        <v>0</v>
      </c>
      <c r="Y47" s="3">
        <v>0</v>
      </c>
      <c r="Z47" s="69" t="s">
        <v>99</v>
      </c>
    </row>
    <row r="48" spans="2:26" ht="45" x14ac:dyDescent="0.25">
      <c r="B48" s="35">
        <v>45</v>
      </c>
      <c r="C48" s="8">
        <v>44713</v>
      </c>
      <c r="D48" s="5" t="s">
        <v>103</v>
      </c>
      <c r="E48" s="36">
        <v>3</v>
      </c>
      <c r="F48" s="44"/>
      <c r="G48" s="4"/>
      <c r="H48" s="4"/>
      <c r="I48" s="36"/>
      <c r="J48" s="35">
        <v>100</v>
      </c>
      <c r="K48" s="6">
        <v>0.22</v>
      </c>
      <c r="L48" s="50">
        <f>K48*J48</f>
        <v>22</v>
      </c>
      <c r="M48" s="59">
        <f>SUM(N48:S48)+E48</f>
        <v>137</v>
      </c>
      <c r="N48" s="3">
        <v>10</v>
      </c>
      <c r="O48" s="3"/>
      <c r="P48" s="3">
        <v>106</v>
      </c>
      <c r="Q48" s="3">
        <v>16</v>
      </c>
      <c r="R48" s="3">
        <v>2</v>
      </c>
      <c r="S48" s="3"/>
      <c r="T48" s="60">
        <v>0</v>
      </c>
      <c r="U48" s="66"/>
      <c r="V48" s="35">
        <v>29</v>
      </c>
      <c r="W48" s="3">
        <v>27</v>
      </c>
      <c r="X48" s="3">
        <v>2</v>
      </c>
      <c r="Y48" s="3">
        <v>1</v>
      </c>
      <c r="Z48" s="69" t="s">
        <v>100</v>
      </c>
    </row>
    <row r="49" spans="2:26" ht="30" x14ac:dyDescent="0.25">
      <c r="B49" s="35">
        <v>46</v>
      </c>
      <c r="C49" s="8">
        <v>44714</v>
      </c>
      <c r="D49" s="5" t="s">
        <v>104</v>
      </c>
      <c r="E49" s="36">
        <v>0</v>
      </c>
      <c r="F49" s="44"/>
      <c r="G49" s="4"/>
      <c r="H49" s="4"/>
      <c r="I49" s="36"/>
      <c r="J49" s="35">
        <v>96</v>
      </c>
      <c r="K49" s="6">
        <v>0.62</v>
      </c>
      <c r="L49" s="50">
        <f>K49*J49</f>
        <v>59.519999999999996</v>
      </c>
      <c r="M49" s="59">
        <f>SUM(N49:S49)+E49</f>
        <v>104</v>
      </c>
      <c r="N49" s="3">
        <v>13</v>
      </c>
      <c r="O49" s="3"/>
      <c r="P49" s="3">
        <v>37</v>
      </c>
      <c r="Q49" s="3">
        <v>53</v>
      </c>
      <c r="R49" s="3">
        <v>1</v>
      </c>
      <c r="S49" s="3"/>
      <c r="T49" s="60"/>
      <c r="U49" s="66"/>
      <c r="V49" s="35">
        <v>10</v>
      </c>
      <c r="W49" s="3">
        <v>13</v>
      </c>
      <c r="X49" s="3">
        <v>0</v>
      </c>
      <c r="Y49" s="3">
        <v>0</v>
      </c>
      <c r="Z49" s="69" t="s">
        <v>101</v>
      </c>
    </row>
    <row r="50" spans="2:26" ht="45" x14ac:dyDescent="0.25">
      <c r="B50" s="35">
        <v>47</v>
      </c>
      <c r="C50" s="8">
        <v>44715</v>
      </c>
      <c r="D50" s="5" t="s">
        <v>105</v>
      </c>
      <c r="E50" s="36">
        <v>2</v>
      </c>
      <c r="F50" s="44"/>
      <c r="G50" s="4"/>
      <c r="H50" s="4"/>
      <c r="I50" s="36"/>
      <c r="J50" s="35">
        <v>70</v>
      </c>
      <c r="K50" s="6">
        <v>0.41</v>
      </c>
      <c r="L50" s="50">
        <f>K50*J50</f>
        <v>28.7</v>
      </c>
      <c r="M50" s="59">
        <f>SUM(N50:S50)+E50</f>
        <v>86</v>
      </c>
      <c r="N50" s="3">
        <v>12</v>
      </c>
      <c r="O50" s="3"/>
      <c r="P50" s="3">
        <v>45</v>
      </c>
      <c r="Q50" s="3">
        <v>26</v>
      </c>
      <c r="R50" s="3">
        <v>1</v>
      </c>
      <c r="S50" s="3"/>
      <c r="T50" s="60">
        <v>0</v>
      </c>
      <c r="U50" s="66"/>
      <c r="V50" s="35">
        <v>13</v>
      </c>
      <c r="W50" s="3">
        <v>5</v>
      </c>
      <c r="X50" s="3">
        <v>0</v>
      </c>
      <c r="Y50" s="3">
        <v>0</v>
      </c>
      <c r="Z50" s="69" t="s">
        <v>102</v>
      </c>
    </row>
    <row r="51" spans="2:26" ht="30" x14ac:dyDescent="0.25">
      <c r="B51" s="35">
        <v>48</v>
      </c>
      <c r="C51" s="8">
        <v>44718</v>
      </c>
      <c r="D51" s="5" t="s">
        <v>111</v>
      </c>
      <c r="E51" s="36">
        <v>0</v>
      </c>
      <c r="F51" s="44"/>
      <c r="G51" s="4"/>
      <c r="H51" s="4"/>
      <c r="I51" s="36"/>
      <c r="J51" s="35">
        <v>94</v>
      </c>
      <c r="K51" s="6">
        <v>0.32</v>
      </c>
      <c r="L51" s="50">
        <f>K51*J51</f>
        <v>30.080000000000002</v>
      </c>
      <c r="M51" s="59">
        <f>SUM(N51:S51)+E51</f>
        <v>100</v>
      </c>
      <c r="N51" s="3">
        <v>9</v>
      </c>
      <c r="O51" s="3"/>
      <c r="P51" s="3">
        <v>57</v>
      </c>
      <c r="Q51" s="3">
        <v>27</v>
      </c>
      <c r="R51" s="3">
        <v>7</v>
      </c>
      <c r="S51" s="3"/>
      <c r="T51" s="60">
        <v>2</v>
      </c>
      <c r="U51" s="66"/>
      <c r="V51" s="35">
        <v>12</v>
      </c>
      <c r="W51" s="3">
        <v>16</v>
      </c>
      <c r="X51" s="3">
        <v>0</v>
      </c>
      <c r="Y51" s="3">
        <v>0</v>
      </c>
      <c r="Z51" s="70" t="s">
        <v>112</v>
      </c>
    </row>
    <row r="52" spans="2:26" ht="45" x14ac:dyDescent="0.25">
      <c r="B52" s="35">
        <v>49</v>
      </c>
      <c r="C52" s="8">
        <v>44719</v>
      </c>
      <c r="D52" s="5" t="s">
        <v>109</v>
      </c>
      <c r="E52" s="36">
        <v>1</v>
      </c>
      <c r="F52" s="44"/>
      <c r="G52" s="4"/>
      <c r="H52" s="4"/>
      <c r="I52" s="36"/>
      <c r="J52" s="35">
        <v>82</v>
      </c>
      <c r="K52" s="6">
        <v>0.25</v>
      </c>
      <c r="L52" s="50">
        <f>K52*J52</f>
        <v>20.5</v>
      </c>
      <c r="M52" s="59">
        <f>SUM(N52:S52)+E52</f>
        <v>103</v>
      </c>
      <c r="N52" s="3">
        <v>8</v>
      </c>
      <c r="O52" s="3"/>
      <c r="P52" s="3">
        <v>72</v>
      </c>
      <c r="Q52" s="3">
        <v>17</v>
      </c>
      <c r="R52" s="3">
        <v>5</v>
      </c>
      <c r="S52" s="3"/>
      <c r="T52" s="60">
        <v>0</v>
      </c>
      <c r="U52" s="66"/>
      <c r="V52" s="35">
        <v>19</v>
      </c>
      <c r="W52" s="3">
        <v>8</v>
      </c>
      <c r="X52" s="3">
        <v>0</v>
      </c>
      <c r="Y52" s="3">
        <v>0</v>
      </c>
      <c r="Z52" s="69" t="s">
        <v>110</v>
      </c>
    </row>
    <row r="53" spans="2:26" ht="30" x14ac:dyDescent="0.25">
      <c r="B53" s="35">
        <v>50</v>
      </c>
      <c r="C53" s="8">
        <v>44720</v>
      </c>
      <c r="D53" s="5" t="s">
        <v>128</v>
      </c>
      <c r="E53" s="36"/>
      <c r="F53" s="44">
        <v>190</v>
      </c>
      <c r="G53" s="4">
        <v>169</v>
      </c>
      <c r="H53" s="4">
        <v>1301</v>
      </c>
      <c r="I53" s="36">
        <v>1310</v>
      </c>
      <c r="J53" s="35"/>
      <c r="K53" s="6"/>
      <c r="L53" s="50">
        <f>K53*J53</f>
        <v>0</v>
      </c>
      <c r="M53" s="59">
        <f>SUM(N53:S53)+E53</f>
        <v>0</v>
      </c>
      <c r="N53" s="3"/>
      <c r="O53" s="3"/>
      <c r="P53" s="3"/>
      <c r="Q53" s="3"/>
      <c r="R53" s="3"/>
      <c r="S53" s="3"/>
      <c r="T53" s="60"/>
      <c r="U53" s="66"/>
      <c r="V53" s="35">
        <f>20+10</f>
        <v>30</v>
      </c>
      <c r="W53" s="3">
        <v>2</v>
      </c>
      <c r="X53" s="3">
        <v>1</v>
      </c>
      <c r="Y53" s="3">
        <v>1</v>
      </c>
      <c r="Z53" s="69" t="s">
        <v>108</v>
      </c>
    </row>
    <row r="54" spans="2:26" ht="30" x14ac:dyDescent="0.25">
      <c r="B54" s="35">
        <v>51</v>
      </c>
      <c r="C54" s="8">
        <v>44721</v>
      </c>
      <c r="D54" s="5" t="s">
        <v>106</v>
      </c>
      <c r="E54" s="36">
        <v>3</v>
      </c>
      <c r="F54" s="44"/>
      <c r="G54" s="4"/>
      <c r="H54" s="4"/>
      <c r="I54" s="36"/>
      <c r="J54" s="35">
        <v>92</v>
      </c>
      <c r="K54" s="6">
        <v>0.44</v>
      </c>
      <c r="L54" s="50">
        <f>K54*J54</f>
        <v>40.479999999999997</v>
      </c>
      <c r="M54" s="59">
        <f>SUM(N54:S54)+E54</f>
        <v>113</v>
      </c>
      <c r="N54" s="3">
        <v>17</v>
      </c>
      <c r="O54" s="3"/>
      <c r="P54" s="3">
        <v>56</v>
      </c>
      <c r="Q54" s="3">
        <v>33</v>
      </c>
      <c r="R54" s="3">
        <v>4</v>
      </c>
      <c r="S54" s="3"/>
      <c r="T54" s="60">
        <v>2</v>
      </c>
      <c r="U54" s="66"/>
      <c r="V54" s="35">
        <v>11</v>
      </c>
      <c r="W54" s="3">
        <v>10</v>
      </c>
      <c r="X54" s="3">
        <v>0</v>
      </c>
      <c r="Y54" s="3">
        <v>1</v>
      </c>
      <c r="Z54" s="69" t="s">
        <v>107</v>
      </c>
    </row>
    <row r="55" spans="2:26" ht="60" x14ac:dyDescent="0.25">
      <c r="B55" s="35">
        <v>52</v>
      </c>
      <c r="C55" s="8">
        <v>44725</v>
      </c>
      <c r="D55" s="5" t="s">
        <v>129</v>
      </c>
      <c r="E55" s="36"/>
      <c r="F55" s="44">
        <v>129</v>
      </c>
      <c r="G55" s="4">
        <v>107</v>
      </c>
      <c r="H55" s="4">
        <v>392</v>
      </c>
      <c r="I55" s="36">
        <v>392</v>
      </c>
      <c r="J55" s="35"/>
      <c r="K55" s="6"/>
      <c r="L55" s="50">
        <f>K55*J55</f>
        <v>0</v>
      </c>
      <c r="M55" s="59">
        <f>SUM(N55:S55)+E55</f>
        <v>0</v>
      </c>
      <c r="N55" s="3"/>
      <c r="O55" s="3"/>
      <c r="P55" s="3"/>
      <c r="Q55" s="3"/>
      <c r="R55" s="3"/>
      <c r="S55" s="3"/>
      <c r="T55" s="60"/>
      <c r="U55" s="66"/>
      <c r="V55" s="35">
        <v>11</v>
      </c>
      <c r="W55" s="3">
        <v>1</v>
      </c>
      <c r="X55" s="3">
        <v>0</v>
      </c>
      <c r="Y55" s="3">
        <v>0</v>
      </c>
      <c r="Z55" s="69" t="s">
        <v>124</v>
      </c>
    </row>
    <row r="56" spans="2:26" ht="30" x14ac:dyDescent="0.25">
      <c r="B56" s="35">
        <v>53</v>
      </c>
      <c r="C56" s="8">
        <v>44727</v>
      </c>
      <c r="D56" s="5" t="s">
        <v>120</v>
      </c>
      <c r="E56" s="36">
        <v>1</v>
      </c>
      <c r="F56" s="44"/>
      <c r="G56" s="4"/>
      <c r="H56" s="4"/>
      <c r="I56" s="36"/>
      <c r="J56" s="35">
        <v>67</v>
      </c>
      <c r="K56" s="6">
        <v>0.11</v>
      </c>
      <c r="L56" s="50">
        <f>K56*J56</f>
        <v>7.37</v>
      </c>
      <c r="M56" s="59">
        <f>SUM(N56:S56)+E56</f>
        <v>82</v>
      </c>
      <c r="N56" s="3">
        <v>8</v>
      </c>
      <c r="O56" s="3"/>
      <c r="P56" s="3">
        <v>59</v>
      </c>
      <c r="Q56" s="3"/>
      <c r="R56" s="3">
        <v>14</v>
      </c>
      <c r="S56" s="3"/>
      <c r="T56" s="60">
        <v>0</v>
      </c>
      <c r="U56" s="66">
        <v>51</v>
      </c>
      <c r="V56" s="35">
        <v>17</v>
      </c>
      <c r="W56" s="3">
        <v>12</v>
      </c>
      <c r="X56" s="3">
        <v>0</v>
      </c>
      <c r="Y56" s="3">
        <v>0</v>
      </c>
      <c r="Z56" s="69" t="s">
        <v>123</v>
      </c>
    </row>
    <row r="57" spans="2:26" ht="30" x14ac:dyDescent="0.25">
      <c r="B57" s="35">
        <v>54</v>
      </c>
      <c r="C57" s="8">
        <v>44728</v>
      </c>
      <c r="D57" s="5" t="s">
        <v>119</v>
      </c>
      <c r="E57" s="36"/>
      <c r="F57" s="44">
        <v>80</v>
      </c>
      <c r="G57" s="4">
        <v>73</v>
      </c>
      <c r="H57" s="4">
        <v>608</v>
      </c>
      <c r="I57" s="36">
        <v>589</v>
      </c>
      <c r="J57" s="35"/>
      <c r="K57" s="6"/>
      <c r="L57" s="50">
        <f>K57*J57</f>
        <v>0</v>
      </c>
      <c r="M57" s="59">
        <f>SUM(N57:S57)+E57</f>
        <v>0</v>
      </c>
      <c r="N57" s="3"/>
      <c r="O57" s="3"/>
      <c r="P57" s="3"/>
      <c r="Q57" s="3"/>
      <c r="R57" s="3"/>
      <c r="S57" s="3"/>
      <c r="T57" s="60"/>
      <c r="U57" s="66"/>
      <c r="V57" s="35">
        <f>15+3</f>
        <v>18</v>
      </c>
      <c r="W57" s="3">
        <f>10</f>
        <v>10</v>
      </c>
      <c r="X57" s="3">
        <v>0</v>
      </c>
      <c r="Y57" s="3">
        <v>0</v>
      </c>
      <c r="Z57" s="69" t="s">
        <v>130</v>
      </c>
    </row>
    <row r="58" spans="2:26" ht="30" x14ac:dyDescent="0.25">
      <c r="B58" s="35">
        <v>55</v>
      </c>
      <c r="C58" s="8">
        <v>44728</v>
      </c>
      <c r="D58" s="5" t="s">
        <v>121</v>
      </c>
      <c r="E58" s="36">
        <v>1</v>
      </c>
      <c r="F58" s="44"/>
      <c r="G58" s="4"/>
      <c r="H58" s="4"/>
      <c r="I58" s="36"/>
      <c r="J58" s="35">
        <v>92</v>
      </c>
      <c r="K58" s="6">
        <v>0.51</v>
      </c>
      <c r="L58" s="50">
        <f>K58*J58</f>
        <v>46.92</v>
      </c>
      <c r="M58" s="59">
        <f>SUM(N58:S58)+E58</f>
        <v>106</v>
      </c>
      <c r="N58" s="3">
        <v>20</v>
      </c>
      <c r="O58" s="3"/>
      <c r="P58" s="3">
        <v>48</v>
      </c>
      <c r="Q58" s="3">
        <v>35</v>
      </c>
      <c r="R58" s="3">
        <v>2</v>
      </c>
      <c r="S58" s="3"/>
      <c r="T58" s="60">
        <v>0</v>
      </c>
      <c r="U58" s="66"/>
      <c r="V58" s="35">
        <v>16</v>
      </c>
      <c r="W58" s="3">
        <v>20</v>
      </c>
      <c r="X58" s="3">
        <v>0</v>
      </c>
      <c r="Y58" s="3">
        <v>0</v>
      </c>
      <c r="Z58" s="69" t="s">
        <v>122</v>
      </c>
    </row>
    <row r="59" spans="2:26" ht="45" x14ac:dyDescent="0.25">
      <c r="B59" s="35">
        <v>56</v>
      </c>
      <c r="C59" s="8">
        <v>44733</v>
      </c>
      <c r="D59" s="5" t="s">
        <v>136</v>
      </c>
      <c r="E59" s="36"/>
      <c r="F59" s="44">
        <v>166</v>
      </c>
      <c r="G59" s="4">
        <v>146</v>
      </c>
      <c r="H59" s="4">
        <v>528</v>
      </c>
      <c r="I59" s="36">
        <v>526</v>
      </c>
      <c r="J59" s="35"/>
      <c r="K59" s="6"/>
      <c r="L59" s="50">
        <f>K59*J59</f>
        <v>0</v>
      </c>
      <c r="M59" s="59">
        <f>SUM(N59:S59)+E59</f>
        <v>0</v>
      </c>
      <c r="N59" s="3"/>
      <c r="O59" s="3"/>
      <c r="P59" s="3"/>
      <c r="Q59" s="3"/>
      <c r="R59" s="3"/>
      <c r="S59" s="3"/>
      <c r="T59" s="60"/>
      <c r="U59" s="66"/>
      <c r="V59" s="35">
        <f>16+4</f>
        <v>20</v>
      </c>
      <c r="W59" s="3">
        <v>6</v>
      </c>
      <c r="X59" s="3">
        <v>0</v>
      </c>
      <c r="Y59" s="3">
        <v>1</v>
      </c>
      <c r="Z59" s="69" t="s">
        <v>131</v>
      </c>
    </row>
    <row r="60" spans="2:26" ht="30" x14ac:dyDescent="0.25">
      <c r="B60" s="35">
        <v>57</v>
      </c>
      <c r="C60" s="8">
        <v>44739</v>
      </c>
      <c r="D60" s="5" t="s">
        <v>132</v>
      </c>
      <c r="E60" s="36">
        <v>0</v>
      </c>
      <c r="F60" s="44"/>
      <c r="G60" s="4"/>
      <c r="H60" s="4"/>
      <c r="I60" s="36"/>
      <c r="J60" s="35">
        <v>74</v>
      </c>
      <c r="K60" s="6">
        <v>0.45</v>
      </c>
      <c r="L60" s="50">
        <f>K60*J60</f>
        <v>33.300000000000004</v>
      </c>
      <c r="M60" s="59">
        <f>SUM(N60:S60)+E60</f>
        <v>77</v>
      </c>
      <c r="N60" s="3">
        <v>8</v>
      </c>
      <c r="O60" s="3"/>
      <c r="P60" s="3">
        <v>38</v>
      </c>
      <c r="Q60" s="3">
        <v>27</v>
      </c>
      <c r="R60" s="3">
        <v>4</v>
      </c>
      <c r="S60" s="3"/>
      <c r="T60" s="60">
        <v>0</v>
      </c>
      <c r="U60" s="66"/>
      <c r="V60" s="35">
        <v>7</v>
      </c>
      <c r="W60" s="3">
        <v>0</v>
      </c>
      <c r="X60" s="3">
        <v>0</v>
      </c>
      <c r="Y60" s="3">
        <v>0</v>
      </c>
      <c r="Z60" s="69" t="s">
        <v>133</v>
      </c>
    </row>
    <row r="61" spans="2:26" ht="30" x14ac:dyDescent="0.25">
      <c r="B61" s="35">
        <v>58</v>
      </c>
      <c r="C61" s="8">
        <v>44740</v>
      </c>
      <c r="D61" s="5" t="s">
        <v>134</v>
      </c>
      <c r="E61" s="36">
        <v>3</v>
      </c>
      <c r="F61" s="44"/>
      <c r="G61" s="4"/>
      <c r="H61" s="4"/>
      <c r="I61" s="36"/>
      <c r="J61" s="35">
        <v>89</v>
      </c>
      <c r="K61" s="6">
        <v>0.56000000000000005</v>
      </c>
      <c r="L61" s="50">
        <f>K61*J61</f>
        <v>49.84</v>
      </c>
      <c r="M61" s="59">
        <f>SUM(N61:S61)+E61</f>
        <v>109</v>
      </c>
      <c r="N61" s="3">
        <v>4</v>
      </c>
      <c r="O61" s="3"/>
      <c r="P61" s="3">
        <v>44</v>
      </c>
      <c r="Q61" s="3">
        <v>53</v>
      </c>
      <c r="R61" s="3">
        <v>5</v>
      </c>
      <c r="S61" s="3"/>
      <c r="T61" s="60">
        <v>0</v>
      </c>
      <c r="U61" s="66"/>
      <c r="V61" s="35">
        <v>5</v>
      </c>
      <c r="W61" s="3">
        <v>4</v>
      </c>
      <c r="X61" s="3">
        <v>0</v>
      </c>
      <c r="Y61" s="3">
        <v>0</v>
      </c>
      <c r="Z61" s="69" t="s">
        <v>135</v>
      </c>
    </row>
    <row r="62" spans="2:26" x14ac:dyDescent="0.25">
      <c r="B62" s="35">
        <v>59</v>
      </c>
      <c r="C62" s="8"/>
      <c r="D62" s="5"/>
      <c r="E62" s="36"/>
      <c r="F62" s="44"/>
      <c r="G62" s="4"/>
      <c r="H62" s="4"/>
      <c r="I62" s="36"/>
      <c r="J62" s="35"/>
      <c r="K62" s="6"/>
      <c r="L62" s="50">
        <f>K62*J62</f>
        <v>0</v>
      </c>
      <c r="M62" s="59">
        <f>SUM(N62:S62)+E62</f>
        <v>0</v>
      </c>
      <c r="N62" s="3"/>
      <c r="O62" s="3"/>
      <c r="P62" s="3"/>
      <c r="Q62" s="3"/>
      <c r="R62" s="3"/>
      <c r="S62" s="3"/>
      <c r="T62" s="60"/>
      <c r="U62" s="66"/>
      <c r="V62" s="35"/>
      <c r="W62" s="3"/>
      <c r="X62" s="3"/>
      <c r="Y62" s="3"/>
      <c r="Z62" s="69"/>
    </row>
    <row r="63" spans="2:26" x14ac:dyDescent="0.25">
      <c r="B63" s="35">
        <v>60</v>
      </c>
      <c r="C63" s="8"/>
      <c r="D63" s="5"/>
      <c r="E63" s="36"/>
      <c r="F63" s="44"/>
      <c r="G63" s="4"/>
      <c r="H63" s="4"/>
      <c r="I63" s="36"/>
      <c r="J63" s="35"/>
      <c r="K63" s="6"/>
      <c r="L63" s="50">
        <f>K63*J63</f>
        <v>0</v>
      </c>
      <c r="M63" s="59">
        <f>SUM(N63:S63)+E63</f>
        <v>0</v>
      </c>
      <c r="N63" s="3"/>
      <c r="O63" s="3"/>
      <c r="P63" s="3"/>
      <c r="Q63" s="3"/>
      <c r="R63" s="3"/>
      <c r="S63" s="3"/>
      <c r="T63" s="60"/>
      <c r="U63" s="66"/>
      <c r="V63" s="35"/>
      <c r="W63" s="3"/>
      <c r="X63" s="3"/>
      <c r="Y63" s="3"/>
      <c r="Z63" s="69"/>
    </row>
    <row r="64" spans="2:26" x14ac:dyDescent="0.25">
      <c r="B64" s="35">
        <v>61</v>
      </c>
      <c r="C64" s="8"/>
      <c r="D64" s="5"/>
      <c r="E64" s="36"/>
      <c r="F64" s="44"/>
      <c r="G64" s="4"/>
      <c r="H64" s="4"/>
      <c r="I64" s="36"/>
      <c r="J64" s="35"/>
      <c r="K64" s="6"/>
      <c r="L64" s="50">
        <f>K64*J64</f>
        <v>0</v>
      </c>
      <c r="M64" s="59">
        <f>SUM(N64:S64)+E64</f>
        <v>0</v>
      </c>
      <c r="N64" s="3"/>
      <c r="O64" s="3"/>
      <c r="P64" s="3"/>
      <c r="Q64" s="3"/>
      <c r="R64" s="3"/>
      <c r="S64" s="3"/>
      <c r="T64" s="60"/>
      <c r="U64" s="66"/>
      <c r="V64" s="35"/>
      <c r="W64" s="3"/>
      <c r="X64" s="3"/>
      <c r="Y64" s="3"/>
      <c r="Z64" s="69"/>
    </row>
    <row r="65" spans="2:26" x14ac:dyDescent="0.25">
      <c r="B65" s="35">
        <v>62</v>
      </c>
      <c r="C65" s="8"/>
      <c r="D65" s="5"/>
      <c r="E65" s="36"/>
      <c r="F65" s="44"/>
      <c r="G65" s="4"/>
      <c r="H65" s="4"/>
      <c r="I65" s="36"/>
      <c r="J65" s="35"/>
      <c r="K65" s="6"/>
      <c r="L65" s="50">
        <f>K65*J65</f>
        <v>0</v>
      </c>
      <c r="M65" s="59">
        <f>SUM(N65:S65)+E65</f>
        <v>0</v>
      </c>
      <c r="N65" s="3"/>
      <c r="O65" s="3"/>
      <c r="P65" s="3"/>
      <c r="Q65" s="3"/>
      <c r="R65" s="3"/>
      <c r="S65" s="3"/>
      <c r="T65" s="60"/>
      <c r="U65" s="66"/>
      <c r="V65" s="35"/>
      <c r="W65" s="3"/>
      <c r="X65" s="3"/>
      <c r="Y65" s="3"/>
      <c r="Z65" s="69"/>
    </row>
    <row r="66" spans="2:26" x14ac:dyDescent="0.25">
      <c r="B66" s="35">
        <v>63</v>
      </c>
      <c r="C66" s="8"/>
      <c r="D66" s="5"/>
      <c r="E66" s="36"/>
      <c r="F66" s="44"/>
      <c r="G66" s="4"/>
      <c r="H66" s="4"/>
      <c r="I66" s="36"/>
      <c r="J66" s="35"/>
      <c r="K66" s="6"/>
      <c r="L66" s="50">
        <f>K66*J66</f>
        <v>0</v>
      </c>
      <c r="M66" s="59">
        <f>SUM(N66:S66)+E66</f>
        <v>0</v>
      </c>
      <c r="N66" s="3"/>
      <c r="O66" s="3"/>
      <c r="P66" s="3"/>
      <c r="Q66" s="3"/>
      <c r="R66" s="3"/>
      <c r="S66" s="3"/>
      <c r="T66" s="60"/>
      <c r="U66" s="66"/>
      <c r="V66" s="35"/>
      <c r="W66" s="3"/>
      <c r="X66" s="3"/>
      <c r="Y66" s="3"/>
      <c r="Z66" s="69"/>
    </row>
    <row r="67" spans="2:26" x14ac:dyDescent="0.25">
      <c r="B67" s="35">
        <v>64</v>
      </c>
      <c r="C67" s="8"/>
      <c r="D67" s="5"/>
      <c r="E67" s="36"/>
      <c r="F67" s="44"/>
      <c r="G67" s="4"/>
      <c r="H67" s="4"/>
      <c r="I67" s="36"/>
      <c r="J67" s="35"/>
      <c r="K67" s="6"/>
      <c r="L67" s="50">
        <f>K67*J67</f>
        <v>0</v>
      </c>
      <c r="M67" s="59">
        <f>SUM(N67:S67)+E67</f>
        <v>0</v>
      </c>
      <c r="N67" s="3"/>
      <c r="O67" s="3"/>
      <c r="P67" s="3"/>
      <c r="Q67" s="3"/>
      <c r="R67" s="3"/>
      <c r="S67" s="3"/>
      <c r="T67" s="60"/>
      <c r="U67" s="66"/>
      <c r="V67" s="35"/>
      <c r="W67" s="3"/>
      <c r="X67" s="3"/>
      <c r="Y67" s="3"/>
      <c r="Z67" s="69"/>
    </row>
    <row r="68" spans="2:26" x14ac:dyDescent="0.25">
      <c r="B68" s="35">
        <v>65</v>
      </c>
      <c r="C68" s="8"/>
      <c r="D68" s="5"/>
      <c r="E68" s="36"/>
      <c r="F68" s="44"/>
      <c r="G68" s="4"/>
      <c r="H68" s="4"/>
      <c r="I68" s="36"/>
      <c r="J68" s="35"/>
      <c r="K68" s="6"/>
      <c r="L68" s="50">
        <f>K68*J68</f>
        <v>0</v>
      </c>
      <c r="M68" s="59">
        <f>SUM(N68:S68)+E68</f>
        <v>0</v>
      </c>
      <c r="N68" s="3"/>
      <c r="O68" s="3"/>
      <c r="P68" s="3"/>
      <c r="Q68" s="3"/>
      <c r="R68" s="3"/>
      <c r="S68" s="3"/>
      <c r="T68" s="60"/>
      <c r="U68" s="66"/>
      <c r="V68" s="35"/>
      <c r="W68" s="3"/>
      <c r="X68" s="3"/>
      <c r="Y68" s="3"/>
      <c r="Z68" s="69"/>
    </row>
    <row r="69" spans="2:26" x14ac:dyDescent="0.25">
      <c r="B69" s="35">
        <v>66</v>
      </c>
      <c r="C69" s="8"/>
      <c r="D69" s="5"/>
      <c r="E69" s="36"/>
      <c r="F69" s="44"/>
      <c r="G69" s="4"/>
      <c r="H69" s="4"/>
      <c r="I69" s="36"/>
      <c r="J69" s="35"/>
      <c r="K69" s="6"/>
      <c r="L69" s="50">
        <f>K69*J69</f>
        <v>0</v>
      </c>
      <c r="M69" s="59">
        <f>SUM(N69:S69)+E69</f>
        <v>0</v>
      </c>
      <c r="N69" s="3"/>
      <c r="O69" s="3"/>
      <c r="P69" s="3"/>
      <c r="Q69" s="3"/>
      <c r="R69" s="3"/>
      <c r="S69" s="3"/>
      <c r="T69" s="60"/>
      <c r="U69" s="66"/>
      <c r="V69" s="35"/>
      <c r="W69" s="3"/>
      <c r="X69" s="3"/>
      <c r="Y69" s="3"/>
      <c r="Z69" s="69"/>
    </row>
    <row r="70" spans="2:26" x14ac:dyDescent="0.25">
      <c r="B70" s="35">
        <v>67</v>
      </c>
      <c r="C70" s="8"/>
      <c r="D70" s="5"/>
      <c r="E70" s="36"/>
      <c r="F70" s="44"/>
      <c r="G70" s="4"/>
      <c r="H70" s="4"/>
      <c r="I70" s="36"/>
      <c r="J70" s="35"/>
      <c r="K70" s="6"/>
      <c r="L70" s="50">
        <f>K70*J70</f>
        <v>0</v>
      </c>
      <c r="M70" s="59">
        <f>SUM(N70:S70)+E70</f>
        <v>0</v>
      </c>
      <c r="N70" s="3"/>
      <c r="O70" s="3"/>
      <c r="P70" s="3"/>
      <c r="Q70" s="3"/>
      <c r="R70" s="3"/>
      <c r="S70" s="3"/>
      <c r="T70" s="60"/>
      <c r="U70" s="66"/>
      <c r="V70" s="35"/>
      <c r="W70" s="3"/>
      <c r="X70" s="3"/>
      <c r="Y70" s="3"/>
      <c r="Z70" s="69"/>
    </row>
    <row r="71" spans="2:26" x14ac:dyDescent="0.25">
      <c r="B71" s="35">
        <v>68</v>
      </c>
      <c r="C71" s="8"/>
      <c r="D71" s="5"/>
      <c r="E71" s="36"/>
      <c r="F71" s="44"/>
      <c r="G71" s="4"/>
      <c r="H71" s="4"/>
      <c r="I71" s="36"/>
      <c r="J71" s="35"/>
      <c r="K71" s="6"/>
      <c r="L71" s="50">
        <f>K71*J71</f>
        <v>0</v>
      </c>
      <c r="M71" s="59">
        <f>SUM(N71:S71)+E71</f>
        <v>0</v>
      </c>
      <c r="N71" s="3"/>
      <c r="O71" s="3"/>
      <c r="P71" s="3"/>
      <c r="Q71" s="3"/>
      <c r="R71" s="3"/>
      <c r="S71" s="3"/>
      <c r="T71" s="60"/>
      <c r="U71" s="66"/>
      <c r="V71" s="35"/>
      <c r="W71" s="3"/>
      <c r="X71" s="3"/>
      <c r="Y71" s="3"/>
      <c r="Z71" s="69"/>
    </row>
    <row r="72" spans="2:26" x14ac:dyDescent="0.25">
      <c r="B72" s="35">
        <v>69</v>
      </c>
      <c r="C72" s="8"/>
      <c r="D72" s="5"/>
      <c r="E72" s="36"/>
      <c r="F72" s="44"/>
      <c r="G72" s="4"/>
      <c r="H72" s="4"/>
      <c r="I72" s="36"/>
      <c r="J72" s="35"/>
      <c r="K72" s="6"/>
      <c r="L72" s="50">
        <f>K72*J72</f>
        <v>0</v>
      </c>
      <c r="M72" s="59">
        <f>SUM(N72:S72)+E72</f>
        <v>0</v>
      </c>
      <c r="N72" s="3"/>
      <c r="O72" s="3"/>
      <c r="P72" s="3"/>
      <c r="Q72" s="3"/>
      <c r="R72" s="3"/>
      <c r="S72" s="3"/>
      <c r="T72" s="60"/>
      <c r="U72" s="66"/>
      <c r="V72" s="35"/>
      <c r="W72" s="3"/>
      <c r="X72" s="3"/>
      <c r="Y72" s="3"/>
      <c r="Z72" s="69"/>
    </row>
    <row r="73" spans="2:26" x14ac:dyDescent="0.25">
      <c r="B73" s="35">
        <v>70</v>
      </c>
      <c r="C73" s="8"/>
      <c r="D73" s="5"/>
      <c r="E73" s="36"/>
      <c r="F73" s="44"/>
      <c r="G73" s="4"/>
      <c r="H73" s="4"/>
      <c r="I73" s="36"/>
      <c r="J73" s="35"/>
      <c r="K73" s="6"/>
      <c r="L73" s="50">
        <f>K73*J73</f>
        <v>0</v>
      </c>
      <c r="M73" s="59">
        <f>SUM(N73:S73)+E73</f>
        <v>0</v>
      </c>
      <c r="N73" s="3"/>
      <c r="O73" s="3"/>
      <c r="P73" s="3"/>
      <c r="Q73" s="3"/>
      <c r="R73" s="3"/>
      <c r="S73" s="3"/>
      <c r="T73" s="60"/>
      <c r="U73" s="66"/>
      <c r="V73" s="35"/>
      <c r="W73" s="3"/>
      <c r="X73" s="3"/>
      <c r="Y73" s="3"/>
      <c r="Z73" s="69"/>
    </row>
    <row r="74" spans="2:26" x14ac:dyDescent="0.25">
      <c r="B74" s="35">
        <v>71</v>
      </c>
      <c r="C74" s="8"/>
      <c r="D74" s="5"/>
      <c r="E74" s="36"/>
      <c r="F74" s="44"/>
      <c r="G74" s="4"/>
      <c r="H74" s="4"/>
      <c r="I74" s="36"/>
      <c r="J74" s="35"/>
      <c r="K74" s="6"/>
      <c r="L74" s="50">
        <f>K74*J74</f>
        <v>0</v>
      </c>
      <c r="M74" s="59">
        <f>SUM(N74:S74)+E74</f>
        <v>0</v>
      </c>
      <c r="N74" s="3"/>
      <c r="O74" s="3"/>
      <c r="P74" s="3"/>
      <c r="Q74" s="3"/>
      <c r="R74" s="3"/>
      <c r="S74" s="3"/>
      <c r="T74" s="60"/>
      <c r="U74" s="66"/>
      <c r="V74" s="35"/>
      <c r="W74" s="3"/>
      <c r="X74" s="3"/>
      <c r="Y74" s="3"/>
      <c r="Z74" s="69"/>
    </row>
    <row r="75" spans="2:26" x14ac:dyDescent="0.25">
      <c r="B75" s="35">
        <v>72</v>
      </c>
      <c r="C75" s="8"/>
      <c r="D75" s="5"/>
      <c r="E75" s="36"/>
      <c r="F75" s="44"/>
      <c r="G75" s="4"/>
      <c r="H75" s="4"/>
      <c r="I75" s="36"/>
      <c r="J75" s="35"/>
      <c r="K75" s="6"/>
      <c r="L75" s="50">
        <f>K75*J75</f>
        <v>0</v>
      </c>
      <c r="M75" s="59">
        <f>SUM(N75:S75)+E75</f>
        <v>0</v>
      </c>
      <c r="N75" s="3"/>
      <c r="O75" s="3"/>
      <c r="P75" s="3"/>
      <c r="Q75" s="3"/>
      <c r="R75" s="3"/>
      <c r="S75" s="3"/>
      <c r="T75" s="60"/>
      <c r="U75" s="66"/>
      <c r="V75" s="35"/>
      <c r="W75" s="3"/>
      <c r="X75" s="3"/>
      <c r="Y75" s="3"/>
      <c r="Z75" s="69"/>
    </row>
    <row r="76" spans="2:26" x14ac:dyDescent="0.25">
      <c r="B76" s="35">
        <v>73</v>
      </c>
      <c r="C76" s="8"/>
      <c r="D76" s="5"/>
      <c r="E76" s="36"/>
      <c r="F76" s="44"/>
      <c r="G76" s="4"/>
      <c r="H76" s="4"/>
      <c r="I76" s="36"/>
      <c r="J76" s="35"/>
      <c r="K76" s="6"/>
      <c r="L76" s="50">
        <f>K76*J76</f>
        <v>0</v>
      </c>
      <c r="M76" s="59">
        <f>SUM(N76:S76)+E76</f>
        <v>0</v>
      </c>
      <c r="N76" s="3"/>
      <c r="O76" s="3"/>
      <c r="P76" s="3"/>
      <c r="Q76" s="3"/>
      <c r="R76" s="3"/>
      <c r="S76" s="3"/>
      <c r="T76" s="60"/>
      <c r="U76" s="66"/>
      <c r="V76" s="35"/>
      <c r="W76" s="3"/>
      <c r="X76" s="3"/>
      <c r="Y76" s="3"/>
      <c r="Z76" s="69"/>
    </row>
    <row r="77" spans="2:26" x14ac:dyDescent="0.25">
      <c r="B77" s="35">
        <v>74</v>
      </c>
      <c r="C77" s="8"/>
      <c r="D77" s="5"/>
      <c r="E77" s="36"/>
      <c r="F77" s="44"/>
      <c r="G77" s="4"/>
      <c r="H77" s="4"/>
      <c r="I77" s="36"/>
      <c r="J77" s="35"/>
      <c r="K77" s="6"/>
      <c r="L77" s="50">
        <f>K77*J77</f>
        <v>0</v>
      </c>
      <c r="M77" s="59">
        <f>SUM(N77:S77)+E77</f>
        <v>0</v>
      </c>
      <c r="N77" s="3"/>
      <c r="O77" s="3"/>
      <c r="P77" s="3"/>
      <c r="Q77" s="3"/>
      <c r="R77" s="3"/>
      <c r="S77" s="3"/>
      <c r="T77" s="60"/>
      <c r="U77" s="66"/>
      <c r="V77" s="35"/>
      <c r="W77" s="3"/>
      <c r="X77" s="3"/>
      <c r="Y77" s="3"/>
      <c r="Z77" s="69"/>
    </row>
    <row r="78" spans="2:26" x14ac:dyDescent="0.25">
      <c r="B78" s="35">
        <v>75</v>
      </c>
      <c r="C78" s="8"/>
      <c r="D78" s="5"/>
      <c r="E78" s="36"/>
      <c r="F78" s="44"/>
      <c r="G78" s="4"/>
      <c r="H78" s="4"/>
      <c r="I78" s="36"/>
      <c r="J78" s="35"/>
      <c r="K78" s="6"/>
      <c r="L78" s="50">
        <f>K78*J78</f>
        <v>0</v>
      </c>
      <c r="M78" s="59">
        <f>SUM(N78:S78)+E78</f>
        <v>0</v>
      </c>
      <c r="N78" s="3"/>
      <c r="O78" s="3"/>
      <c r="P78" s="3"/>
      <c r="Q78" s="3"/>
      <c r="R78" s="3"/>
      <c r="S78" s="3"/>
      <c r="T78" s="60"/>
      <c r="U78" s="66"/>
      <c r="V78" s="35"/>
      <c r="W78" s="3"/>
      <c r="X78" s="3"/>
      <c r="Y78" s="3"/>
      <c r="Z78" s="69"/>
    </row>
    <row r="79" spans="2:26" x14ac:dyDescent="0.25">
      <c r="B79" s="35">
        <v>76</v>
      </c>
      <c r="C79" s="8"/>
      <c r="D79" s="5"/>
      <c r="E79" s="36"/>
      <c r="F79" s="44"/>
      <c r="G79" s="4"/>
      <c r="H79" s="4"/>
      <c r="I79" s="36"/>
      <c r="J79" s="35"/>
      <c r="K79" s="6"/>
      <c r="L79" s="50">
        <f>K79*J79</f>
        <v>0</v>
      </c>
      <c r="M79" s="59">
        <f>SUM(N79:S79)+E79</f>
        <v>0</v>
      </c>
      <c r="N79" s="3"/>
      <c r="O79" s="3"/>
      <c r="P79" s="3"/>
      <c r="Q79" s="3"/>
      <c r="R79" s="3"/>
      <c r="S79" s="3"/>
      <c r="T79" s="60"/>
      <c r="U79" s="66"/>
      <c r="V79" s="35"/>
      <c r="W79" s="3"/>
      <c r="X79" s="3"/>
      <c r="Y79" s="3"/>
      <c r="Z79" s="69"/>
    </row>
    <row r="80" spans="2:26" x14ac:dyDescent="0.25">
      <c r="B80" s="35">
        <v>77</v>
      </c>
      <c r="C80" s="8"/>
      <c r="D80" s="5"/>
      <c r="E80" s="36"/>
      <c r="F80" s="44"/>
      <c r="G80" s="4"/>
      <c r="H80" s="4"/>
      <c r="I80" s="36"/>
      <c r="J80" s="35"/>
      <c r="K80" s="6"/>
      <c r="L80" s="50">
        <f>K80*J80</f>
        <v>0</v>
      </c>
      <c r="M80" s="59">
        <f>SUM(N80:S80)+E80</f>
        <v>0</v>
      </c>
      <c r="N80" s="3"/>
      <c r="O80" s="3"/>
      <c r="P80" s="3"/>
      <c r="Q80" s="3"/>
      <c r="R80" s="3"/>
      <c r="S80" s="3"/>
      <c r="T80" s="60"/>
      <c r="U80" s="66"/>
      <c r="V80" s="35"/>
      <c r="W80" s="3"/>
      <c r="X80" s="3"/>
      <c r="Y80" s="3"/>
      <c r="Z80" s="69"/>
    </row>
    <row r="81" spans="2:26" x14ac:dyDescent="0.25">
      <c r="B81" s="35">
        <v>78</v>
      </c>
      <c r="C81" s="8"/>
      <c r="D81" s="5"/>
      <c r="E81" s="36"/>
      <c r="F81" s="44"/>
      <c r="G81" s="4"/>
      <c r="H81" s="4"/>
      <c r="I81" s="36"/>
      <c r="J81" s="35"/>
      <c r="K81" s="6"/>
      <c r="L81" s="50">
        <f>K81*J81</f>
        <v>0</v>
      </c>
      <c r="M81" s="59">
        <f>SUM(N81:S81)+E81</f>
        <v>0</v>
      </c>
      <c r="N81" s="3"/>
      <c r="O81" s="3"/>
      <c r="P81" s="3"/>
      <c r="Q81" s="3"/>
      <c r="R81" s="3"/>
      <c r="S81" s="3"/>
      <c r="T81" s="60"/>
      <c r="U81" s="66"/>
      <c r="V81" s="35"/>
      <c r="W81" s="3"/>
      <c r="X81" s="3"/>
      <c r="Y81" s="3"/>
      <c r="Z81" s="69"/>
    </row>
    <row r="82" spans="2:26" x14ac:dyDescent="0.25">
      <c r="B82" s="35">
        <v>79</v>
      </c>
      <c r="C82" s="8"/>
      <c r="D82" s="5"/>
      <c r="E82" s="36"/>
      <c r="F82" s="44"/>
      <c r="G82" s="4"/>
      <c r="H82" s="4"/>
      <c r="I82" s="36"/>
      <c r="J82" s="35"/>
      <c r="K82" s="6"/>
      <c r="L82" s="51"/>
      <c r="M82" s="59">
        <f>SUM(N82:S82)+E82</f>
        <v>0</v>
      </c>
      <c r="N82" s="3"/>
      <c r="O82" s="3"/>
      <c r="P82" s="3"/>
      <c r="Q82" s="3"/>
      <c r="R82" s="3"/>
      <c r="S82" s="3"/>
      <c r="T82" s="60"/>
      <c r="U82" s="66"/>
      <c r="V82" s="35"/>
      <c r="W82" s="3"/>
      <c r="X82" s="3"/>
      <c r="Y82" s="3"/>
      <c r="Z82" s="69"/>
    </row>
    <row r="83" spans="2:26" x14ac:dyDescent="0.25">
      <c r="B83" s="35">
        <v>80</v>
      </c>
      <c r="C83" s="8"/>
      <c r="D83" s="5"/>
      <c r="E83" s="36"/>
      <c r="F83" s="44"/>
      <c r="G83" s="4"/>
      <c r="H83" s="4"/>
      <c r="I83" s="36"/>
      <c r="J83" s="35"/>
      <c r="K83" s="6"/>
      <c r="L83" s="51"/>
      <c r="M83" s="59">
        <f>SUM(N83:S83)+E83</f>
        <v>0</v>
      </c>
      <c r="N83" s="3"/>
      <c r="O83" s="3"/>
      <c r="P83" s="3"/>
      <c r="Q83" s="3"/>
      <c r="R83" s="3"/>
      <c r="S83" s="3"/>
      <c r="T83" s="60"/>
      <c r="U83" s="66"/>
      <c r="V83" s="35"/>
      <c r="W83" s="3"/>
      <c r="X83" s="3"/>
      <c r="Y83" s="3"/>
      <c r="Z83" s="69"/>
    </row>
    <row r="84" spans="2:26" x14ac:dyDescent="0.25">
      <c r="B84" s="35">
        <v>81</v>
      </c>
      <c r="C84" s="8"/>
      <c r="D84" s="5"/>
      <c r="E84" s="36"/>
      <c r="F84" s="44"/>
      <c r="G84" s="4"/>
      <c r="H84" s="4"/>
      <c r="I84" s="36"/>
      <c r="J84" s="35"/>
      <c r="K84" s="6"/>
      <c r="L84" s="51"/>
      <c r="M84" s="59">
        <f>SUM(N84:S84)+E84</f>
        <v>0</v>
      </c>
      <c r="N84" s="3"/>
      <c r="O84" s="3"/>
      <c r="P84" s="3"/>
      <c r="Q84" s="3"/>
      <c r="R84" s="3"/>
      <c r="S84" s="3"/>
      <c r="T84" s="60"/>
      <c r="U84" s="66"/>
      <c r="V84" s="35"/>
      <c r="W84" s="3"/>
      <c r="X84" s="3"/>
      <c r="Y84" s="3"/>
      <c r="Z84" s="69"/>
    </row>
    <row r="85" spans="2:26" x14ac:dyDescent="0.25">
      <c r="B85" s="35">
        <v>82</v>
      </c>
      <c r="C85" s="8"/>
      <c r="D85" s="5"/>
      <c r="E85" s="36"/>
      <c r="F85" s="44"/>
      <c r="G85" s="4"/>
      <c r="H85" s="4"/>
      <c r="I85" s="36"/>
      <c r="J85" s="35"/>
      <c r="K85" s="6"/>
      <c r="L85" s="51"/>
      <c r="M85" s="59">
        <f>SUM(N85:S85)+E85</f>
        <v>0</v>
      </c>
      <c r="N85" s="3"/>
      <c r="O85" s="3"/>
      <c r="P85" s="3"/>
      <c r="Q85" s="3"/>
      <c r="R85" s="3"/>
      <c r="S85" s="3"/>
      <c r="T85" s="60"/>
      <c r="U85" s="66"/>
      <c r="V85" s="35"/>
      <c r="W85" s="3"/>
      <c r="X85" s="3"/>
      <c r="Y85" s="3"/>
      <c r="Z85" s="69"/>
    </row>
    <row r="86" spans="2:26" x14ac:dyDescent="0.25">
      <c r="B86" s="35">
        <v>83</v>
      </c>
      <c r="C86" s="8"/>
      <c r="D86" s="5"/>
      <c r="E86" s="36"/>
      <c r="F86" s="44"/>
      <c r="G86" s="4"/>
      <c r="H86" s="4"/>
      <c r="I86" s="36"/>
      <c r="J86" s="35"/>
      <c r="K86" s="6"/>
      <c r="L86" s="51"/>
      <c r="M86" s="59">
        <f>SUM(N86:S86)+E86</f>
        <v>0</v>
      </c>
      <c r="N86" s="3"/>
      <c r="O86" s="3"/>
      <c r="P86" s="3"/>
      <c r="Q86" s="3"/>
      <c r="R86" s="3"/>
      <c r="S86" s="3"/>
      <c r="T86" s="60"/>
      <c r="U86" s="66"/>
      <c r="V86" s="35"/>
      <c r="W86" s="3"/>
      <c r="X86" s="3"/>
      <c r="Y86" s="3"/>
      <c r="Z86" s="69"/>
    </row>
    <row r="87" spans="2:26" x14ac:dyDescent="0.25">
      <c r="B87" s="35">
        <v>84</v>
      </c>
      <c r="C87" s="8"/>
      <c r="D87" s="5"/>
      <c r="E87" s="36"/>
      <c r="F87" s="44"/>
      <c r="G87" s="4"/>
      <c r="H87" s="4"/>
      <c r="I87" s="36"/>
      <c r="J87" s="35"/>
      <c r="K87" s="6"/>
      <c r="L87" s="51"/>
      <c r="M87" s="59">
        <f>SUM(N87:S87)+E87</f>
        <v>0</v>
      </c>
      <c r="N87" s="3"/>
      <c r="O87" s="3"/>
      <c r="P87" s="3"/>
      <c r="Q87" s="3"/>
      <c r="R87" s="3"/>
      <c r="S87" s="3"/>
      <c r="T87" s="60"/>
      <c r="U87" s="66"/>
      <c r="V87" s="35"/>
      <c r="W87" s="3"/>
      <c r="X87" s="3"/>
      <c r="Y87" s="3"/>
      <c r="Z87" s="69"/>
    </row>
    <row r="88" spans="2:26" x14ac:dyDescent="0.25">
      <c r="B88" s="35">
        <v>85</v>
      </c>
      <c r="C88" s="8"/>
      <c r="D88" s="5"/>
      <c r="E88" s="36"/>
      <c r="F88" s="44"/>
      <c r="G88" s="4"/>
      <c r="H88" s="4"/>
      <c r="I88" s="36"/>
      <c r="J88" s="35"/>
      <c r="K88" s="6"/>
      <c r="L88" s="51"/>
      <c r="M88" s="59">
        <f>SUM(N88:S88)+E88</f>
        <v>0</v>
      </c>
      <c r="N88" s="3"/>
      <c r="O88" s="3"/>
      <c r="P88" s="3"/>
      <c r="Q88" s="3"/>
      <c r="R88" s="3"/>
      <c r="S88" s="3"/>
      <c r="T88" s="60"/>
      <c r="U88" s="66"/>
      <c r="V88" s="35"/>
      <c r="W88" s="3"/>
      <c r="X88" s="3"/>
      <c r="Y88" s="3"/>
      <c r="Z88" s="69"/>
    </row>
    <row r="89" spans="2:26" x14ac:dyDescent="0.25">
      <c r="B89" s="35">
        <v>86</v>
      </c>
      <c r="C89" s="8"/>
      <c r="D89" s="5"/>
      <c r="E89" s="36"/>
      <c r="F89" s="44"/>
      <c r="G89" s="4"/>
      <c r="H89" s="4"/>
      <c r="I89" s="36"/>
      <c r="J89" s="35"/>
      <c r="K89" s="6"/>
      <c r="L89" s="51"/>
      <c r="M89" s="59">
        <f>SUM(N89:S89)+E89</f>
        <v>0</v>
      </c>
      <c r="N89" s="3"/>
      <c r="O89" s="3"/>
      <c r="P89" s="3"/>
      <c r="Q89" s="3"/>
      <c r="R89" s="3"/>
      <c r="S89" s="3"/>
      <c r="T89" s="60"/>
      <c r="U89" s="66"/>
      <c r="V89" s="35"/>
      <c r="W89" s="3"/>
      <c r="X89" s="3"/>
      <c r="Y89" s="3"/>
      <c r="Z89" s="69"/>
    </row>
    <row r="90" spans="2:26" x14ac:dyDescent="0.25">
      <c r="B90" s="35">
        <v>87</v>
      </c>
      <c r="C90" s="8"/>
      <c r="D90" s="5"/>
      <c r="E90" s="36"/>
      <c r="F90" s="44"/>
      <c r="G90" s="4"/>
      <c r="H90" s="4"/>
      <c r="I90" s="36"/>
      <c r="J90" s="35"/>
      <c r="K90" s="6"/>
      <c r="L90" s="51"/>
      <c r="M90" s="59">
        <f>SUM(N90:S90)+E90</f>
        <v>0</v>
      </c>
      <c r="N90" s="3"/>
      <c r="O90" s="3"/>
      <c r="P90" s="3"/>
      <c r="Q90" s="3"/>
      <c r="R90" s="3"/>
      <c r="S90" s="3"/>
      <c r="T90" s="60"/>
      <c r="U90" s="66"/>
      <c r="V90" s="35"/>
      <c r="W90" s="3"/>
      <c r="X90" s="3"/>
      <c r="Y90" s="3"/>
      <c r="Z90" s="69"/>
    </row>
    <row r="91" spans="2:26" x14ac:dyDescent="0.25">
      <c r="B91" s="35">
        <v>88</v>
      </c>
      <c r="C91" s="8"/>
      <c r="D91" s="5"/>
      <c r="E91" s="36"/>
      <c r="F91" s="44"/>
      <c r="G91" s="4"/>
      <c r="H91" s="4"/>
      <c r="I91" s="36"/>
      <c r="J91" s="35"/>
      <c r="K91" s="6"/>
      <c r="L91" s="51"/>
      <c r="M91" s="59">
        <f>SUM(N91:S91)+E91</f>
        <v>0</v>
      </c>
      <c r="N91" s="3"/>
      <c r="O91" s="3"/>
      <c r="P91" s="3"/>
      <c r="Q91" s="3"/>
      <c r="R91" s="3"/>
      <c r="S91" s="3"/>
      <c r="T91" s="60"/>
      <c r="U91" s="66"/>
      <c r="V91" s="35"/>
      <c r="W91" s="3"/>
      <c r="X91" s="3"/>
      <c r="Y91" s="3"/>
      <c r="Z91" s="69"/>
    </row>
    <row r="92" spans="2:26" x14ac:dyDescent="0.25">
      <c r="B92" s="35">
        <v>89</v>
      </c>
      <c r="C92" s="8"/>
      <c r="D92" s="5"/>
      <c r="E92" s="36"/>
      <c r="F92" s="44"/>
      <c r="G92" s="4"/>
      <c r="H92" s="4"/>
      <c r="I92" s="36"/>
      <c r="J92" s="35"/>
      <c r="K92" s="6"/>
      <c r="L92" s="51"/>
      <c r="M92" s="59">
        <f>SUM(N92:S92)+E92</f>
        <v>0</v>
      </c>
      <c r="N92" s="3"/>
      <c r="O92" s="3"/>
      <c r="P92" s="3"/>
      <c r="Q92" s="3"/>
      <c r="R92" s="3"/>
      <c r="S92" s="3"/>
      <c r="T92" s="60"/>
      <c r="U92" s="66"/>
      <c r="V92" s="35"/>
      <c r="W92" s="3"/>
      <c r="X92" s="3"/>
      <c r="Y92" s="3"/>
      <c r="Z92" s="69"/>
    </row>
    <row r="93" spans="2:26" x14ac:dyDescent="0.25">
      <c r="B93" s="35">
        <v>90</v>
      </c>
      <c r="C93" s="8"/>
      <c r="D93" s="5"/>
      <c r="E93" s="36"/>
      <c r="F93" s="44"/>
      <c r="G93" s="4"/>
      <c r="H93" s="4"/>
      <c r="I93" s="36"/>
      <c r="J93" s="35"/>
      <c r="K93" s="6"/>
      <c r="L93" s="51"/>
      <c r="M93" s="59">
        <f>SUM(N93:S93)+E93</f>
        <v>0</v>
      </c>
      <c r="N93" s="3"/>
      <c r="O93" s="3"/>
      <c r="P93" s="3"/>
      <c r="Q93" s="3"/>
      <c r="R93" s="3"/>
      <c r="S93" s="3"/>
      <c r="T93" s="60"/>
      <c r="U93" s="66"/>
      <c r="V93" s="35"/>
      <c r="W93" s="3"/>
      <c r="X93" s="3"/>
      <c r="Y93" s="3"/>
      <c r="Z93" s="69"/>
    </row>
    <row r="94" spans="2:26" x14ac:dyDescent="0.25">
      <c r="B94" s="35">
        <v>91</v>
      </c>
      <c r="C94" s="8"/>
      <c r="D94" s="5"/>
      <c r="E94" s="36"/>
      <c r="F94" s="44"/>
      <c r="G94" s="4"/>
      <c r="H94" s="4"/>
      <c r="I94" s="36"/>
      <c r="J94" s="35"/>
      <c r="K94" s="6"/>
      <c r="L94" s="51"/>
      <c r="M94" s="59">
        <f>SUM(N94:S94)+E94</f>
        <v>0</v>
      </c>
      <c r="N94" s="3"/>
      <c r="O94" s="3"/>
      <c r="P94" s="3"/>
      <c r="Q94" s="3"/>
      <c r="R94" s="3"/>
      <c r="S94" s="3"/>
      <c r="T94" s="60"/>
      <c r="U94" s="66"/>
      <c r="V94" s="35"/>
      <c r="W94" s="3"/>
      <c r="X94" s="3"/>
      <c r="Y94" s="3"/>
      <c r="Z94" s="69"/>
    </row>
    <row r="95" spans="2:26" x14ac:dyDescent="0.25">
      <c r="B95" s="35">
        <v>92</v>
      </c>
      <c r="C95" s="8"/>
      <c r="D95" s="5"/>
      <c r="E95" s="36"/>
      <c r="F95" s="44"/>
      <c r="G95" s="4"/>
      <c r="H95" s="4"/>
      <c r="I95" s="36"/>
      <c r="J95" s="35"/>
      <c r="K95" s="6"/>
      <c r="L95" s="51"/>
      <c r="M95" s="59">
        <f>SUM(N95:S95)+E95</f>
        <v>0</v>
      </c>
      <c r="N95" s="3"/>
      <c r="O95" s="3"/>
      <c r="P95" s="3"/>
      <c r="Q95" s="3"/>
      <c r="R95" s="3"/>
      <c r="S95" s="3"/>
      <c r="T95" s="60"/>
      <c r="U95" s="66"/>
      <c r="V95" s="35"/>
      <c r="W95" s="3"/>
      <c r="X95" s="3"/>
      <c r="Y95" s="3"/>
      <c r="Z95" s="69"/>
    </row>
    <row r="96" spans="2:26" x14ac:dyDescent="0.25">
      <c r="B96" s="35">
        <v>93</v>
      </c>
      <c r="C96" s="8"/>
      <c r="D96" s="5"/>
      <c r="E96" s="36"/>
      <c r="F96" s="44"/>
      <c r="G96" s="4"/>
      <c r="H96" s="4"/>
      <c r="I96" s="36"/>
      <c r="J96" s="35"/>
      <c r="K96" s="6"/>
      <c r="L96" s="51"/>
      <c r="M96" s="59">
        <f>SUM(N96:S96)+E96</f>
        <v>0</v>
      </c>
      <c r="N96" s="3"/>
      <c r="O96" s="3"/>
      <c r="P96" s="3"/>
      <c r="Q96" s="3"/>
      <c r="R96" s="3"/>
      <c r="S96" s="3"/>
      <c r="T96" s="60"/>
      <c r="U96" s="66"/>
      <c r="V96" s="35"/>
      <c r="W96" s="3"/>
      <c r="X96" s="3"/>
      <c r="Y96" s="3"/>
      <c r="Z96" s="69"/>
    </row>
    <row r="97" spans="2:26" x14ac:dyDescent="0.25">
      <c r="B97" s="35">
        <v>94</v>
      </c>
      <c r="C97" s="8"/>
      <c r="D97" s="5"/>
      <c r="E97" s="36"/>
      <c r="F97" s="44"/>
      <c r="G97" s="4"/>
      <c r="H97" s="4"/>
      <c r="I97" s="36"/>
      <c r="J97" s="35"/>
      <c r="K97" s="6"/>
      <c r="L97" s="51"/>
      <c r="M97" s="59">
        <f>SUM(N97:S97)+E97</f>
        <v>0</v>
      </c>
      <c r="N97" s="3"/>
      <c r="O97" s="3"/>
      <c r="P97" s="3"/>
      <c r="Q97" s="3"/>
      <c r="R97" s="3"/>
      <c r="S97" s="3"/>
      <c r="T97" s="60"/>
      <c r="U97" s="66"/>
      <c r="V97" s="35"/>
      <c r="W97" s="3"/>
      <c r="X97" s="3"/>
      <c r="Y97" s="3"/>
      <c r="Z97" s="69"/>
    </row>
    <row r="98" spans="2:26" x14ac:dyDescent="0.25">
      <c r="B98" s="35">
        <v>95</v>
      </c>
      <c r="C98" s="8"/>
      <c r="D98" s="5"/>
      <c r="E98" s="36"/>
      <c r="F98" s="44"/>
      <c r="G98" s="4"/>
      <c r="H98" s="4"/>
      <c r="I98" s="36"/>
      <c r="J98" s="35"/>
      <c r="K98" s="6"/>
      <c r="L98" s="51"/>
      <c r="M98" s="59">
        <f>SUM(N98:S98)+E98</f>
        <v>0</v>
      </c>
      <c r="N98" s="3"/>
      <c r="O98" s="3"/>
      <c r="P98" s="3"/>
      <c r="Q98" s="3"/>
      <c r="R98" s="3"/>
      <c r="S98" s="3"/>
      <c r="T98" s="60"/>
      <c r="U98" s="66"/>
      <c r="V98" s="35"/>
      <c r="W98" s="3"/>
      <c r="X98" s="3"/>
      <c r="Y98" s="3"/>
      <c r="Z98" s="69"/>
    </row>
    <row r="99" spans="2:26" x14ac:dyDescent="0.25">
      <c r="B99" s="35">
        <v>96</v>
      </c>
      <c r="C99" s="8"/>
      <c r="D99" s="5"/>
      <c r="E99" s="36"/>
      <c r="F99" s="44"/>
      <c r="G99" s="4"/>
      <c r="H99" s="4"/>
      <c r="I99" s="36"/>
      <c r="J99" s="35"/>
      <c r="K99" s="6"/>
      <c r="L99" s="51"/>
      <c r="M99" s="59">
        <f>SUM(N99:S99)+E99</f>
        <v>0</v>
      </c>
      <c r="N99" s="3"/>
      <c r="O99" s="3"/>
      <c r="P99" s="3"/>
      <c r="Q99" s="3"/>
      <c r="R99" s="3"/>
      <c r="S99" s="3"/>
      <c r="T99" s="60"/>
      <c r="U99" s="66"/>
      <c r="V99" s="35"/>
      <c r="W99" s="3"/>
      <c r="X99" s="3"/>
      <c r="Y99" s="3"/>
      <c r="Z99" s="69"/>
    </row>
    <row r="100" spans="2:26" x14ac:dyDescent="0.25">
      <c r="B100" s="35">
        <v>97</v>
      </c>
      <c r="C100" s="8"/>
      <c r="D100" s="5"/>
      <c r="E100" s="36"/>
      <c r="F100" s="44"/>
      <c r="G100" s="4"/>
      <c r="H100" s="4"/>
      <c r="I100" s="36"/>
      <c r="J100" s="35"/>
      <c r="K100" s="6"/>
      <c r="L100" s="51"/>
      <c r="M100" s="59">
        <f>SUM(N100:S100)+E100</f>
        <v>0</v>
      </c>
      <c r="N100" s="3"/>
      <c r="O100" s="3"/>
      <c r="P100" s="3"/>
      <c r="Q100" s="3"/>
      <c r="R100" s="3"/>
      <c r="S100" s="3"/>
      <c r="T100" s="60"/>
      <c r="U100" s="66"/>
      <c r="V100" s="35"/>
      <c r="W100" s="3"/>
      <c r="X100" s="3"/>
      <c r="Y100" s="3"/>
      <c r="Z100" s="69"/>
    </row>
    <row r="101" spans="2:26" x14ac:dyDescent="0.25">
      <c r="B101" s="35">
        <v>98</v>
      </c>
      <c r="C101" s="8"/>
      <c r="D101" s="5"/>
      <c r="E101" s="36"/>
      <c r="F101" s="44"/>
      <c r="G101" s="4"/>
      <c r="H101" s="4"/>
      <c r="I101" s="36"/>
      <c r="J101" s="35"/>
      <c r="K101" s="6"/>
      <c r="L101" s="51"/>
      <c r="M101" s="59">
        <f>SUM(N101:S101)+E101</f>
        <v>0</v>
      </c>
      <c r="N101" s="3"/>
      <c r="O101" s="3"/>
      <c r="P101" s="3"/>
      <c r="Q101" s="3"/>
      <c r="R101" s="3"/>
      <c r="S101" s="3"/>
      <c r="T101" s="60"/>
      <c r="U101" s="66"/>
      <c r="V101" s="35"/>
      <c r="W101" s="3"/>
      <c r="X101" s="3"/>
      <c r="Y101" s="3"/>
      <c r="Z101" s="69"/>
    </row>
    <row r="102" spans="2:26" x14ac:dyDescent="0.25">
      <c r="B102" s="35">
        <v>99</v>
      </c>
      <c r="C102" s="8"/>
      <c r="D102" s="5"/>
      <c r="E102" s="36"/>
      <c r="F102" s="44"/>
      <c r="G102" s="4"/>
      <c r="H102" s="4"/>
      <c r="I102" s="36"/>
      <c r="J102" s="35"/>
      <c r="K102" s="6"/>
      <c r="L102" s="51"/>
      <c r="M102" s="59">
        <f>SUM(N102:S102)+E102</f>
        <v>0</v>
      </c>
      <c r="N102" s="3"/>
      <c r="O102" s="3"/>
      <c r="P102" s="3"/>
      <c r="Q102" s="3"/>
      <c r="R102" s="3"/>
      <c r="S102" s="3"/>
      <c r="T102" s="60"/>
      <c r="U102" s="66"/>
      <c r="V102" s="35"/>
      <c r="W102" s="3"/>
      <c r="X102" s="3"/>
      <c r="Y102" s="3"/>
      <c r="Z102" s="69"/>
    </row>
    <row r="103" spans="2:26" x14ac:dyDescent="0.25">
      <c r="B103" s="35">
        <v>100</v>
      </c>
      <c r="C103" s="8"/>
      <c r="D103" s="5"/>
      <c r="E103" s="36"/>
      <c r="F103" s="44"/>
      <c r="G103" s="4"/>
      <c r="H103" s="4"/>
      <c r="I103" s="36"/>
      <c r="J103" s="35"/>
      <c r="K103" s="6"/>
      <c r="L103" s="51"/>
      <c r="M103" s="59">
        <f>SUM(N103:S103)+E103</f>
        <v>0</v>
      </c>
      <c r="N103" s="3"/>
      <c r="O103" s="3"/>
      <c r="P103" s="3"/>
      <c r="Q103" s="3"/>
      <c r="R103" s="3"/>
      <c r="S103" s="3"/>
      <c r="T103" s="60"/>
      <c r="U103" s="66"/>
      <c r="V103" s="35"/>
      <c r="W103" s="3"/>
      <c r="X103" s="3"/>
      <c r="Y103" s="3"/>
      <c r="Z103" s="69"/>
    </row>
    <row r="104" spans="2:26" x14ac:dyDescent="0.25">
      <c r="B104" s="35">
        <v>101</v>
      </c>
      <c r="C104" s="8"/>
      <c r="D104" s="5"/>
      <c r="E104" s="36"/>
      <c r="F104" s="44"/>
      <c r="G104" s="4"/>
      <c r="H104" s="4"/>
      <c r="I104" s="36"/>
      <c r="J104" s="35"/>
      <c r="K104" s="6"/>
      <c r="L104" s="51"/>
      <c r="M104" s="59">
        <f>SUM(N104:S104)+E104</f>
        <v>0</v>
      </c>
      <c r="N104" s="3"/>
      <c r="O104" s="3"/>
      <c r="P104" s="3"/>
      <c r="Q104" s="3"/>
      <c r="R104" s="3"/>
      <c r="S104" s="3"/>
      <c r="T104" s="60"/>
      <c r="U104" s="66"/>
      <c r="V104" s="35"/>
      <c r="W104" s="3"/>
      <c r="X104" s="3"/>
      <c r="Y104" s="3"/>
      <c r="Z104" s="69"/>
    </row>
    <row r="105" spans="2:26" x14ac:dyDescent="0.25">
      <c r="B105" s="35">
        <v>102</v>
      </c>
      <c r="C105" s="8"/>
      <c r="D105" s="5"/>
      <c r="E105" s="36"/>
      <c r="F105" s="44"/>
      <c r="G105" s="4"/>
      <c r="H105" s="4"/>
      <c r="I105" s="36"/>
      <c r="J105" s="35"/>
      <c r="K105" s="6"/>
      <c r="L105" s="51"/>
      <c r="M105" s="59">
        <f>SUM(N105:S105)+E105</f>
        <v>0</v>
      </c>
      <c r="N105" s="3"/>
      <c r="O105" s="3"/>
      <c r="P105" s="3"/>
      <c r="Q105" s="3"/>
      <c r="R105" s="3"/>
      <c r="S105" s="3"/>
      <c r="T105" s="60"/>
      <c r="U105" s="66"/>
      <c r="V105" s="35"/>
      <c r="W105" s="3"/>
      <c r="X105" s="3"/>
      <c r="Y105" s="3"/>
      <c r="Z105" s="69"/>
    </row>
    <row r="106" spans="2:26" x14ac:dyDescent="0.25">
      <c r="B106" s="35">
        <v>103</v>
      </c>
      <c r="C106" s="8"/>
      <c r="D106" s="5"/>
      <c r="E106" s="36"/>
      <c r="F106" s="44"/>
      <c r="G106" s="4"/>
      <c r="H106" s="4"/>
      <c r="I106" s="36"/>
      <c r="J106" s="35"/>
      <c r="K106" s="6"/>
      <c r="L106" s="51"/>
      <c r="M106" s="59">
        <f>SUM(N106:S106)+E106</f>
        <v>0</v>
      </c>
      <c r="N106" s="3"/>
      <c r="O106" s="3"/>
      <c r="P106" s="3"/>
      <c r="Q106" s="3"/>
      <c r="R106" s="3"/>
      <c r="S106" s="3"/>
      <c r="T106" s="60"/>
      <c r="U106" s="66"/>
      <c r="V106" s="35"/>
      <c r="W106" s="3"/>
      <c r="X106" s="3"/>
      <c r="Y106" s="3"/>
      <c r="Z106" s="69"/>
    </row>
    <row r="107" spans="2:26" x14ac:dyDescent="0.25">
      <c r="B107" s="35">
        <v>104</v>
      </c>
      <c r="C107" s="8"/>
      <c r="D107" s="5"/>
      <c r="E107" s="36"/>
      <c r="F107" s="44"/>
      <c r="G107" s="4"/>
      <c r="H107" s="4"/>
      <c r="I107" s="36"/>
      <c r="J107" s="35"/>
      <c r="K107" s="6"/>
      <c r="L107" s="51"/>
      <c r="M107" s="59">
        <f>SUM(N107:S107)+E107</f>
        <v>0</v>
      </c>
      <c r="N107" s="3"/>
      <c r="O107" s="3"/>
      <c r="P107" s="3"/>
      <c r="Q107" s="3"/>
      <c r="R107" s="3"/>
      <c r="S107" s="3"/>
      <c r="T107" s="60"/>
      <c r="U107" s="66"/>
      <c r="V107" s="35"/>
      <c r="W107" s="3"/>
      <c r="X107" s="3"/>
      <c r="Y107" s="3"/>
      <c r="Z107" s="69"/>
    </row>
    <row r="108" spans="2:26" x14ac:dyDescent="0.25">
      <c r="B108" s="35">
        <v>105</v>
      </c>
      <c r="C108" s="8"/>
      <c r="D108" s="5"/>
      <c r="E108" s="36"/>
      <c r="F108" s="44"/>
      <c r="G108" s="4"/>
      <c r="H108" s="4"/>
      <c r="I108" s="36"/>
      <c r="J108" s="35"/>
      <c r="K108" s="6"/>
      <c r="L108" s="51"/>
      <c r="M108" s="59">
        <f>SUM(N108:S108)+E108</f>
        <v>0</v>
      </c>
      <c r="N108" s="3"/>
      <c r="O108" s="3"/>
      <c r="P108" s="3"/>
      <c r="Q108" s="3"/>
      <c r="R108" s="3"/>
      <c r="S108" s="3"/>
      <c r="T108" s="60"/>
      <c r="U108" s="66"/>
      <c r="V108" s="35"/>
      <c r="W108" s="3"/>
      <c r="X108" s="3"/>
      <c r="Y108" s="3"/>
      <c r="Z108" s="69"/>
    </row>
    <row r="109" spans="2:26" x14ac:dyDescent="0.25">
      <c r="B109" s="35">
        <v>106</v>
      </c>
      <c r="C109" s="8"/>
      <c r="D109" s="5"/>
      <c r="E109" s="36"/>
      <c r="F109" s="44"/>
      <c r="G109" s="4"/>
      <c r="H109" s="4"/>
      <c r="I109" s="36"/>
      <c r="J109" s="35"/>
      <c r="K109" s="6"/>
      <c r="L109" s="51"/>
      <c r="M109" s="59">
        <f>SUM(N109:S109)+E109</f>
        <v>0</v>
      </c>
      <c r="N109" s="3"/>
      <c r="O109" s="3"/>
      <c r="P109" s="3"/>
      <c r="Q109" s="3"/>
      <c r="R109" s="3"/>
      <c r="S109" s="3"/>
      <c r="T109" s="60"/>
      <c r="U109" s="66"/>
      <c r="V109" s="35"/>
      <c r="W109" s="3"/>
      <c r="X109" s="3"/>
      <c r="Y109" s="3"/>
      <c r="Z109" s="69"/>
    </row>
    <row r="110" spans="2:26" x14ac:dyDescent="0.25">
      <c r="B110" s="35">
        <v>107</v>
      </c>
      <c r="C110" s="8"/>
      <c r="D110" s="5"/>
      <c r="E110" s="36"/>
      <c r="F110" s="44"/>
      <c r="G110" s="4"/>
      <c r="H110" s="4"/>
      <c r="I110" s="36"/>
      <c r="J110" s="35"/>
      <c r="K110" s="6"/>
      <c r="L110" s="51"/>
      <c r="M110" s="59">
        <f>SUM(N110:S110)+E110</f>
        <v>0</v>
      </c>
      <c r="N110" s="3"/>
      <c r="O110" s="3"/>
      <c r="P110" s="3"/>
      <c r="Q110" s="3"/>
      <c r="R110" s="3"/>
      <c r="S110" s="3"/>
      <c r="T110" s="60"/>
      <c r="U110" s="66"/>
      <c r="V110" s="35"/>
      <c r="W110" s="3"/>
      <c r="X110" s="3"/>
      <c r="Y110" s="3"/>
      <c r="Z110" s="69"/>
    </row>
    <row r="111" spans="2:26" x14ac:dyDescent="0.25">
      <c r="B111" s="35">
        <v>108</v>
      </c>
      <c r="C111" s="8"/>
      <c r="D111" s="5"/>
      <c r="E111" s="36"/>
      <c r="F111" s="44"/>
      <c r="G111" s="4"/>
      <c r="H111" s="4"/>
      <c r="I111" s="36"/>
      <c r="J111" s="35"/>
      <c r="K111" s="6"/>
      <c r="L111" s="51"/>
      <c r="M111" s="59">
        <f>SUM(N111:S111)+E111</f>
        <v>0</v>
      </c>
      <c r="N111" s="3"/>
      <c r="O111" s="3"/>
      <c r="P111" s="3"/>
      <c r="Q111" s="3"/>
      <c r="R111" s="3"/>
      <c r="S111" s="3"/>
      <c r="T111" s="60"/>
      <c r="U111" s="66"/>
      <c r="V111" s="35"/>
      <c r="W111" s="3"/>
      <c r="X111" s="3"/>
      <c r="Y111" s="3"/>
      <c r="Z111" s="69"/>
    </row>
    <row r="112" spans="2:26" x14ac:dyDescent="0.25">
      <c r="B112" s="35">
        <v>109</v>
      </c>
      <c r="C112" s="8"/>
      <c r="D112" s="5"/>
      <c r="E112" s="36"/>
      <c r="F112" s="44"/>
      <c r="G112" s="4"/>
      <c r="H112" s="4"/>
      <c r="I112" s="36"/>
      <c r="J112" s="35"/>
      <c r="K112" s="6"/>
      <c r="L112" s="51"/>
      <c r="M112" s="59">
        <f>SUM(N112:S112)+E112</f>
        <v>0</v>
      </c>
      <c r="N112" s="3"/>
      <c r="O112" s="3"/>
      <c r="P112" s="3"/>
      <c r="Q112" s="3"/>
      <c r="R112" s="3"/>
      <c r="S112" s="3"/>
      <c r="T112" s="60"/>
      <c r="U112" s="66"/>
      <c r="V112" s="35"/>
      <c r="W112" s="3"/>
      <c r="X112" s="3"/>
      <c r="Y112" s="3"/>
      <c r="Z112" s="69"/>
    </row>
    <row r="113" spans="2:26" x14ac:dyDescent="0.25">
      <c r="B113" s="35">
        <v>110</v>
      </c>
      <c r="C113" s="8"/>
      <c r="D113" s="5"/>
      <c r="E113" s="36"/>
      <c r="F113" s="44"/>
      <c r="G113" s="4"/>
      <c r="H113" s="4"/>
      <c r="I113" s="36"/>
      <c r="J113" s="35"/>
      <c r="K113" s="6"/>
      <c r="L113" s="51"/>
      <c r="M113" s="59">
        <f>SUM(N113:S113)+E113</f>
        <v>0</v>
      </c>
      <c r="N113" s="3"/>
      <c r="O113" s="3"/>
      <c r="P113" s="3"/>
      <c r="Q113" s="3"/>
      <c r="R113" s="3"/>
      <c r="S113" s="3"/>
      <c r="T113" s="60"/>
      <c r="U113" s="66"/>
      <c r="V113" s="35"/>
      <c r="W113" s="3"/>
      <c r="X113" s="3"/>
      <c r="Y113" s="3"/>
      <c r="Z113" s="69"/>
    </row>
    <row r="114" spans="2:26" x14ac:dyDescent="0.25">
      <c r="B114" s="35">
        <v>111</v>
      </c>
      <c r="C114" s="8"/>
      <c r="D114" s="5"/>
      <c r="E114" s="36"/>
      <c r="F114" s="44"/>
      <c r="G114" s="4"/>
      <c r="H114" s="4"/>
      <c r="I114" s="36"/>
      <c r="J114" s="35"/>
      <c r="K114" s="6"/>
      <c r="L114" s="51"/>
      <c r="M114" s="59">
        <f>SUM(N114:S114)+E114</f>
        <v>0</v>
      </c>
      <c r="N114" s="3"/>
      <c r="O114" s="3"/>
      <c r="P114" s="3"/>
      <c r="Q114" s="3"/>
      <c r="R114" s="3"/>
      <c r="S114" s="3"/>
      <c r="T114" s="60"/>
      <c r="U114" s="66"/>
      <c r="V114" s="35"/>
      <c r="W114" s="3"/>
      <c r="X114" s="3"/>
      <c r="Y114" s="3"/>
      <c r="Z114" s="69"/>
    </row>
    <row r="115" spans="2:26" x14ac:dyDescent="0.25">
      <c r="B115" s="35">
        <v>112</v>
      </c>
      <c r="C115" s="8"/>
      <c r="D115" s="5"/>
      <c r="E115" s="36"/>
      <c r="F115" s="44"/>
      <c r="G115" s="4"/>
      <c r="H115" s="4"/>
      <c r="I115" s="36"/>
      <c r="J115" s="35"/>
      <c r="K115" s="6"/>
      <c r="L115" s="51"/>
      <c r="M115" s="59">
        <f>SUM(N115:S115)+E115</f>
        <v>0</v>
      </c>
      <c r="N115" s="3"/>
      <c r="O115" s="3"/>
      <c r="P115" s="3"/>
      <c r="Q115" s="3"/>
      <c r="R115" s="3"/>
      <c r="S115" s="3"/>
      <c r="T115" s="60"/>
      <c r="U115" s="66"/>
      <c r="V115" s="35"/>
      <c r="W115" s="3"/>
      <c r="X115" s="3"/>
      <c r="Y115" s="3"/>
      <c r="Z115" s="69"/>
    </row>
    <row r="116" spans="2:26" x14ac:dyDescent="0.25">
      <c r="B116" s="35">
        <v>113</v>
      </c>
      <c r="C116" s="8"/>
      <c r="D116" s="5"/>
      <c r="E116" s="36"/>
      <c r="F116" s="44"/>
      <c r="G116" s="4"/>
      <c r="H116" s="4"/>
      <c r="I116" s="36"/>
      <c r="J116" s="35"/>
      <c r="K116" s="6"/>
      <c r="L116" s="51"/>
      <c r="M116" s="59">
        <f>SUM(N116:S116)+E116</f>
        <v>0</v>
      </c>
      <c r="N116" s="3"/>
      <c r="O116" s="3"/>
      <c r="P116" s="3"/>
      <c r="Q116" s="3"/>
      <c r="R116" s="3"/>
      <c r="S116" s="3"/>
      <c r="T116" s="60"/>
      <c r="U116" s="66"/>
      <c r="V116" s="35"/>
      <c r="W116" s="3"/>
      <c r="X116" s="3"/>
      <c r="Y116" s="3"/>
      <c r="Z116" s="69"/>
    </row>
    <row r="117" spans="2:26" x14ac:dyDescent="0.25">
      <c r="B117" s="35">
        <v>114</v>
      </c>
      <c r="C117" s="8"/>
      <c r="D117" s="5"/>
      <c r="E117" s="36"/>
      <c r="F117" s="44"/>
      <c r="G117" s="4"/>
      <c r="H117" s="4"/>
      <c r="I117" s="36"/>
      <c r="J117" s="35"/>
      <c r="K117" s="6"/>
      <c r="L117" s="51"/>
      <c r="M117" s="59">
        <f>SUM(N117:S117)+E117</f>
        <v>0</v>
      </c>
      <c r="N117" s="3"/>
      <c r="O117" s="3"/>
      <c r="P117" s="3"/>
      <c r="Q117" s="3"/>
      <c r="R117" s="3"/>
      <c r="S117" s="3"/>
      <c r="T117" s="60"/>
      <c r="U117" s="66"/>
      <c r="V117" s="35"/>
      <c r="W117" s="3"/>
      <c r="X117" s="3"/>
      <c r="Y117" s="3"/>
      <c r="Z117" s="69"/>
    </row>
    <row r="118" spans="2:26" x14ac:dyDescent="0.25">
      <c r="B118" s="35">
        <v>115</v>
      </c>
      <c r="C118" s="8"/>
      <c r="D118" s="5"/>
      <c r="E118" s="36"/>
      <c r="F118" s="44"/>
      <c r="G118" s="4"/>
      <c r="H118" s="4"/>
      <c r="I118" s="36"/>
      <c r="J118" s="35"/>
      <c r="K118" s="6"/>
      <c r="L118" s="51"/>
      <c r="M118" s="59">
        <f>SUM(N118:S118)+E118</f>
        <v>0</v>
      </c>
      <c r="N118" s="3"/>
      <c r="O118" s="3"/>
      <c r="P118" s="3"/>
      <c r="Q118" s="3"/>
      <c r="R118" s="3"/>
      <c r="S118" s="3"/>
      <c r="T118" s="60"/>
      <c r="U118" s="66"/>
      <c r="V118" s="35"/>
      <c r="W118" s="3"/>
      <c r="X118" s="3"/>
      <c r="Y118" s="3"/>
      <c r="Z118" s="69"/>
    </row>
    <row r="119" spans="2:26" x14ac:dyDescent="0.25">
      <c r="B119" s="35">
        <v>116</v>
      </c>
      <c r="C119" s="8"/>
      <c r="D119" s="5"/>
      <c r="E119" s="36"/>
      <c r="F119" s="44"/>
      <c r="G119" s="4"/>
      <c r="H119" s="4"/>
      <c r="I119" s="36"/>
      <c r="J119" s="35"/>
      <c r="K119" s="6"/>
      <c r="L119" s="51"/>
      <c r="M119" s="59">
        <f>SUM(N119:S119)+E119</f>
        <v>0</v>
      </c>
      <c r="N119" s="3"/>
      <c r="O119" s="3"/>
      <c r="P119" s="3"/>
      <c r="Q119" s="3"/>
      <c r="R119" s="3"/>
      <c r="S119" s="3"/>
      <c r="T119" s="60"/>
      <c r="U119" s="66"/>
      <c r="V119" s="35"/>
      <c r="W119" s="3"/>
      <c r="X119" s="3"/>
      <c r="Y119" s="3"/>
      <c r="Z119" s="69"/>
    </row>
    <row r="120" spans="2:26" x14ac:dyDescent="0.25">
      <c r="B120" s="35">
        <v>117</v>
      </c>
      <c r="C120" s="8"/>
      <c r="D120" s="5"/>
      <c r="E120" s="36"/>
      <c r="F120" s="44"/>
      <c r="G120" s="4"/>
      <c r="H120" s="4"/>
      <c r="I120" s="36"/>
      <c r="J120" s="35"/>
      <c r="K120" s="6"/>
      <c r="L120" s="51"/>
      <c r="M120" s="59">
        <f>SUM(N120:S120)+E120</f>
        <v>0</v>
      </c>
      <c r="N120" s="3"/>
      <c r="O120" s="3"/>
      <c r="P120" s="3"/>
      <c r="Q120" s="3"/>
      <c r="R120" s="3"/>
      <c r="S120" s="3"/>
      <c r="T120" s="60"/>
      <c r="U120" s="66"/>
      <c r="V120" s="35"/>
      <c r="W120" s="3"/>
      <c r="X120" s="3"/>
      <c r="Y120" s="3"/>
      <c r="Z120" s="69"/>
    </row>
    <row r="121" spans="2:26" x14ac:dyDescent="0.25">
      <c r="B121" s="35">
        <v>118</v>
      </c>
      <c r="C121" s="8"/>
      <c r="D121" s="5"/>
      <c r="E121" s="36"/>
      <c r="F121" s="44"/>
      <c r="G121" s="4"/>
      <c r="H121" s="4"/>
      <c r="I121" s="36"/>
      <c r="J121" s="35"/>
      <c r="K121" s="6"/>
      <c r="L121" s="51"/>
      <c r="M121" s="59">
        <f>SUM(N121:S121)+E121</f>
        <v>0</v>
      </c>
      <c r="N121" s="3"/>
      <c r="O121" s="3"/>
      <c r="P121" s="3"/>
      <c r="Q121" s="3"/>
      <c r="R121" s="3"/>
      <c r="S121" s="3"/>
      <c r="T121" s="60"/>
      <c r="U121" s="66"/>
      <c r="V121" s="35"/>
      <c r="W121" s="3"/>
      <c r="X121" s="3"/>
      <c r="Y121" s="3"/>
      <c r="Z121" s="69"/>
    </row>
    <row r="122" spans="2:26" x14ac:dyDescent="0.25">
      <c r="B122" s="35">
        <v>119</v>
      </c>
      <c r="C122" s="8"/>
      <c r="D122" s="5"/>
      <c r="E122" s="36"/>
      <c r="F122" s="44"/>
      <c r="G122" s="4"/>
      <c r="H122" s="4"/>
      <c r="I122" s="36"/>
      <c r="J122" s="35"/>
      <c r="K122" s="6"/>
      <c r="L122" s="51"/>
      <c r="M122" s="59">
        <f>SUM(N122:S122)+E122</f>
        <v>0</v>
      </c>
      <c r="N122" s="3"/>
      <c r="O122" s="3"/>
      <c r="P122" s="3"/>
      <c r="Q122" s="3"/>
      <c r="R122" s="3"/>
      <c r="S122" s="3"/>
      <c r="T122" s="60"/>
      <c r="U122" s="66"/>
      <c r="V122" s="35"/>
      <c r="W122" s="3"/>
      <c r="X122" s="3"/>
      <c r="Y122" s="3"/>
      <c r="Z122" s="69"/>
    </row>
    <row r="123" spans="2:26" x14ac:dyDescent="0.25">
      <c r="B123" s="35">
        <v>120</v>
      </c>
      <c r="C123" s="8"/>
      <c r="D123" s="5"/>
      <c r="E123" s="36"/>
      <c r="F123" s="44"/>
      <c r="G123" s="4"/>
      <c r="H123" s="4"/>
      <c r="I123" s="36"/>
      <c r="J123" s="35"/>
      <c r="K123" s="6"/>
      <c r="L123" s="51"/>
      <c r="M123" s="59">
        <f>SUM(N123:S123)+E123</f>
        <v>0</v>
      </c>
      <c r="N123" s="3"/>
      <c r="O123" s="3"/>
      <c r="P123" s="3"/>
      <c r="Q123" s="3"/>
      <c r="R123" s="3"/>
      <c r="S123" s="3"/>
      <c r="T123" s="60"/>
      <c r="U123" s="66"/>
      <c r="V123" s="35"/>
      <c r="W123" s="3"/>
      <c r="X123" s="3"/>
      <c r="Y123" s="3"/>
      <c r="Z123" s="69"/>
    </row>
    <row r="124" spans="2:26" x14ac:dyDescent="0.25">
      <c r="B124" s="35">
        <v>121</v>
      </c>
      <c r="C124" s="8"/>
      <c r="D124" s="5"/>
      <c r="E124" s="36"/>
      <c r="F124" s="44"/>
      <c r="G124" s="4"/>
      <c r="H124" s="4"/>
      <c r="I124" s="36"/>
      <c r="J124" s="35"/>
      <c r="K124" s="6"/>
      <c r="L124" s="51"/>
      <c r="M124" s="59">
        <f>SUM(N124:S124)+E124</f>
        <v>0</v>
      </c>
      <c r="N124" s="3"/>
      <c r="O124" s="3"/>
      <c r="P124" s="3"/>
      <c r="Q124" s="3"/>
      <c r="R124" s="3"/>
      <c r="S124" s="3"/>
      <c r="T124" s="60"/>
      <c r="U124" s="66"/>
      <c r="V124" s="35"/>
      <c r="W124" s="3"/>
      <c r="X124" s="3"/>
      <c r="Y124" s="3"/>
      <c r="Z124" s="69"/>
    </row>
    <row r="125" spans="2:26" x14ac:dyDescent="0.25">
      <c r="B125" s="35">
        <v>122</v>
      </c>
      <c r="C125" s="8"/>
      <c r="D125" s="5"/>
      <c r="E125" s="36"/>
      <c r="F125" s="44"/>
      <c r="G125" s="4"/>
      <c r="H125" s="4"/>
      <c r="I125" s="36"/>
      <c r="J125" s="35"/>
      <c r="K125" s="6"/>
      <c r="L125" s="51"/>
      <c r="M125" s="59">
        <f>SUM(N125:S125)+E125</f>
        <v>0</v>
      </c>
      <c r="N125" s="3"/>
      <c r="O125" s="3"/>
      <c r="P125" s="3"/>
      <c r="Q125" s="3"/>
      <c r="R125" s="3"/>
      <c r="S125" s="3"/>
      <c r="T125" s="60"/>
      <c r="U125" s="66"/>
      <c r="V125" s="35"/>
      <c r="W125" s="3"/>
      <c r="X125" s="3"/>
      <c r="Y125" s="3"/>
      <c r="Z125" s="69"/>
    </row>
    <row r="126" spans="2:26" x14ac:dyDescent="0.25">
      <c r="B126" s="35">
        <v>123</v>
      </c>
      <c r="C126" s="8"/>
      <c r="D126" s="5"/>
      <c r="E126" s="36"/>
      <c r="F126" s="44"/>
      <c r="G126" s="4"/>
      <c r="H126" s="4"/>
      <c r="I126" s="36"/>
      <c r="J126" s="35"/>
      <c r="K126" s="6"/>
      <c r="L126" s="51"/>
      <c r="M126" s="59">
        <f>SUM(N126:S126)+E126</f>
        <v>0</v>
      </c>
      <c r="N126" s="3"/>
      <c r="O126" s="3"/>
      <c r="P126" s="3"/>
      <c r="Q126" s="3"/>
      <c r="R126" s="3"/>
      <c r="S126" s="3"/>
      <c r="T126" s="60"/>
      <c r="U126" s="66"/>
      <c r="V126" s="35"/>
      <c r="W126" s="3"/>
      <c r="X126" s="3"/>
      <c r="Y126" s="3"/>
      <c r="Z126" s="69"/>
    </row>
    <row r="127" spans="2:26" x14ac:dyDescent="0.25">
      <c r="B127" s="35">
        <v>124</v>
      </c>
      <c r="C127" s="8"/>
      <c r="D127" s="5"/>
      <c r="E127" s="36"/>
      <c r="F127" s="44"/>
      <c r="G127" s="4"/>
      <c r="H127" s="4"/>
      <c r="I127" s="36"/>
      <c r="J127" s="35"/>
      <c r="K127" s="6"/>
      <c r="L127" s="51"/>
      <c r="M127" s="59">
        <f>SUM(N127:S127)+E127</f>
        <v>0</v>
      </c>
      <c r="N127" s="3"/>
      <c r="O127" s="3"/>
      <c r="P127" s="3"/>
      <c r="Q127" s="3"/>
      <c r="R127" s="3"/>
      <c r="S127" s="3"/>
      <c r="T127" s="60"/>
      <c r="U127" s="66"/>
      <c r="V127" s="35"/>
      <c r="W127" s="3"/>
      <c r="X127" s="3"/>
      <c r="Y127" s="3"/>
      <c r="Z127" s="69"/>
    </row>
    <row r="128" spans="2:26" x14ac:dyDescent="0.25">
      <c r="B128" s="35">
        <v>125</v>
      </c>
      <c r="C128" s="8"/>
      <c r="D128" s="5"/>
      <c r="E128" s="36"/>
      <c r="F128" s="44"/>
      <c r="G128" s="4"/>
      <c r="H128" s="4"/>
      <c r="I128" s="36"/>
      <c r="J128" s="35"/>
      <c r="K128" s="6"/>
      <c r="L128" s="51"/>
      <c r="M128" s="59">
        <f>SUM(N128:S128)+E128</f>
        <v>0</v>
      </c>
      <c r="N128" s="3"/>
      <c r="O128" s="3"/>
      <c r="P128" s="3"/>
      <c r="Q128" s="3"/>
      <c r="R128" s="3"/>
      <c r="S128" s="3"/>
      <c r="T128" s="60"/>
      <c r="U128" s="66"/>
      <c r="V128" s="35"/>
      <c r="W128" s="3"/>
      <c r="X128" s="3"/>
      <c r="Y128" s="3"/>
      <c r="Z128" s="69"/>
    </row>
    <row r="129" spans="2:26" x14ac:dyDescent="0.25">
      <c r="B129" s="35">
        <v>126</v>
      </c>
      <c r="C129" s="8"/>
      <c r="D129" s="5"/>
      <c r="E129" s="36"/>
      <c r="F129" s="44"/>
      <c r="G129" s="4"/>
      <c r="H129" s="4"/>
      <c r="I129" s="36"/>
      <c r="J129" s="35"/>
      <c r="K129" s="6"/>
      <c r="L129" s="51"/>
      <c r="M129" s="59">
        <f>SUM(N129:S129)+E129</f>
        <v>0</v>
      </c>
      <c r="N129" s="3"/>
      <c r="O129" s="3"/>
      <c r="P129" s="3"/>
      <c r="Q129" s="3"/>
      <c r="R129" s="3"/>
      <c r="S129" s="3"/>
      <c r="T129" s="60"/>
      <c r="U129" s="66"/>
      <c r="V129" s="35"/>
      <c r="W129" s="3"/>
      <c r="X129" s="3"/>
      <c r="Y129" s="3"/>
      <c r="Z129" s="69"/>
    </row>
    <row r="130" spans="2:26" x14ac:dyDescent="0.25">
      <c r="B130" s="35">
        <v>127</v>
      </c>
      <c r="C130" s="8"/>
      <c r="D130" s="5"/>
      <c r="E130" s="36"/>
      <c r="F130" s="44"/>
      <c r="G130" s="4"/>
      <c r="H130" s="4"/>
      <c r="I130" s="36"/>
      <c r="J130" s="35"/>
      <c r="K130" s="6"/>
      <c r="L130" s="51"/>
      <c r="M130" s="59">
        <f>SUM(N130:S130)+E130</f>
        <v>0</v>
      </c>
      <c r="N130" s="3"/>
      <c r="O130" s="3"/>
      <c r="P130" s="3"/>
      <c r="Q130" s="3"/>
      <c r="R130" s="3"/>
      <c r="S130" s="3"/>
      <c r="T130" s="60"/>
      <c r="U130" s="66"/>
      <c r="V130" s="35"/>
      <c r="W130" s="3"/>
      <c r="X130" s="3"/>
      <c r="Y130" s="3"/>
      <c r="Z130" s="69"/>
    </row>
    <row r="131" spans="2:26" x14ac:dyDescent="0.25">
      <c r="B131" s="35">
        <v>128</v>
      </c>
      <c r="C131" s="8"/>
      <c r="D131" s="5"/>
      <c r="E131" s="36"/>
      <c r="F131" s="44"/>
      <c r="G131" s="4"/>
      <c r="H131" s="4"/>
      <c r="I131" s="36"/>
      <c r="J131" s="35"/>
      <c r="K131" s="6"/>
      <c r="L131" s="51"/>
      <c r="M131" s="59">
        <f>SUM(N131:S131)+E131</f>
        <v>0</v>
      </c>
      <c r="N131" s="3"/>
      <c r="O131" s="3"/>
      <c r="P131" s="3"/>
      <c r="Q131" s="3"/>
      <c r="R131" s="3"/>
      <c r="S131" s="3"/>
      <c r="T131" s="60"/>
      <c r="U131" s="66"/>
      <c r="V131" s="35"/>
      <c r="W131" s="3"/>
      <c r="X131" s="3"/>
      <c r="Y131" s="3"/>
      <c r="Z131" s="69"/>
    </row>
    <row r="132" spans="2:26" x14ac:dyDescent="0.25">
      <c r="B132" s="35">
        <v>129</v>
      </c>
      <c r="C132" s="8"/>
      <c r="D132" s="5"/>
      <c r="E132" s="36"/>
      <c r="F132" s="44"/>
      <c r="G132" s="4"/>
      <c r="H132" s="4"/>
      <c r="I132" s="36"/>
      <c r="J132" s="35"/>
      <c r="K132" s="6"/>
      <c r="L132" s="51"/>
      <c r="M132" s="59">
        <f>SUM(N132:S132)+E132</f>
        <v>0</v>
      </c>
      <c r="N132" s="3"/>
      <c r="O132" s="3"/>
      <c r="P132" s="3"/>
      <c r="Q132" s="3"/>
      <c r="R132" s="3"/>
      <c r="S132" s="3"/>
      <c r="T132" s="60"/>
      <c r="U132" s="66"/>
      <c r="V132" s="35"/>
      <c r="W132" s="3"/>
      <c r="X132" s="3"/>
      <c r="Y132" s="3"/>
      <c r="Z132" s="69"/>
    </row>
    <row r="133" spans="2:26" x14ac:dyDescent="0.25">
      <c r="B133" s="35">
        <v>130</v>
      </c>
      <c r="C133" s="8"/>
      <c r="D133" s="5"/>
      <c r="E133" s="36"/>
      <c r="F133" s="44"/>
      <c r="G133" s="4"/>
      <c r="H133" s="4"/>
      <c r="I133" s="36"/>
      <c r="J133" s="35"/>
      <c r="K133" s="6"/>
      <c r="L133" s="51"/>
      <c r="M133" s="59">
        <f>SUM(N133:S133)+E133</f>
        <v>0</v>
      </c>
      <c r="N133" s="3"/>
      <c r="O133" s="3"/>
      <c r="P133" s="3"/>
      <c r="Q133" s="3"/>
      <c r="R133" s="3"/>
      <c r="S133" s="3"/>
      <c r="T133" s="60"/>
      <c r="U133" s="66"/>
      <c r="V133" s="35"/>
      <c r="W133" s="3"/>
      <c r="X133" s="3"/>
      <c r="Y133" s="3"/>
      <c r="Z133" s="69"/>
    </row>
    <row r="134" spans="2:26" x14ac:dyDescent="0.25">
      <c r="B134" s="35">
        <v>131</v>
      </c>
      <c r="C134" s="8"/>
      <c r="D134" s="5"/>
      <c r="E134" s="36"/>
      <c r="F134" s="44"/>
      <c r="G134" s="4"/>
      <c r="H134" s="4"/>
      <c r="I134" s="36"/>
      <c r="J134" s="35"/>
      <c r="K134" s="6"/>
      <c r="L134" s="51"/>
      <c r="M134" s="59">
        <f>SUM(N134:S134)+E134</f>
        <v>0</v>
      </c>
      <c r="N134" s="3"/>
      <c r="O134" s="3"/>
      <c r="P134" s="3"/>
      <c r="Q134" s="3"/>
      <c r="R134" s="3"/>
      <c r="S134" s="3"/>
      <c r="T134" s="60"/>
      <c r="U134" s="66"/>
      <c r="V134" s="35"/>
      <c r="W134" s="3"/>
      <c r="X134" s="3"/>
      <c r="Y134" s="3"/>
      <c r="Z134" s="69"/>
    </row>
    <row r="135" spans="2:26" x14ac:dyDescent="0.25">
      <c r="B135" s="35">
        <v>132</v>
      </c>
      <c r="C135" s="8"/>
      <c r="D135" s="5"/>
      <c r="E135" s="36"/>
      <c r="F135" s="44"/>
      <c r="G135" s="4"/>
      <c r="H135" s="4"/>
      <c r="I135" s="36"/>
      <c r="J135" s="35"/>
      <c r="K135" s="6"/>
      <c r="L135" s="51"/>
      <c r="M135" s="59">
        <f>SUM(N135:S135)+E135</f>
        <v>0</v>
      </c>
      <c r="N135" s="3"/>
      <c r="O135" s="3"/>
      <c r="P135" s="3"/>
      <c r="Q135" s="3"/>
      <c r="R135" s="3"/>
      <c r="S135" s="3"/>
      <c r="T135" s="60"/>
      <c r="U135" s="66"/>
      <c r="V135" s="35"/>
      <c r="W135" s="3"/>
      <c r="X135" s="3"/>
      <c r="Y135" s="3"/>
      <c r="Z135" s="69"/>
    </row>
    <row r="136" spans="2:26" x14ac:dyDescent="0.25">
      <c r="B136" s="35">
        <v>133</v>
      </c>
      <c r="C136" s="8"/>
      <c r="D136" s="5"/>
      <c r="E136" s="36"/>
      <c r="F136" s="44"/>
      <c r="G136" s="4"/>
      <c r="H136" s="4"/>
      <c r="I136" s="36"/>
      <c r="J136" s="35"/>
      <c r="K136" s="6"/>
      <c r="L136" s="51"/>
      <c r="M136" s="59">
        <f>SUM(N136:S136)+E136</f>
        <v>0</v>
      </c>
      <c r="N136" s="3"/>
      <c r="O136" s="3"/>
      <c r="P136" s="3"/>
      <c r="Q136" s="3"/>
      <c r="R136" s="3"/>
      <c r="S136" s="3"/>
      <c r="T136" s="60"/>
      <c r="U136" s="66"/>
      <c r="V136" s="35"/>
      <c r="W136" s="3"/>
      <c r="X136" s="3"/>
      <c r="Y136" s="3"/>
      <c r="Z136" s="69"/>
    </row>
    <row r="137" spans="2:26" x14ac:dyDescent="0.25">
      <c r="B137" s="35">
        <v>134</v>
      </c>
      <c r="C137" s="8"/>
      <c r="D137" s="5"/>
      <c r="E137" s="36"/>
      <c r="F137" s="44"/>
      <c r="G137" s="4"/>
      <c r="H137" s="4"/>
      <c r="I137" s="36"/>
      <c r="J137" s="35"/>
      <c r="K137" s="6"/>
      <c r="L137" s="51"/>
      <c r="M137" s="59">
        <f>SUM(N137:S137)+E137</f>
        <v>0</v>
      </c>
      <c r="N137" s="3"/>
      <c r="O137" s="3"/>
      <c r="P137" s="3"/>
      <c r="Q137" s="3"/>
      <c r="R137" s="3"/>
      <c r="S137" s="3"/>
      <c r="T137" s="60"/>
      <c r="U137" s="66"/>
      <c r="V137" s="35"/>
      <c r="W137" s="3"/>
      <c r="X137" s="3"/>
      <c r="Y137" s="3"/>
      <c r="Z137" s="69"/>
    </row>
    <row r="138" spans="2:26" x14ac:dyDescent="0.25">
      <c r="B138" s="35">
        <v>135</v>
      </c>
      <c r="C138" s="11"/>
      <c r="D138" s="12"/>
      <c r="E138" s="37"/>
      <c r="F138" s="45"/>
      <c r="G138" s="13"/>
      <c r="H138" s="13"/>
      <c r="I138" s="37"/>
      <c r="J138" s="52"/>
      <c r="K138" s="14"/>
      <c r="L138" s="53"/>
      <c r="M138" s="59">
        <f>SUM(N138:S138)+E138</f>
        <v>0</v>
      </c>
      <c r="N138" s="10"/>
      <c r="O138" s="10"/>
      <c r="P138" s="10"/>
      <c r="Q138" s="10"/>
      <c r="R138" s="10"/>
      <c r="S138" s="10"/>
      <c r="T138" s="61"/>
      <c r="U138" s="67"/>
      <c r="V138" s="52"/>
      <c r="W138" s="10"/>
      <c r="X138" s="10"/>
      <c r="Y138" s="10"/>
      <c r="Z138" s="71"/>
    </row>
    <row r="139" spans="2:26" x14ac:dyDescent="0.25">
      <c r="B139" s="35">
        <v>136</v>
      </c>
      <c r="C139" s="11"/>
      <c r="D139" s="12"/>
      <c r="E139" s="37"/>
      <c r="F139" s="45"/>
      <c r="G139" s="13"/>
      <c r="H139" s="13"/>
      <c r="I139" s="37"/>
      <c r="J139" s="52"/>
      <c r="K139" s="14"/>
      <c r="L139" s="53"/>
      <c r="M139" s="59">
        <f>SUM(N139:S139)+E139</f>
        <v>0</v>
      </c>
      <c r="N139" s="10"/>
      <c r="O139" s="10"/>
      <c r="P139" s="10"/>
      <c r="Q139" s="10"/>
      <c r="R139" s="10"/>
      <c r="S139" s="10"/>
      <c r="T139" s="61"/>
      <c r="U139" s="67"/>
      <c r="V139" s="52"/>
      <c r="W139" s="10"/>
      <c r="X139" s="10"/>
      <c r="Y139" s="10"/>
      <c r="Z139" s="71"/>
    </row>
    <row r="140" spans="2:26" x14ac:dyDescent="0.25">
      <c r="B140" s="35">
        <v>137</v>
      </c>
      <c r="C140" s="11"/>
      <c r="D140" s="12"/>
      <c r="E140" s="37"/>
      <c r="F140" s="45"/>
      <c r="G140" s="13"/>
      <c r="H140" s="13"/>
      <c r="I140" s="37"/>
      <c r="J140" s="52"/>
      <c r="K140" s="14"/>
      <c r="L140" s="53"/>
      <c r="M140" s="59">
        <f>SUM(N140:S140)+E140</f>
        <v>0</v>
      </c>
      <c r="N140" s="10"/>
      <c r="O140" s="10"/>
      <c r="P140" s="10"/>
      <c r="Q140" s="10"/>
      <c r="R140" s="10"/>
      <c r="S140" s="10"/>
      <c r="T140" s="61"/>
      <c r="U140" s="67"/>
      <c r="V140" s="52"/>
      <c r="W140" s="10"/>
      <c r="X140" s="10"/>
      <c r="Y140" s="10"/>
      <c r="Z140" s="71"/>
    </row>
    <row r="141" spans="2:26" x14ac:dyDescent="0.25">
      <c r="B141" s="35">
        <v>138</v>
      </c>
      <c r="C141" s="11"/>
      <c r="D141" s="12"/>
      <c r="E141" s="37"/>
      <c r="F141" s="45"/>
      <c r="G141" s="13"/>
      <c r="H141" s="13"/>
      <c r="I141" s="37"/>
      <c r="J141" s="52"/>
      <c r="K141" s="14"/>
      <c r="L141" s="53"/>
      <c r="M141" s="59">
        <f>SUM(N141:S141)+E141</f>
        <v>0</v>
      </c>
      <c r="N141" s="10"/>
      <c r="O141" s="10"/>
      <c r="P141" s="10"/>
      <c r="Q141" s="10"/>
      <c r="R141" s="10"/>
      <c r="S141" s="10"/>
      <c r="T141" s="61"/>
      <c r="U141" s="67"/>
      <c r="V141" s="52"/>
      <c r="W141" s="10"/>
      <c r="X141" s="10"/>
      <c r="Y141" s="10"/>
      <c r="Z141" s="71"/>
    </row>
    <row r="142" spans="2:26" x14ac:dyDescent="0.25">
      <c r="B142" s="35">
        <v>139</v>
      </c>
      <c r="C142" s="11"/>
      <c r="D142" s="12"/>
      <c r="E142" s="37"/>
      <c r="F142" s="45"/>
      <c r="G142" s="13"/>
      <c r="H142" s="13"/>
      <c r="I142" s="37"/>
      <c r="J142" s="52"/>
      <c r="K142" s="14"/>
      <c r="L142" s="53"/>
      <c r="M142" s="59">
        <f>SUM(N142:S142)+E142</f>
        <v>0</v>
      </c>
      <c r="N142" s="10"/>
      <c r="O142" s="10"/>
      <c r="P142" s="10"/>
      <c r="Q142" s="10"/>
      <c r="R142" s="10"/>
      <c r="S142" s="10"/>
      <c r="T142" s="61"/>
      <c r="U142" s="67"/>
      <c r="V142" s="52"/>
      <c r="W142" s="10"/>
      <c r="X142" s="10"/>
      <c r="Y142" s="10"/>
      <c r="Z142" s="71"/>
    </row>
    <row r="143" spans="2:26" x14ac:dyDescent="0.25">
      <c r="B143" s="35">
        <v>140</v>
      </c>
      <c r="C143" s="11"/>
      <c r="D143" s="12"/>
      <c r="E143" s="37"/>
      <c r="F143" s="45"/>
      <c r="G143" s="13"/>
      <c r="H143" s="13"/>
      <c r="I143" s="37"/>
      <c r="J143" s="52"/>
      <c r="K143" s="14"/>
      <c r="L143" s="53"/>
      <c r="M143" s="59">
        <f>SUM(N143:S143)+E143</f>
        <v>0</v>
      </c>
      <c r="N143" s="10"/>
      <c r="O143" s="10"/>
      <c r="P143" s="10"/>
      <c r="Q143" s="10"/>
      <c r="R143" s="10"/>
      <c r="S143" s="10"/>
      <c r="T143" s="61"/>
      <c r="U143" s="67"/>
      <c r="V143" s="52"/>
      <c r="W143" s="10"/>
      <c r="X143" s="10"/>
      <c r="Y143" s="10"/>
      <c r="Z143" s="71"/>
    </row>
    <row r="144" spans="2:26" x14ac:dyDescent="0.25">
      <c r="B144" s="35">
        <v>141</v>
      </c>
      <c r="C144" s="11"/>
      <c r="D144" s="12"/>
      <c r="E144" s="37"/>
      <c r="F144" s="45"/>
      <c r="G144" s="13"/>
      <c r="H144" s="13"/>
      <c r="I144" s="37"/>
      <c r="J144" s="52"/>
      <c r="K144" s="14"/>
      <c r="L144" s="53"/>
      <c r="M144" s="59">
        <f>SUM(N144:S144)+E144</f>
        <v>0</v>
      </c>
      <c r="N144" s="10"/>
      <c r="O144" s="10"/>
      <c r="P144" s="10"/>
      <c r="Q144" s="10"/>
      <c r="R144" s="10"/>
      <c r="S144" s="10"/>
      <c r="T144" s="61"/>
      <c r="U144" s="67"/>
      <c r="V144" s="52"/>
      <c r="W144" s="10"/>
      <c r="X144" s="10"/>
      <c r="Y144" s="10"/>
      <c r="Z144" s="71"/>
    </row>
    <row r="145" spans="2:26" x14ac:dyDescent="0.25">
      <c r="B145" s="35">
        <v>142</v>
      </c>
      <c r="C145" s="11"/>
      <c r="D145" s="12"/>
      <c r="E145" s="37"/>
      <c r="F145" s="45"/>
      <c r="G145" s="13"/>
      <c r="H145" s="13"/>
      <c r="I145" s="37"/>
      <c r="J145" s="52"/>
      <c r="K145" s="14"/>
      <c r="L145" s="53"/>
      <c r="M145" s="59">
        <f>SUM(N145:S145)+E145</f>
        <v>0</v>
      </c>
      <c r="N145" s="10"/>
      <c r="O145" s="10"/>
      <c r="P145" s="10"/>
      <c r="Q145" s="10"/>
      <c r="R145" s="10"/>
      <c r="S145" s="10"/>
      <c r="T145" s="61"/>
      <c r="U145" s="67"/>
      <c r="V145" s="52"/>
      <c r="W145" s="10"/>
      <c r="X145" s="10"/>
      <c r="Y145" s="10"/>
      <c r="Z145" s="71"/>
    </row>
    <row r="146" spans="2:26" x14ac:dyDescent="0.25">
      <c r="B146" s="35">
        <v>143</v>
      </c>
      <c r="C146" s="11"/>
      <c r="D146" s="12"/>
      <c r="E146" s="37"/>
      <c r="F146" s="45"/>
      <c r="G146" s="13"/>
      <c r="H146" s="13"/>
      <c r="I146" s="37"/>
      <c r="J146" s="52"/>
      <c r="K146" s="14"/>
      <c r="L146" s="53"/>
      <c r="M146" s="59">
        <f>SUM(N146:S146)+E146</f>
        <v>0</v>
      </c>
      <c r="N146" s="10"/>
      <c r="O146" s="10"/>
      <c r="P146" s="10"/>
      <c r="Q146" s="10"/>
      <c r="R146" s="10"/>
      <c r="S146" s="10"/>
      <c r="T146" s="61"/>
      <c r="U146" s="67"/>
      <c r="V146" s="52"/>
      <c r="W146" s="10"/>
      <c r="X146" s="10"/>
      <c r="Y146" s="10"/>
      <c r="Z146" s="71"/>
    </row>
    <row r="147" spans="2:26" x14ac:dyDescent="0.25">
      <c r="B147" s="35">
        <v>144</v>
      </c>
      <c r="C147" s="11"/>
      <c r="D147" s="12"/>
      <c r="E147" s="37"/>
      <c r="F147" s="45"/>
      <c r="G147" s="13"/>
      <c r="H147" s="13"/>
      <c r="I147" s="37"/>
      <c r="J147" s="52"/>
      <c r="K147" s="14"/>
      <c r="L147" s="53"/>
      <c r="M147" s="59">
        <f>SUM(N147:S147)+E147</f>
        <v>0</v>
      </c>
      <c r="N147" s="10"/>
      <c r="O147" s="10"/>
      <c r="P147" s="10"/>
      <c r="Q147" s="10"/>
      <c r="R147" s="10"/>
      <c r="S147" s="10"/>
      <c r="T147" s="61"/>
      <c r="U147" s="67"/>
      <c r="V147" s="52"/>
      <c r="W147" s="10"/>
      <c r="X147" s="10"/>
      <c r="Y147" s="10"/>
      <c r="Z147" s="71"/>
    </row>
    <row r="148" spans="2:26" x14ac:dyDescent="0.25">
      <c r="B148" s="35">
        <v>145</v>
      </c>
      <c r="C148" s="11"/>
      <c r="D148" s="12"/>
      <c r="E148" s="37"/>
      <c r="F148" s="45"/>
      <c r="G148" s="13"/>
      <c r="H148" s="13"/>
      <c r="I148" s="37"/>
      <c r="J148" s="52"/>
      <c r="K148" s="14"/>
      <c r="L148" s="53"/>
      <c r="M148" s="59">
        <f>SUM(N148:S148)+E148</f>
        <v>0</v>
      </c>
      <c r="N148" s="10"/>
      <c r="O148" s="10"/>
      <c r="P148" s="10"/>
      <c r="Q148" s="10"/>
      <c r="R148" s="10"/>
      <c r="S148" s="10"/>
      <c r="T148" s="61"/>
      <c r="U148" s="67"/>
      <c r="V148" s="52"/>
      <c r="W148" s="10"/>
      <c r="X148" s="10"/>
      <c r="Y148" s="10"/>
      <c r="Z148" s="71"/>
    </row>
    <row r="149" spans="2:26" x14ac:dyDescent="0.25">
      <c r="B149" s="35">
        <v>146</v>
      </c>
      <c r="C149" s="11"/>
      <c r="D149" s="12"/>
      <c r="E149" s="37"/>
      <c r="F149" s="45"/>
      <c r="G149" s="13"/>
      <c r="H149" s="13"/>
      <c r="I149" s="37"/>
      <c r="J149" s="52"/>
      <c r="K149" s="14"/>
      <c r="L149" s="53"/>
      <c r="M149" s="59">
        <f>SUM(N149:S149)+E149</f>
        <v>0</v>
      </c>
      <c r="N149" s="10"/>
      <c r="O149" s="10"/>
      <c r="P149" s="10"/>
      <c r="Q149" s="10"/>
      <c r="R149" s="10"/>
      <c r="S149" s="10"/>
      <c r="T149" s="61"/>
      <c r="U149" s="67"/>
      <c r="V149" s="52"/>
      <c r="W149" s="10"/>
      <c r="X149" s="10"/>
      <c r="Y149" s="10"/>
      <c r="Z149" s="71"/>
    </row>
    <row r="150" spans="2:26" x14ac:dyDescent="0.25">
      <c r="B150" s="35">
        <v>147</v>
      </c>
      <c r="C150" s="11"/>
      <c r="D150" s="12"/>
      <c r="E150" s="37"/>
      <c r="F150" s="45"/>
      <c r="G150" s="13"/>
      <c r="H150" s="13"/>
      <c r="I150" s="37"/>
      <c r="J150" s="52"/>
      <c r="K150" s="14"/>
      <c r="L150" s="53"/>
      <c r="M150" s="59">
        <f>SUM(N150:S150)+E150</f>
        <v>0</v>
      </c>
      <c r="N150" s="10"/>
      <c r="O150" s="10"/>
      <c r="P150" s="10"/>
      <c r="Q150" s="10"/>
      <c r="R150" s="10"/>
      <c r="S150" s="10"/>
      <c r="T150" s="61"/>
      <c r="U150" s="67"/>
      <c r="V150" s="52"/>
      <c r="W150" s="10"/>
      <c r="X150" s="10"/>
      <c r="Y150" s="10"/>
      <c r="Z150" s="71"/>
    </row>
    <row r="151" spans="2:26" x14ac:dyDescent="0.25">
      <c r="B151" s="35">
        <v>148</v>
      </c>
      <c r="C151" s="11"/>
      <c r="D151" s="12"/>
      <c r="E151" s="37"/>
      <c r="F151" s="45"/>
      <c r="G151" s="13"/>
      <c r="H151" s="13"/>
      <c r="I151" s="37"/>
      <c r="J151" s="52"/>
      <c r="K151" s="14"/>
      <c r="L151" s="53"/>
      <c r="M151" s="59">
        <f>SUM(N151:S151)+E151</f>
        <v>0</v>
      </c>
      <c r="N151" s="10"/>
      <c r="O151" s="10"/>
      <c r="P151" s="10"/>
      <c r="Q151" s="10"/>
      <c r="R151" s="10"/>
      <c r="S151" s="10"/>
      <c r="T151" s="61"/>
      <c r="U151" s="67"/>
      <c r="V151" s="52"/>
      <c r="W151" s="10"/>
      <c r="X151" s="10"/>
      <c r="Y151" s="10"/>
      <c r="Z151" s="71"/>
    </row>
    <row r="152" spans="2:26" x14ac:dyDescent="0.25">
      <c r="B152" s="35">
        <v>149</v>
      </c>
      <c r="C152" s="11"/>
      <c r="D152" s="12"/>
      <c r="E152" s="37"/>
      <c r="F152" s="45"/>
      <c r="G152" s="13"/>
      <c r="H152" s="13"/>
      <c r="I152" s="37"/>
      <c r="J152" s="52"/>
      <c r="K152" s="14"/>
      <c r="L152" s="53"/>
      <c r="M152" s="59">
        <f>SUM(N152:S152)+E152</f>
        <v>0</v>
      </c>
      <c r="N152" s="10"/>
      <c r="O152" s="10"/>
      <c r="P152" s="10"/>
      <c r="Q152" s="10"/>
      <c r="R152" s="10"/>
      <c r="S152" s="10"/>
      <c r="T152" s="61"/>
      <c r="U152" s="67"/>
      <c r="V152" s="52"/>
      <c r="W152" s="10"/>
      <c r="X152" s="10"/>
      <c r="Y152" s="10"/>
      <c r="Z152" s="71"/>
    </row>
    <row r="153" spans="2:26" x14ac:dyDescent="0.25">
      <c r="B153" s="35">
        <v>150</v>
      </c>
      <c r="C153" s="11"/>
      <c r="D153" s="12"/>
      <c r="E153" s="37"/>
      <c r="F153" s="45"/>
      <c r="G153" s="13"/>
      <c r="H153" s="13"/>
      <c r="I153" s="37"/>
      <c r="J153" s="52"/>
      <c r="K153" s="14"/>
      <c r="L153" s="53"/>
      <c r="M153" s="59">
        <f>SUM(N153:S153)+E153</f>
        <v>0</v>
      </c>
      <c r="N153" s="10"/>
      <c r="O153" s="10"/>
      <c r="P153" s="10"/>
      <c r="Q153" s="10"/>
      <c r="R153" s="10"/>
      <c r="S153" s="10"/>
      <c r="T153" s="61"/>
      <c r="U153" s="67"/>
      <c r="V153" s="52"/>
      <c r="W153" s="10"/>
      <c r="X153" s="10"/>
      <c r="Y153" s="10"/>
      <c r="Z153" s="71"/>
    </row>
    <row r="154" spans="2:26" x14ac:dyDescent="0.25">
      <c r="B154" s="35">
        <v>151</v>
      </c>
      <c r="C154" s="11"/>
      <c r="D154" s="12"/>
      <c r="E154" s="37"/>
      <c r="F154" s="45"/>
      <c r="G154" s="13"/>
      <c r="H154" s="13"/>
      <c r="I154" s="37"/>
      <c r="J154" s="52"/>
      <c r="K154" s="14"/>
      <c r="L154" s="53"/>
      <c r="M154" s="59">
        <f>SUM(N154:S154)+E154</f>
        <v>0</v>
      </c>
      <c r="N154" s="10"/>
      <c r="O154" s="10"/>
      <c r="P154" s="10"/>
      <c r="Q154" s="10"/>
      <c r="R154" s="10"/>
      <c r="S154" s="10"/>
      <c r="T154" s="61"/>
      <c r="U154" s="67"/>
      <c r="V154" s="52"/>
      <c r="W154" s="10"/>
      <c r="X154" s="10"/>
      <c r="Y154" s="10"/>
      <c r="Z154" s="71"/>
    </row>
    <row r="155" spans="2:26" x14ac:dyDescent="0.25">
      <c r="B155" s="35">
        <v>152</v>
      </c>
      <c r="C155" s="11"/>
      <c r="D155" s="12"/>
      <c r="E155" s="37"/>
      <c r="F155" s="45"/>
      <c r="G155" s="13"/>
      <c r="H155" s="13"/>
      <c r="I155" s="37"/>
      <c r="J155" s="52"/>
      <c r="K155" s="14"/>
      <c r="L155" s="53"/>
      <c r="M155" s="59">
        <f>SUM(N155:S155)+E155</f>
        <v>0</v>
      </c>
      <c r="N155" s="10"/>
      <c r="O155" s="10"/>
      <c r="P155" s="10"/>
      <c r="Q155" s="10"/>
      <c r="R155" s="10"/>
      <c r="S155" s="10"/>
      <c r="T155" s="61"/>
      <c r="U155" s="67"/>
      <c r="V155" s="52"/>
      <c r="W155" s="10"/>
      <c r="X155" s="10"/>
      <c r="Y155" s="10"/>
      <c r="Z155" s="71"/>
    </row>
    <row r="156" spans="2:26" x14ac:dyDescent="0.25">
      <c r="B156" s="35">
        <v>153</v>
      </c>
      <c r="C156" s="11"/>
      <c r="D156" s="12"/>
      <c r="E156" s="37"/>
      <c r="F156" s="45"/>
      <c r="G156" s="13"/>
      <c r="H156" s="13"/>
      <c r="I156" s="37"/>
      <c r="J156" s="52"/>
      <c r="K156" s="14"/>
      <c r="L156" s="53"/>
      <c r="M156" s="59">
        <f>SUM(N156:S156)+E156</f>
        <v>0</v>
      </c>
      <c r="N156" s="10"/>
      <c r="O156" s="10"/>
      <c r="P156" s="10"/>
      <c r="Q156" s="10"/>
      <c r="R156" s="10"/>
      <c r="S156" s="10"/>
      <c r="T156" s="61"/>
      <c r="U156" s="67"/>
      <c r="V156" s="52"/>
      <c r="W156" s="10"/>
      <c r="X156" s="10"/>
      <c r="Y156" s="10"/>
      <c r="Z156" s="71"/>
    </row>
    <row r="157" spans="2:26" x14ac:dyDescent="0.25">
      <c r="B157" s="35">
        <v>154</v>
      </c>
      <c r="C157" s="11"/>
      <c r="D157" s="12"/>
      <c r="E157" s="37"/>
      <c r="F157" s="45"/>
      <c r="G157" s="13"/>
      <c r="H157" s="13"/>
      <c r="I157" s="37"/>
      <c r="J157" s="52"/>
      <c r="K157" s="14"/>
      <c r="L157" s="53"/>
      <c r="M157" s="59">
        <f>SUM(N157:S157)+E157</f>
        <v>0</v>
      </c>
      <c r="N157" s="10"/>
      <c r="O157" s="10"/>
      <c r="P157" s="10"/>
      <c r="Q157" s="10"/>
      <c r="R157" s="10"/>
      <c r="S157" s="10"/>
      <c r="T157" s="61"/>
      <c r="U157" s="67"/>
      <c r="V157" s="52"/>
      <c r="W157" s="10"/>
      <c r="X157" s="10"/>
      <c r="Y157" s="10"/>
      <c r="Z157" s="71"/>
    </row>
    <row r="158" spans="2:26" x14ac:dyDescent="0.25">
      <c r="B158" s="35">
        <v>155</v>
      </c>
      <c r="C158" s="11"/>
      <c r="D158" s="12"/>
      <c r="E158" s="37"/>
      <c r="F158" s="45"/>
      <c r="G158" s="13"/>
      <c r="H158" s="13"/>
      <c r="I158" s="37"/>
      <c r="J158" s="52"/>
      <c r="K158" s="14"/>
      <c r="L158" s="53"/>
      <c r="M158" s="59">
        <f>SUM(N158:S158)+E158</f>
        <v>0</v>
      </c>
      <c r="N158" s="10"/>
      <c r="O158" s="10"/>
      <c r="P158" s="10"/>
      <c r="Q158" s="10"/>
      <c r="R158" s="10"/>
      <c r="S158" s="10"/>
      <c r="T158" s="61"/>
      <c r="U158" s="67"/>
      <c r="V158" s="52"/>
      <c r="W158" s="10"/>
      <c r="X158" s="10"/>
      <c r="Y158" s="10"/>
      <c r="Z158" s="71"/>
    </row>
    <row r="159" spans="2:26" x14ac:dyDescent="0.25">
      <c r="B159" s="35">
        <v>156</v>
      </c>
      <c r="C159" s="11"/>
      <c r="D159" s="12"/>
      <c r="E159" s="37"/>
      <c r="F159" s="45"/>
      <c r="G159" s="13"/>
      <c r="H159" s="13"/>
      <c r="I159" s="37"/>
      <c r="J159" s="52"/>
      <c r="K159" s="14"/>
      <c r="L159" s="53"/>
      <c r="M159" s="59">
        <f>SUM(N159:S159)+E159</f>
        <v>0</v>
      </c>
      <c r="N159" s="10"/>
      <c r="O159" s="10"/>
      <c r="P159" s="10"/>
      <c r="Q159" s="10"/>
      <c r="R159" s="10"/>
      <c r="S159" s="10"/>
      <c r="T159" s="61"/>
      <c r="U159" s="67"/>
      <c r="V159" s="52"/>
      <c r="W159" s="10"/>
      <c r="X159" s="10"/>
      <c r="Y159" s="10"/>
      <c r="Z159" s="71"/>
    </row>
    <row r="160" spans="2:26" x14ac:dyDescent="0.25">
      <c r="B160" s="35">
        <v>157</v>
      </c>
      <c r="C160" s="11"/>
      <c r="D160" s="12"/>
      <c r="E160" s="37"/>
      <c r="F160" s="45"/>
      <c r="G160" s="13"/>
      <c r="H160" s="13"/>
      <c r="I160" s="37"/>
      <c r="J160" s="52"/>
      <c r="K160" s="14"/>
      <c r="L160" s="53"/>
      <c r="M160" s="59">
        <f>SUM(N160:S160)+E160</f>
        <v>0</v>
      </c>
      <c r="N160" s="10"/>
      <c r="O160" s="10"/>
      <c r="P160" s="10"/>
      <c r="Q160" s="10"/>
      <c r="R160" s="10"/>
      <c r="S160" s="10"/>
      <c r="T160" s="61"/>
      <c r="U160" s="67"/>
      <c r="V160" s="52"/>
      <c r="W160" s="10"/>
      <c r="X160" s="10"/>
      <c r="Y160" s="10"/>
      <c r="Z160" s="71"/>
    </row>
    <row r="161" spans="2:26" x14ac:dyDescent="0.25">
      <c r="B161" s="35">
        <v>158</v>
      </c>
      <c r="C161" s="11"/>
      <c r="D161" s="12"/>
      <c r="E161" s="37"/>
      <c r="F161" s="45"/>
      <c r="G161" s="13"/>
      <c r="H161" s="13"/>
      <c r="I161" s="37"/>
      <c r="J161" s="52"/>
      <c r="K161" s="14"/>
      <c r="L161" s="53"/>
      <c r="M161" s="59">
        <f>SUM(N161:S161)+E161</f>
        <v>0</v>
      </c>
      <c r="N161" s="10"/>
      <c r="O161" s="10"/>
      <c r="P161" s="10"/>
      <c r="Q161" s="10"/>
      <c r="R161" s="10"/>
      <c r="S161" s="10"/>
      <c r="T161" s="61"/>
      <c r="U161" s="67"/>
      <c r="V161" s="52"/>
      <c r="W161" s="10"/>
      <c r="X161" s="10"/>
      <c r="Y161" s="10"/>
      <c r="Z161" s="71"/>
    </row>
    <row r="162" spans="2:26" x14ac:dyDescent="0.25">
      <c r="B162" s="35">
        <v>159</v>
      </c>
      <c r="C162" s="11"/>
      <c r="D162" s="12"/>
      <c r="E162" s="37"/>
      <c r="F162" s="45"/>
      <c r="G162" s="13"/>
      <c r="H162" s="13"/>
      <c r="I162" s="37"/>
      <c r="J162" s="52"/>
      <c r="K162" s="14"/>
      <c r="L162" s="53"/>
      <c r="M162" s="59">
        <f>SUM(N162:S162)+E162</f>
        <v>0</v>
      </c>
      <c r="N162" s="10"/>
      <c r="O162" s="10"/>
      <c r="P162" s="10"/>
      <c r="Q162" s="10"/>
      <c r="R162" s="10"/>
      <c r="S162" s="10"/>
      <c r="T162" s="61"/>
      <c r="U162" s="67"/>
      <c r="V162" s="52"/>
      <c r="W162" s="10"/>
      <c r="X162" s="10"/>
      <c r="Y162" s="10"/>
      <c r="Z162" s="71"/>
    </row>
    <row r="163" spans="2:26" x14ac:dyDescent="0.25">
      <c r="B163" s="35">
        <v>160</v>
      </c>
      <c r="C163" s="11"/>
      <c r="D163" s="12"/>
      <c r="E163" s="37"/>
      <c r="F163" s="45"/>
      <c r="G163" s="13"/>
      <c r="H163" s="13"/>
      <c r="I163" s="37"/>
      <c r="J163" s="52"/>
      <c r="K163" s="14"/>
      <c r="L163" s="53"/>
      <c r="M163" s="59">
        <f>SUM(N163:S163)+E163</f>
        <v>0</v>
      </c>
      <c r="N163" s="10"/>
      <c r="O163" s="10"/>
      <c r="P163" s="10"/>
      <c r="Q163" s="10"/>
      <c r="R163" s="10"/>
      <c r="S163" s="10"/>
      <c r="T163" s="61"/>
      <c r="U163" s="67"/>
      <c r="V163" s="52"/>
      <c r="W163" s="10"/>
      <c r="X163" s="10"/>
      <c r="Y163" s="10"/>
      <c r="Z163" s="71"/>
    </row>
    <row r="164" spans="2:26" x14ac:dyDescent="0.25">
      <c r="B164" s="35">
        <v>161</v>
      </c>
      <c r="C164" s="11"/>
      <c r="D164" s="12"/>
      <c r="E164" s="37"/>
      <c r="F164" s="45"/>
      <c r="G164" s="13"/>
      <c r="H164" s="13"/>
      <c r="I164" s="37"/>
      <c r="J164" s="52"/>
      <c r="K164" s="14"/>
      <c r="L164" s="53"/>
      <c r="M164" s="59">
        <f>SUM(N164:S164)+E164</f>
        <v>0</v>
      </c>
      <c r="N164" s="10"/>
      <c r="O164" s="10"/>
      <c r="P164" s="10"/>
      <c r="Q164" s="10"/>
      <c r="R164" s="10"/>
      <c r="S164" s="10"/>
      <c r="T164" s="61"/>
      <c r="U164" s="67"/>
      <c r="V164" s="52"/>
      <c r="W164" s="10"/>
      <c r="X164" s="10"/>
      <c r="Y164" s="10"/>
      <c r="Z164" s="71"/>
    </row>
    <row r="165" spans="2:26" x14ac:dyDescent="0.25">
      <c r="B165" s="35">
        <v>162</v>
      </c>
      <c r="C165" s="11"/>
      <c r="D165" s="12"/>
      <c r="E165" s="37"/>
      <c r="F165" s="45"/>
      <c r="G165" s="13"/>
      <c r="H165" s="13"/>
      <c r="I165" s="37"/>
      <c r="J165" s="52"/>
      <c r="K165" s="14"/>
      <c r="L165" s="53"/>
      <c r="M165" s="59">
        <f>SUM(N165:S165)+E165</f>
        <v>0</v>
      </c>
      <c r="N165" s="10"/>
      <c r="O165" s="10"/>
      <c r="P165" s="10"/>
      <c r="Q165" s="10"/>
      <c r="R165" s="10"/>
      <c r="S165" s="10"/>
      <c r="T165" s="61"/>
      <c r="U165" s="67"/>
      <c r="V165" s="52"/>
      <c r="W165" s="10"/>
      <c r="X165" s="10"/>
      <c r="Y165" s="10"/>
      <c r="Z165" s="71"/>
    </row>
    <row r="166" spans="2:26" x14ac:dyDescent="0.25">
      <c r="B166" s="35">
        <v>163</v>
      </c>
      <c r="C166" s="11"/>
      <c r="D166" s="12"/>
      <c r="E166" s="37"/>
      <c r="F166" s="45"/>
      <c r="G166" s="13"/>
      <c r="H166" s="13"/>
      <c r="I166" s="37"/>
      <c r="J166" s="52"/>
      <c r="K166" s="14"/>
      <c r="L166" s="53"/>
      <c r="M166" s="59">
        <f>SUM(N166:S166)+E166</f>
        <v>0</v>
      </c>
      <c r="N166" s="10"/>
      <c r="O166" s="10"/>
      <c r="P166" s="10"/>
      <c r="Q166" s="10"/>
      <c r="R166" s="10"/>
      <c r="S166" s="10"/>
      <c r="T166" s="61"/>
      <c r="U166" s="67"/>
      <c r="V166" s="52"/>
      <c r="W166" s="10"/>
      <c r="X166" s="10"/>
      <c r="Y166" s="10"/>
      <c r="Z166" s="71"/>
    </row>
    <row r="167" spans="2:26" x14ac:dyDescent="0.25">
      <c r="B167" s="35">
        <v>164</v>
      </c>
      <c r="C167" s="11"/>
      <c r="D167" s="12"/>
      <c r="E167" s="37"/>
      <c r="F167" s="45"/>
      <c r="G167" s="13"/>
      <c r="H167" s="13"/>
      <c r="I167" s="37"/>
      <c r="J167" s="52"/>
      <c r="K167" s="14"/>
      <c r="L167" s="53"/>
      <c r="M167" s="59">
        <f>SUM(N167:S167)+E167</f>
        <v>0</v>
      </c>
      <c r="N167" s="10"/>
      <c r="O167" s="10"/>
      <c r="P167" s="10"/>
      <c r="Q167" s="10"/>
      <c r="R167" s="10"/>
      <c r="S167" s="10"/>
      <c r="T167" s="61"/>
      <c r="U167" s="67"/>
      <c r="V167" s="52"/>
      <c r="W167" s="10"/>
      <c r="X167" s="10"/>
      <c r="Y167" s="10"/>
      <c r="Z167" s="71"/>
    </row>
    <row r="168" spans="2:26" x14ac:dyDescent="0.25">
      <c r="B168" s="35">
        <v>165</v>
      </c>
      <c r="C168" s="11"/>
      <c r="D168" s="12"/>
      <c r="E168" s="37"/>
      <c r="F168" s="45"/>
      <c r="G168" s="13"/>
      <c r="H168" s="13"/>
      <c r="I168" s="37"/>
      <c r="J168" s="52"/>
      <c r="K168" s="14"/>
      <c r="L168" s="53"/>
      <c r="M168" s="59">
        <f>SUM(N168:S168)+E168</f>
        <v>0</v>
      </c>
      <c r="N168" s="10"/>
      <c r="O168" s="10"/>
      <c r="P168" s="10"/>
      <c r="Q168" s="10"/>
      <c r="R168" s="10"/>
      <c r="S168" s="10"/>
      <c r="T168" s="61"/>
      <c r="U168" s="67"/>
      <c r="V168" s="52"/>
      <c r="W168" s="10"/>
      <c r="X168" s="10"/>
      <c r="Y168" s="10"/>
      <c r="Z168" s="71"/>
    </row>
    <row r="169" spans="2:26" x14ac:dyDescent="0.25">
      <c r="B169" s="35">
        <v>166</v>
      </c>
      <c r="C169" s="11"/>
      <c r="D169" s="12"/>
      <c r="E169" s="37"/>
      <c r="F169" s="45"/>
      <c r="G169" s="13"/>
      <c r="H169" s="13"/>
      <c r="I169" s="37"/>
      <c r="J169" s="52"/>
      <c r="K169" s="14"/>
      <c r="L169" s="53"/>
      <c r="M169" s="59">
        <f>SUM(N169:S169)+E169</f>
        <v>0</v>
      </c>
      <c r="N169" s="10"/>
      <c r="O169" s="10"/>
      <c r="P169" s="10"/>
      <c r="Q169" s="10"/>
      <c r="R169" s="10"/>
      <c r="S169" s="10"/>
      <c r="T169" s="61"/>
      <c r="U169" s="67"/>
      <c r="V169" s="52"/>
      <c r="W169" s="10"/>
      <c r="X169" s="10"/>
      <c r="Y169" s="10"/>
      <c r="Z169" s="71"/>
    </row>
    <row r="170" spans="2:26" x14ac:dyDescent="0.25">
      <c r="B170" s="35">
        <v>167</v>
      </c>
      <c r="C170" s="11"/>
      <c r="D170" s="12"/>
      <c r="E170" s="37"/>
      <c r="F170" s="45"/>
      <c r="G170" s="13"/>
      <c r="H170" s="13"/>
      <c r="I170" s="37"/>
      <c r="J170" s="52"/>
      <c r="K170" s="14"/>
      <c r="L170" s="53"/>
      <c r="M170" s="59">
        <f>SUM(N170:S170)+E170</f>
        <v>0</v>
      </c>
      <c r="N170" s="10"/>
      <c r="O170" s="10"/>
      <c r="P170" s="10"/>
      <c r="Q170" s="10"/>
      <c r="R170" s="10"/>
      <c r="S170" s="10"/>
      <c r="T170" s="61"/>
      <c r="U170" s="67"/>
      <c r="V170" s="52"/>
      <c r="W170" s="10"/>
      <c r="X170" s="10"/>
      <c r="Y170" s="10"/>
      <c r="Z170" s="71"/>
    </row>
    <row r="171" spans="2:26" x14ac:dyDescent="0.25">
      <c r="B171" s="35">
        <v>168</v>
      </c>
      <c r="C171" s="11"/>
      <c r="D171" s="12"/>
      <c r="E171" s="37"/>
      <c r="F171" s="45"/>
      <c r="G171" s="13"/>
      <c r="H171" s="13"/>
      <c r="I171" s="37"/>
      <c r="J171" s="52"/>
      <c r="K171" s="14"/>
      <c r="L171" s="53"/>
      <c r="M171" s="59">
        <f>SUM(N171:S171)+E171</f>
        <v>0</v>
      </c>
      <c r="N171" s="10"/>
      <c r="O171" s="10"/>
      <c r="P171" s="10"/>
      <c r="Q171" s="10"/>
      <c r="R171" s="10"/>
      <c r="S171" s="10"/>
      <c r="T171" s="61"/>
      <c r="U171" s="67"/>
      <c r="V171" s="52"/>
      <c r="W171" s="10"/>
      <c r="X171" s="10"/>
      <c r="Y171" s="10"/>
      <c r="Z171" s="71"/>
    </row>
    <row r="172" spans="2:26" x14ac:dyDescent="0.25">
      <c r="B172" s="35">
        <v>169</v>
      </c>
      <c r="C172" s="11"/>
      <c r="D172" s="12"/>
      <c r="E172" s="37"/>
      <c r="F172" s="45"/>
      <c r="G172" s="13"/>
      <c r="H172" s="13"/>
      <c r="I172" s="37"/>
      <c r="J172" s="52"/>
      <c r="K172" s="14"/>
      <c r="L172" s="53"/>
      <c r="M172" s="59">
        <f>SUM(N172:S172)+E172</f>
        <v>0</v>
      </c>
      <c r="N172" s="10"/>
      <c r="O172" s="10"/>
      <c r="P172" s="10"/>
      <c r="Q172" s="10"/>
      <c r="R172" s="10"/>
      <c r="S172" s="10"/>
      <c r="T172" s="61"/>
      <c r="U172" s="67"/>
      <c r="V172" s="52"/>
      <c r="W172" s="10"/>
      <c r="X172" s="10"/>
      <c r="Y172" s="10"/>
      <c r="Z172" s="71"/>
    </row>
    <row r="173" spans="2:26" x14ac:dyDescent="0.25">
      <c r="B173" s="35">
        <v>170</v>
      </c>
      <c r="C173" s="11"/>
      <c r="D173" s="12"/>
      <c r="E173" s="37"/>
      <c r="F173" s="45"/>
      <c r="G173" s="13"/>
      <c r="H173" s="13"/>
      <c r="I173" s="37"/>
      <c r="J173" s="52"/>
      <c r="K173" s="14"/>
      <c r="L173" s="53"/>
      <c r="M173" s="59">
        <f>SUM(N173:S173)+E173</f>
        <v>0</v>
      </c>
      <c r="N173" s="10"/>
      <c r="O173" s="10"/>
      <c r="P173" s="10"/>
      <c r="Q173" s="10"/>
      <c r="R173" s="10"/>
      <c r="S173" s="10"/>
      <c r="T173" s="61"/>
      <c r="U173" s="67"/>
      <c r="V173" s="52"/>
      <c r="W173" s="10"/>
      <c r="X173" s="10"/>
      <c r="Y173" s="10"/>
      <c r="Z173" s="71"/>
    </row>
    <row r="174" spans="2:26" x14ac:dyDescent="0.25">
      <c r="B174" s="35">
        <v>171</v>
      </c>
      <c r="C174" s="11"/>
      <c r="D174" s="12"/>
      <c r="E174" s="37"/>
      <c r="F174" s="45"/>
      <c r="G174" s="13"/>
      <c r="H174" s="13"/>
      <c r="I174" s="37"/>
      <c r="J174" s="52"/>
      <c r="K174" s="14"/>
      <c r="L174" s="53"/>
      <c r="M174" s="59">
        <f>SUM(N174:S174)+E174</f>
        <v>0</v>
      </c>
      <c r="N174" s="10"/>
      <c r="O174" s="10"/>
      <c r="P174" s="10"/>
      <c r="Q174" s="10"/>
      <c r="R174" s="10"/>
      <c r="S174" s="10"/>
      <c r="T174" s="61"/>
      <c r="U174" s="67"/>
      <c r="V174" s="52"/>
      <c r="W174" s="10"/>
      <c r="X174" s="10"/>
      <c r="Y174" s="10"/>
      <c r="Z174" s="71"/>
    </row>
    <row r="175" spans="2:26" x14ac:dyDescent="0.25">
      <c r="B175" s="35">
        <v>172</v>
      </c>
      <c r="C175" s="11"/>
      <c r="D175" s="12"/>
      <c r="E175" s="37"/>
      <c r="F175" s="45"/>
      <c r="G175" s="13"/>
      <c r="H175" s="13"/>
      <c r="I175" s="37"/>
      <c r="J175" s="52"/>
      <c r="K175" s="14"/>
      <c r="L175" s="53"/>
      <c r="M175" s="59">
        <f>SUM(N175:S175)+E175</f>
        <v>0</v>
      </c>
      <c r="N175" s="10"/>
      <c r="O175" s="10"/>
      <c r="P175" s="10"/>
      <c r="Q175" s="10"/>
      <c r="R175" s="10"/>
      <c r="S175" s="10"/>
      <c r="T175" s="61"/>
      <c r="U175" s="67"/>
      <c r="V175" s="52"/>
      <c r="W175" s="10"/>
      <c r="X175" s="10"/>
      <c r="Y175" s="10"/>
      <c r="Z175" s="71"/>
    </row>
    <row r="176" spans="2:26" x14ac:dyDescent="0.25">
      <c r="B176" s="35">
        <v>173</v>
      </c>
      <c r="C176" s="11"/>
      <c r="D176" s="12"/>
      <c r="E176" s="37"/>
      <c r="F176" s="45"/>
      <c r="G176" s="13"/>
      <c r="H176" s="13"/>
      <c r="I176" s="37"/>
      <c r="J176" s="52"/>
      <c r="K176" s="14"/>
      <c r="L176" s="53"/>
      <c r="M176" s="59">
        <f>SUM(N176:S176)+E176</f>
        <v>0</v>
      </c>
      <c r="N176" s="10"/>
      <c r="O176" s="10"/>
      <c r="P176" s="10"/>
      <c r="Q176" s="10"/>
      <c r="R176" s="10"/>
      <c r="S176" s="10"/>
      <c r="T176" s="61"/>
      <c r="U176" s="67"/>
      <c r="V176" s="52"/>
      <c r="W176" s="10"/>
      <c r="X176" s="10"/>
      <c r="Y176" s="10"/>
      <c r="Z176" s="71"/>
    </row>
    <row r="177" spans="2:26" x14ac:dyDescent="0.25">
      <c r="B177" s="35">
        <v>174</v>
      </c>
      <c r="C177" s="11"/>
      <c r="D177" s="12"/>
      <c r="E177" s="37"/>
      <c r="F177" s="45"/>
      <c r="G177" s="13"/>
      <c r="H177" s="13"/>
      <c r="I177" s="37"/>
      <c r="J177" s="52"/>
      <c r="K177" s="14"/>
      <c r="L177" s="53"/>
      <c r="M177" s="59">
        <f>SUM(N177:S177)+E177</f>
        <v>0</v>
      </c>
      <c r="N177" s="10"/>
      <c r="O177" s="10"/>
      <c r="P177" s="10"/>
      <c r="Q177" s="10"/>
      <c r="R177" s="10"/>
      <c r="S177" s="10"/>
      <c r="T177" s="61"/>
      <c r="U177" s="67"/>
      <c r="V177" s="52"/>
      <c r="W177" s="10"/>
      <c r="X177" s="10"/>
      <c r="Y177" s="10"/>
      <c r="Z177" s="71"/>
    </row>
    <row r="178" spans="2:26" x14ac:dyDescent="0.25">
      <c r="B178" s="35">
        <v>175</v>
      </c>
      <c r="C178" s="11"/>
      <c r="D178" s="12"/>
      <c r="E178" s="37"/>
      <c r="F178" s="45"/>
      <c r="G178" s="13"/>
      <c r="H178" s="13"/>
      <c r="I178" s="37"/>
      <c r="J178" s="52"/>
      <c r="K178" s="14"/>
      <c r="L178" s="53"/>
      <c r="M178" s="59">
        <f>SUM(N178:S178)+E178</f>
        <v>0</v>
      </c>
      <c r="N178" s="10"/>
      <c r="O178" s="10"/>
      <c r="P178" s="10"/>
      <c r="Q178" s="10"/>
      <c r="R178" s="10"/>
      <c r="S178" s="10"/>
      <c r="T178" s="61"/>
      <c r="U178" s="67"/>
      <c r="V178" s="52"/>
      <c r="W178" s="10"/>
      <c r="X178" s="10"/>
      <c r="Y178" s="10"/>
      <c r="Z178" s="71"/>
    </row>
    <row r="179" spans="2:26" x14ac:dyDescent="0.25">
      <c r="B179" s="35">
        <v>176</v>
      </c>
      <c r="C179" s="11"/>
      <c r="D179" s="12"/>
      <c r="E179" s="37"/>
      <c r="F179" s="45"/>
      <c r="G179" s="13"/>
      <c r="H179" s="13"/>
      <c r="I179" s="37"/>
      <c r="J179" s="52"/>
      <c r="K179" s="14"/>
      <c r="L179" s="53"/>
      <c r="M179" s="59">
        <f>SUM(N179:S179)+E179</f>
        <v>0</v>
      </c>
      <c r="N179" s="10"/>
      <c r="O179" s="10"/>
      <c r="P179" s="10"/>
      <c r="Q179" s="10"/>
      <c r="R179" s="10"/>
      <c r="S179" s="10"/>
      <c r="T179" s="61"/>
      <c r="U179" s="67"/>
      <c r="V179" s="52"/>
      <c r="W179" s="10"/>
      <c r="X179" s="10"/>
      <c r="Y179" s="10"/>
      <c r="Z179" s="71"/>
    </row>
    <row r="180" spans="2:26" x14ac:dyDescent="0.25">
      <c r="B180" s="35">
        <v>177</v>
      </c>
      <c r="C180" s="11"/>
      <c r="D180" s="12"/>
      <c r="E180" s="37"/>
      <c r="F180" s="45"/>
      <c r="G180" s="13"/>
      <c r="H180" s="13"/>
      <c r="I180" s="37"/>
      <c r="J180" s="52"/>
      <c r="K180" s="14"/>
      <c r="L180" s="53"/>
      <c r="M180" s="59">
        <f>SUM(N180:S180)+E180</f>
        <v>0</v>
      </c>
      <c r="N180" s="10"/>
      <c r="O180" s="10"/>
      <c r="P180" s="10"/>
      <c r="Q180" s="10"/>
      <c r="R180" s="10"/>
      <c r="S180" s="10"/>
      <c r="T180" s="61"/>
      <c r="U180" s="67"/>
      <c r="V180" s="52"/>
      <c r="W180" s="10"/>
      <c r="X180" s="10"/>
      <c r="Y180" s="10"/>
      <c r="Z180" s="71"/>
    </row>
    <row r="181" spans="2:26" x14ac:dyDescent="0.25">
      <c r="B181" s="35">
        <v>178</v>
      </c>
      <c r="C181" s="11"/>
      <c r="D181" s="12"/>
      <c r="E181" s="37"/>
      <c r="F181" s="45"/>
      <c r="G181" s="13"/>
      <c r="H181" s="13"/>
      <c r="I181" s="37"/>
      <c r="J181" s="52"/>
      <c r="K181" s="14"/>
      <c r="L181" s="53"/>
      <c r="M181" s="59">
        <f>SUM(N181:S181)+E181</f>
        <v>0</v>
      </c>
      <c r="N181" s="10"/>
      <c r="O181" s="10"/>
      <c r="P181" s="10"/>
      <c r="Q181" s="10"/>
      <c r="R181" s="10"/>
      <c r="S181" s="10"/>
      <c r="T181" s="61"/>
      <c r="U181" s="67"/>
      <c r="V181" s="52"/>
      <c r="W181" s="10"/>
      <c r="X181" s="10"/>
      <c r="Y181" s="10"/>
      <c r="Z181" s="71"/>
    </row>
    <row r="182" spans="2:26" x14ac:dyDescent="0.25">
      <c r="B182" s="35">
        <v>179</v>
      </c>
      <c r="C182" s="11"/>
      <c r="D182" s="12"/>
      <c r="E182" s="37"/>
      <c r="F182" s="45"/>
      <c r="G182" s="13"/>
      <c r="H182" s="13"/>
      <c r="I182" s="37"/>
      <c r="J182" s="52"/>
      <c r="K182" s="14"/>
      <c r="L182" s="53"/>
      <c r="M182" s="59">
        <f>SUM(N182:S182)+E182</f>
        <v>0</v>
      </c>
      <c r="N182" s="10"/>
      <c r="O182" s="10"/>
      <c r="P182" s="10"/>
      <c r="Q182" s="10"/>
      <c r="R182" s="10"/>
      <c r="S182" s="10"/>
      <c r="T182" s="61"/>
      <c r="U182" s="67"/>
      <c r="V182" s="52"/>
      <c r="W182" s="10"/>
      <c r="X182" s="10"/>
      <c r="Y182" s="10"/>
      <c r="Z182" s="71"/>
    </row>
    <row r="183" spans="2:26" x14ac:dyDescent="0.25">
      <c r="B183" s="35">
        <v>180</v>
      </c>
      <c r="C183" s="11"/>
      <c r="D183" s="12"/>
      <c r="E183" s="37"/>
      <c r="F183" s="45"/>
      <c r="G183" s="13"/>
      <c r="H183" s="13"/>
      <c r="I183" s="37"/>
      <c r="J183" s="52"/>
      <c r="K183" s="14"/>
      <c r="L183" s="53"/>
      <c r="M183" s="59">
        <f>SUM(N183:S183)+E183</f>
        <v>0</v>
      </c>
      <c r="N183" s="10"/>
      <c r="O183" s="10"/>
      <c r="P183" s="10"/>
      <c r="Q183" s="10"/>
      <c r="R183" s="10"/>
      <c r="S183" s="10"/>
      <c r="T183" s="61"/>
      <c r="U183" s="67"/>
      <c r="V183" s="52"/>
      <c r="W183" s="10"/>
      <c r="X183" s="10"/>
      <c r="Y183" s="10"/>
      <c r="Z183" s="71"/>
    </row>
    <row r="184" spans="2:26" x14ac:dyDescent="0.25">
      <c r="B184" s="35">
        <v>181</v>
      </c>
      <c r="C184" s="11"/>
      <c r="D184" s="12"/>
      <c r="E184" s="37"/>
      <c r="F184" s="45"/>
      <c r="G184" s="13"/>
      <c r="H184" s="13"/>
      <c r="I184" s="37"/>
      <c r="J184" s="52"/>
      <c r="K184" s="14"/>
      <c r="L184" s="53"/>
      <c r="M184" s="59">
        <f>SUM(N184:S184)+E184</f>
        <v>0</v>
      </c>
      <c r="N184" s="10"/>
      <c r="O184" s="10"/>
      <c r="P184" s="10"/>
      <c r="Q184" s="10"/>
      <c r="R184" s="10"/>
      <c r="S184" s="10"/>
      <c r="T184" s="61"/>
      <c r="U184" s="67"/>
      <c r="V184" s="52"/>
      <c r="W184" s="10"/>
      <c r="X184" s="10"/>
      <c r="Y184" s="10"/>
      <c r="Z184" s="71"/>
    </row>
    <row r="185" spans="2:26" x14ac:dyDescent="0.25">
      <c r="B185" s="35">
        <v>182</v>
      </c>
      <c r="C185" s="11"/>
      <c r="D185" s="12"/>
      <c r="E185" s="37"/>
      <c r="F185" s="45"/>
      <c r="G185" s="13"/>
      <c r="H185" s="13"/>
      <c r="I185" s="37"/>
      <c r="J185" s="52"/>
      <c r="K185" s="14"/>
      <c r="L185" s="53"/>
      <c r="M185" s="59">
        <f>SUM(N185:S185)+E185</f>
        <v>0</v>
      </c>
      <c r="N185" s="10"/>
      <c r="O185" s="10"/>
      <c r="P185" s="10"/>
      <c r="Q185" s="10"/>
      <c r="R185" s="10"/>
      <c r="S185" s="10"/>
      <c r="T185" s="61"/>
      <c r="U185" s="67"/>
      <c r="V185" s="52"/>
      <c r="W185" s="10"/>
      <c r="X185" s="10"/>
      <c r="Y185" s="10"/>
      <c r="Z185" s="71"/>
    </row>
    <row r="186" spans="2:26" x14ac:dyDescent="0.25">
      <c r="B186" s="35">
        <v>183</v>
      </c>
      <c r="C186" s="11"/>
      <c r="D186" s="12"/>
      <c r="E186" s="37"/>
      <c r="F186" s="45"/>
      <c r="G186" s="13"/>
      <c r="H186" s="13"/>
      <c r="I186" s="37"/>
      <c r="J186" s="52"/>
      <c r="K186" s="14"/>
      <c r="L186" s="53"/>
      <c r="M186" s="59">
        <f>SUM(N186:S186)+E186</f>
        <v>0</v>
      </c>
      <c r="N186" s="10"/>
      <c r="O186" s="10"/>
      <c r="P186" s="10"/>
      <c r="Q186" s="10"/>
      <c r="R186" s="10"/>
      <c r="S186" s="10"/>
      <c r="T186" s="61"/>
      <c r="U186" s="67"/>
      <c r="V186" s="52"/>
      <c r="W186" s="10"/>
      <c r="X186" s="10"/>
      <c r="Y186" s="10"/>
      <c r="Z186" s="71"/>
    </row>
    <row r="187" spans="2:26" x14ac:dyDescent="0.25">
      <c r="B187" s="35">
        <v>184</v>
      </c>
      <c r="C187" s="11"/>
      <c r="D187" s="12"/>
      <c r="E187" s="37"/>
      <c r="F187" s="45"/>
      <c r="G187" s="13"/>
      <c r="H187" s="13"/>
      <c r="I187" s="37"/>
      <c r="J187" s="52"/>
      <c r="K187" s="14"/>
      <c r="L187" s="53"/>
      <c r="M187" s="59">
        <f>SUM(N187:S187)+E187</f>
        <v>0</v>
      </c>
      <c r="N187" s="10"/>
      <c r="O187" s="10"/>
      <c r="P187" s="10"/>
      <c r="Q187" s="10"/>
      <c r="R187" s="10"/>
      <c r="S187" s="10"/>
      <c r="T187" s="61"/>
      <c r="U187" s="67"/>
      <c r="V187" s="52"/>
      <c r="W187" s="10"/>
      <c r="X187" s="10"/>
      <c r="Y187" s="10"/>
      <c r="Z187" s="71"/>
    </row>
    <row r="188" spans="2:26" x14ac:dyDescent="0.25">
      <c r="B188" s="35">
        <v>185</v>
      </c>
      <c r="C188" s="11"/>
      <c r="D188" s="12"/>
      <c r="E188" s="37"/>
      <c r="F188" s="45"/>
      <c r="G188" s="13"/>
      <c r="H188" s="13"/>
      <c r="I188" s="37"/>
      <c r="J188" s="52"/>
      <c r="K188" s="14"/>
      <c r="L188" s="53"/>
      <c r="M188" s="59">
        <f>SUM(N188:S188)+E188</f>
        <v>0</v>
      </c>
      <c r="N188" s="10"/>
      <c r="O188" s="10"/>
      <c r="P188" s="10"/>
      <c r="Q188" s="10"/>
      <c r="R188" s="10"/>
      <c r="S188" s="10"/>
      <c r="T188" s="61"/>
      <c r="U188" s="67"/>
      <c r="V188" s="52"/>
      <c r="W188" s="10"/>
      <c r="X188" s="10"/>
      <c r="Y188" s="10"/>
      <c r="Z188" s="71"/>
    </row>
    <row r="189" spans="2:26" x14ac:dyDescent="0.25">
      <c r="B189" s="35">
        <v>186</v>
      </c>
      <c r="C189" s="11"/>
      <c r="D189" s="12"/>
      <c r="E189" s="37"/>
      <c r="F189" s="45"/>
      <c r="G189" s="13"/>
      <c r="H189" s="13"/>
      <c r="I189" s="37"/>
      <c r="J189" s="52"/>
      <c r="K189" s="14"/>
      <c r="L189" s="53"/>
      <c r="M189" s="59">
        <f>SUM(N189:S189)+E189</f>
        <v>0</v>
      </c>
      <c r="N189" s="10"/>
      <c r="O189" s="10"/>
      <c r="P189" s="10"/>
      <c r="Q189" s="10"/>
      <c r="R189" s="10"/>
      <c r="S189" s="10"/>
      <c r="T189" s="61"/>
      <c r="U189" s="67"/>
      <c r="V189" s="52"/>
      <c r="W189" s="10"/>
      <c r="X189" s="10"/>
      <c r="Y189" s="10"/>
      <c r="Z189" s="71"/>
    </row>
    <row r="190" spans="2:26" x14ac:dyDescent="0.25">
      <c r="B190" s="35">
        <v>187</v>
      </c>
      <c r="C190" s="11"/>
      <c r="D190" s="12"/>
      <c r="E190" s="37"/>
      <c r="F190" s="45"/>
      <c r="G190" s="13"/>
      <c r="H190" s="13"/>
      <c r="I190" s="37"/>
      <c r="J190" s="52"/>
      <c r="K190" s="14"/>
      <c r="L190" s="53"/>
      <c r="M190" s="59">
        <f>SUM(N190:S190)+E190</f>
        <v>0</v>
      </c>
      <c r="N190" s="10"/>
      <c r="O190" s="10"/>
      <c r="P190" s="10"/>
      <c r="Q190" s="10"/>
      <c r="R190" s="10"/>
      <c r="S190" s="10"/>
      <c r="T190" s="61"/>
      <c r="U190" s="67"/>
      <c r="V190" s="52"/>
      <c r="W190" s="10"/>
      <c r="X190" s="10"/>
      <c r="Y190" s="10"/>
      <c r="Z190" s="71"/>
    </row>
    <row r="191" spans="2:26" x14ac:dyDescent="0.25">
      <c r="B191" s="35">
        <v>188</v>
      </c>
      <c r="C191" s="11"/>
      <c r="D191" s="12"/>
      <c r="E191" s="37"/>
      <c r="F191" s="45"/>
      <c r="G191" s="13"/>
      <c r="H191" s="13"/>
      <c r="I191" s="37"/>
      <c r="J191" s="52"/>
      <c r="K191" s="14"/>
      <c r="L191" s="53"/>
      <c r="M191" s="59">
        <f>SUM(N191:S191)+E191</f>
        <v>0</v>
      </c>
      <c r="N191" s="10"/>
      <c r="O191" s="10"/>
      <c r="P191" s="10"/>
      <c r="Q191" s="10"/>
      <c r="R191" s="10"/>
      <c r="S191" s="10"/>
      <c r="T191" s="61"/>
      <c r="U191" s="67"/>
      <c r="V191" s="52"/>
      <c r="W191" s="10"/>
      <c r="X191" s="10"/>
      <c r="Y191" s="10"/>
      <c r="Z191" s="71"/>
    </row>
    <row r="192" spans="2:26" x14ac:dyDescent="0.25">
      <c r="B192" s="35">
        <v>189</v>
      </c>
      <c r="C192" s="11"/>
      <c r="D192" s="12"/>
      <c r="E192" s="37"/>
      <c r="F192" s="45"/>
      <c r="G192" s="13"/>
      <c r="H192" s="13"/>
      <c r="I192" s="37"/>
      <c r="J192" s="52"/>
      <c r="K192" s="14"/>
      <c r="L192" s="53"/>
      <c r="M192" s="59">
        <f>SUM(N192:S192)+E192</f>
        <v>0</v>
      </c>
      <c r="N192" s="10"/>
      <c r="O192" s="10"/>
      <c r="P192" s="10"/>
      <c r="Q192" s="10"/>
      <c r="R192" s="10"/>
      <c r="S192" s="10"/>
      <c r="T192" s="61"/>
      <c r="U192" s="67"/>
      <c r="V192" s="52"/>
      <c r="W192" s="10"/>
      <c r="X192" s="10"/>
      <c r="Y192" s="10"/>
      <c r="Z192" s="71"/>
    </row>
    <row r="193" spans="2:26" x14ac:dyDescent="0.25">
      <c r="B193" s="35">
        <v>190</v>
      </c>
      <c r="C193" s="11"/>
      <c r="D193" s="12"/>
      <c r="E193" s="37"/>
      <c r="F193" s="45"/>
      <c r="G193" s="13"/>
      <c r="H193" s="13"/>
      <c r="I193" s="37"/>
      <c r="J193" s="52"/>
      <c r="K193" s="14"/>
      <c r="L193" s="53"/>
      <c r="M193" s="59">
        <f>SUM(N193:S193)+E193</f>
        <v>0</v>
      </c>
      <c r="N193" s="10"/>
      <c r="O193" s="10"/>
      <c r="P193" s="10"/>
      <c r="Q193" s="10"/>
      <c r="R193" s="10"/>
      <c r="S193" s="10"/>
      <c r="T193" s="61"/>
      <c r="U193" s="67"/>
      <c r="V193" s="52"/>
      <c r="W193" s="10"/>
      <c r="X193" s="10"/>
      <c r="Y193" s="10"/>
      <c r="Z193" s="71"/>
    </row>
    <row r="194" spans="2:26" x14ac:dyDescent="0.25">
      <c r="B194" s="35">
        <v>191</v>
      </c>
      <c r="C194" s="11"/>
      <c r="D194" s="12"/>
      <c r="E194" s="37"/>
      <c r="F194" s="45"/>
      <c r="G194" s="13"/>
      <c r="H194" s="13"/>
      <c r="I194" s="37"/>
      <c r="J194" s="52"/>
      <c r="K194" s="14"/>
      <c r="L194" s="53"/>
      <c r="M194" s="59">
        <f>SUM(N194:S194)+E194</f>
        <v>0</v>
      </c>
      <c r="N194" s="10"/>
      <c r="O194" s="10"/>
      <c r="P194" s="10"/>
      <c r="Q194" s="10"/>
      <c r="R194" s="10"/>
      <c r="S194" s="10"/>
      <c r="T194" s="61"/>
      <c r="U194" s="67"/>
      <c r="V194" s="52"/>
      <c r="W194" s="10"/>
      <c r="X194" s="10"/>
      <c r="Y194" s="10"/>
      <c r="Z194" s="71"/>
    </row>
    <row r="195" spans="2:26" x14ac:dyDescent="0.25">
      <c r="B195" s="35">
        <v>192</v>
      </c>
      <c r="C195" s="11"/>
      <c r="D195" s="12"/>
      <c r="E195" s="37"/>
      <c r="F195" s="45"/>
      <c r="G195" s="13"/>
      <c r="H195" s="13"/>
      <c r="I195" s="37"/>
      <c r="J195" s="52"/>
      <c r="K195" s="14"/>
      <c r="L195" s="53"/>
      <c r="M195" s="59">
        <f>SUM(N195:S195)+E195</f>
        <v>0</v>
      </c>
      <c r="N195" s="10"/>
      <c r="O195" s="10"/>
      <c r="P195" s="10"/>
      <c r="Q195" s="10"/>
      <c r="R195" s="10"/>
      <c r="S195" s="10"/>
      <c r="T195" s="61"/>
      <c r="U195" s="67"/>
      <c r="V195" s="52"/>
      <c r="W195" s="10"/>
      <c r="X195" s="10"/>
      <c r="Y195" s="10"/>
      <c r="Z195" s="71"/>
    </row>
    <row r="196" spans="2:26" x14ac:dyDescent="0.25">
      <c r="B196" s="35">
        <v>193</v>
      </c>
      <c r="C196" s="11"/>
      <c r="D196" s="12"/>
      <c r="E196" s="37"/>
      <c r="F196" s="45"/>
      <c r="G196" s="13"/>
      <c r="H196" s="13"/>
      <c r="I196" s="37"/>
      <c r="J196" s="52"/>
      <c r="K196" s="14"/>
      <c r="L196" s="53"/>
      <c r="M196" s="59">
        <f>SUM(N196:S196)+E196</f>
        <v>0</v>
      </c>
      <c r="N196" s="10"/>
      <c r="O196" s="10"/>
      <c r="P196" s="10"/>
      <c r="Q196" s="10"/>
      <c r="R196" s="10"/>
      <c r="S196" s="10"/>
      <c r="T196" s="61"/>
      <c r="U196" s="67"/>
      <c r="V196" s="52"/>
      <c r="W196" s="10"/>
      <c r="X196" s="10"/>
      <c r="Y196" s="10"/>
      <c r="Z196" s="71"/>
    </row>
    <row r="197" spans="2:26" x14ac:dyDescent="0.25">
      <c r="B197" s="35">
        <v>194</v>
      </c>
      <c r="C197" s="11"/>
      <c r="D197" s="12"/>
      <c r="E197" s="37"/>
      <c r="F197" s="45"/>
      <c r="G197" s="13"/>
      <c r="H197" s="13"/>
      <c r="I197" s="37"/>
      <c r="J197" s="52"/>
      <c r="K197" s="14"/>
      <c r="L197" s="53"/>
      <c r="M197" s="59">
        <f>SUM(N197:S197)+E197</f>
        <v>0</v>
      </c>
      <c r="N197" s="10"/>
      <c r="O197" s="10"/>
      <c r="P197" s="10"/>
      <c r="Q197" s="10"/>
      <c r="R197" s="10"/>
      <c r="S197" s="10"/>
      <c r="T197" s="61"/>
      <c r="U197" s="67"/>
      <c r="V197" s="52"/>
      <c r="W197" s="10"/>
      <c r="X197" s="10"/>
      <c r="Y197" s="10"/>
      <c r="Z197" s="71"/>
    </row>
    <row r="198" spans="2:26" x14ac:dyDescent="0.25">
      <c r="B198" s="35">
        <v>195</v>
      </c>
      <c r="C198" s="11"/>
      <c r="D198" s="12"/>
      <c r="E198" s="37"/>
      <c r="F198" s="45"/>
      <c r="G198" s="13"/>
      <c r="H198" s="13"/>
      <c r="I198" s="37"/>
      <c r="J198" s="52"/>
      <c r="K198" s="14"/>
      <c r="L198" s="53"/>
      <c r="M198" s="59">
        <f>SUM(N198:S198)+E198</f>
        <v>0</v>
      </c>
      <c r="N198" s="10"/>
      <c r="O198" s="10"/>
      <c r="P198" s="10"/>
      <c r="Q198" s="10"/>
      <c r="R198" s="10"/>
      <c r="S198" s="10"/>
      <c r="T198" s="61"/>
      <c r="U198" s="67"/>
      <c r="V198" s="52"/>
      <c r="W198" s="10"/>
      <c r="X198" s="10"/>
      <c r="Y198" s="10"/>
      <c r="Z198" s="71"/>
    </row>
    <row r="199" spans="2:26" x14ac:dyDescent="0.25">
      <c r="B199" s="35">
        <v>196</v>
      </c>
      <c r="C199" s="11"/>
      <c r="D199" s="12"/>
      <c r="E199" s="37"/>
      <c r="F199" s="45"/>
      <c r="G199" s="13"/>
      <c r="H199" s="13"/>
      <c r="I199" s="37"/>
      <c r="J199" s="52"/>
      <c r="K199" s="14"/>
      <c r="L199" s="53"/>
      <c r="M199" s="59">
        <f>SUM(N199:S199)+E199</f>
        <v>0</v>
      </c>
      <c r="N199" s="10"/>
      <c r="O199" s="10"/>
      <c r="P199" s="10"/>
      <c r="Q199" s="10"/>
      <c r="R199" s="10"/>
      <c r="S199" s="10"/>
      <c r="T199" s="61"/>
      <c r="U199" s="67"/>
      <c r="V199" s="52"/>
      <c r="W199" s="10"/>
      <c r="X199" s="10"/>
      <c r="Y199" s="10"/>
      <c r="Z199" s="71"/>
    </row>
    <row r="200" spans="2:26" x14ac:dyDescent="0.25">
      <c r="B200" s="35">
        <v>197</v>
      </c>
      <c r="C200" s="11"/>
      <c r="D200" s="12"/>
      <c r="E200" s="37"/>
      <c r="F200" s="45"/>
      <c r="G200" s="13"/>
      <c r="H200" s="13"/>
      <c r="I200" s="37"/>
      <c r="J200" s="52"/>
      <c r="K200" s="14"/>
      <c r="L200" s="53"/>
      <c r="M200" s="59">
        <f>SUM(N200:S200)+E200</f>
        <v>0</v>
      </c>
      <c r="N200" s="10"/>
      <c r="O200" s="10"/>
      <c r="P200" s="10"/>
      <c r="Q200" s="10"/>
      <c r="R200" s="10"/>
      <c r="S200" s="10"/>
      <c r="T200" s="61"/>
      <c r="U200" s="67"/>
      <c r="V200" s="52"/>
      <c r="W200" s="10"/>
      <c r="X200" s="10"/>
      <c r="Y200" s="10"/>
      <c r="Z200" s="71"/>
    </row>
    <row r="201" spans="2:26" x14ac:dyDescent="0.25">
      <c r="B201" s="35">
        <v>198</v>
      </c>
      <c r="C201" s="11"/>
      <c r="D201" s="12"/>
      <c r="E201" s="37"/>
      <c r="F201" s="45"/>
      <c r="G201" s="13"/>
      <c r="H201" s="13"/>
      <c r="I201" s="37"/>
      <c r="J201" s="52"/>
      <c r="K201" s="14"/>
      <c r="L201" s="53"/>
      <c r="M201" s="59">
        <f>SUM(N201:S201)+E201</f>
        <v>0</v>
      </c>
      <c r="N201" s="10"/>
      <c r="O201" s="10"/>
      <c r="P201" s="10"/>
      <c r="Q201" s="10"/>
      <c r="R201" s="10"/>
      <c r="S201" s="10"/>
      <c r="T201" s="61"/>
      <c r="U201" s="67"/>
      <c r="V201" s="52"/>
      <c r="W201" s="10"/>
      <c r="X201" s="10"/>
      <c r="Y201" s="10"/>
      <c r="Z201" s="71"/>
    </row>
    <row r="202" spans="2:26" x14ac:dyDescent="0.25">
      <c r="B202" s="35">
        <v>199</v>
      </c>
      <c r="C202" s="11"/>
      <c r="D202" s="12"/>
      <c r="E202" s="37"/>
      <c r="F202" s="45"/>
      <c r="G202" s="13"/>
      <c r="H202" s="13"/>
      <c r="I202" s="37"/>
      <c r="J202" s="52"/>
      <c r="K202" s="14"/>
      <c r="L202" s="53"/>
      <c r="M202" s="59">
        <f>SUM(N202:S202)+E202</f>
        <v>0</v>
      </c>
      <c r="N202" s="10"/>
      <c r="O202" s="10"/>
      <c r="P202" s="10"/>
      <c r="Q202" s="10"/>
      <c r="R202" s="10"/>
      <c r="S202" s="10"/>
      <c r="T202" s="61"/>
      <c r="U202" s="67"/>
      <c r="V202" s="52"/>
      <c r="W202" s="10"/>
      <c r="X202" s="10"/>
      <c r="Y202" s="10"/>
      <c r="Z202" s="71"/>
    </row>
    <row r="203" spans="2:26" x14ac:dyDescent="0.25">
      <c r="B203" s="35">
        <v>200</v>
      </c>
      <c r="C203" s="11"/>
      <c r="D203" s="12"/>
      <c r="E203" s="37"/>
      <c r="F203" s="45"/>
      <c r="G203" s="13"/>
      <c r="H203" s="13"/>
      <c r="I203" s="37"/>
      <c r="J203" s="52"/>
      <c r="K203" s="14"/>
      <c r="L203" s="53"/>
      <c r="M203" s="59">
        <f>SUM(N203:S203)+E203</f>
        <v>0</v>
      </c>
      <c r="N203" s="10"/>
      <c r="O203" s="10"/>
      <c r="P203" s="10"/>
      <c r="Q203" s="10"/>
      <c r="R203" s="10"/>
      <c r="S203" s="10"/>
      <c r="T203" s="61"/>
      <c r="U203" s="67"/>
      <c r="V203" s="52"/>
      <c r="W203" s="10"/>
      <c r="X203" s="10"/>
      <c r="Y203" s="10"/>
      <c r="Z203" s="71"/>
    </row>
    <row r="204" spans="2:26" x14ac:dyDescent="0.25">
      <c r="B204" s="35">
        <v>201</v>
      </c>
      <c r="C204" s="11"/>
      <c r="D204" s="12"/>
      <c r="E204" s="37"/>
      <c r="F204" s="45"/>
      <c r="G204" s="13"/>
      <c r="H204" s="13"/>
      <c r="I204" s="37"/>
      <c r="J204" s="52"/>
      <c r="K204" s="14"/>
      <c r="L204" s="53"/>
      <c r="M204" s="59">
        <f>SUM(N204:S204)+E204</f>
        <v>0</v>
      </c>
      <c r="N204" s="10"/>
      <c r="O204" s="10"/>
      <c r="P204" s="10"/>
      <c r="Q204" s="10"/>
      <c r="R204" s="10"/>
      <c r="S204" s="10"/>
      <c r="T204" s="61"/>
      <c r="U204" s="67"/>
      <c r="V204" s="52"/>
      <c r="W204" s="10"/>
      <c r="X204" s="10"/>
      <c r="Y204" s="10"/>
      <c r="Z204" s="71"/>
    </row>
    <row r="205" spans="2:26" x14ac:dyDescent="0.25">
      <c r="B205" s="35">
        <v>202</v>
      </c>
      <c r="C205" s="11"/>
      <c r="D205" s="12"/>
      <c r="E205" s="37"/>
      <c r="F205" s="45"/>
      <c r="G205" s="13"/>
      <c r="H205" s="13"/>
      <c r="I205" s="37"/>
      <c r="J205" s="52"/>
      <c r="K205" s="14"/>
      <c r="L205" s="53"/>
      <c r="M205" s="59">
        <f>SUM(N205:S205)+E205</f>
        <v>0</v>
      </c>
      <c r="N205" s="10"/>
      <c r="O205" s="10"/>
      <c r="P205" s="10"/>
      <c r="Q205" s="10"/>
      <c r="R205" s="10"/>
      <c r="S205" s="10"/>
      <c r="T205" s="61"/>
      <c r="U205" s="67"/>
      <c r="V205" s="52"/>
      <c r="W205" s="10"/>
      <c r="X205" s="10"/>
      <c r="Y205" s="10"/>
      <c r="Z205" s="71"/>
    </row>
    <row r="206" spans="2:26" x14ac:dyDescent="0.25">
      <c r="B206" s="35">
        <v>203</v>
      </c>
      <c r="C206" s="11"/>
      <c r="D206" s="12"/>
      <c r="E206" s="37"/>
      <c r="F206" s="45"/>
      <c r="G206" s="13"/>
      <c r="H206" s="13"/>
      <c r="I206" s="37"/>
      <c r="J206" s="52"/>
      <c r="K206" s="14"/>
      <c r="L206" s="53"/>
      <c r="M206" s="59">
        <f>SUM(N206:S206)+E206</f>
        <v>0</v>
      </c>
      <c r="N206" s="10"/>
      <c r="O206" s="10"/>
      <c r="P206" s="10"/>
      <c r="Q206" s="10"/>
      <c r="R206" s="10"/>
      <c r="S206" s="10"/>
      <c r="T206" s="61"/>
      <c r="U206" s="67"/>
      <c r="V206" s="52"/>
      <c r="W206" s="10"/>
      <c r="X206" s="10"/>
      <c r="Y206" s="10"/>
      <c r="Z206" s="71"/>
    </row>
    <row r="207" spans="2:26" ht="15.75" thickBot="1" x14ac:dyDescent="0.3">
      <c r="B207" s="38">
        <v>204</v>
      </c>
      <c r="C207" s="39"/>
      <c r="D207" s="40"/>
      <c r="E207" s="41"/>
      <c r="F207" s="46"/>
      <c r="G207" s="47"/>
      <c r="H207" s="47"/>
      <c r="I207" s="41"/>
      <c r="J207" s="38"/>
      <c r="K207" s="54"/>
      <c r="L207" s="55"/>
      <c r="M207" s="62"/>
      <c r="N207" s="63"/>
      <c r="O207" s="63"/>
      <c r="P207" s="63"/>
      <c r="Q207" s="63"/>
      <c r="R207" s="63"/>
      <c r="S207" s="63"/>
      <c r="T207" s="64"/>
      <c r="U207" s="68"/>
      <c r="V207" s="38"/>
      <c r="W207" s="63"/>
      <c r="X207" s="63"/>
      <c r="Y207" s="63"/>
      <c r="Z207" s="72"/>
    </row>
    <row r="208" spans="2:26" x14ac:dyDescent="0.25">
      <c r="C208" s="9"/>
      <c r="K208" s="7"/>
      <c r="L208" s="7"/>
    </row>
    <row r="209" spans="3:12" x14ac:dyDescent="0.25">
      <c r="C209" s="9"/>
      <c r="K209" s="7"/>
      <c r="L209" s="7"/>
    </row>
    <row r="210" spans="3:12" x14ac:dyDescent="0.25">
      <c r="C210" s="9"/>
      <c r="K210" s="7"/>
      <c r="L210" s="7"/>
    </row>
    <row r="211" spans="3:12" x14ac:dyDescent="0.25">
      <c r="C211" s="9"/>
      <c r="K211" s="7"/>
      <c r="L211" s="7"/>
    </row>
    <row r="212" spans="3:12" x14ac:dyDescent="0.25">
      <c r="C212" s="9"/>
      <c r="K212" s="7"/>
      <c r="L212" s="7"/>
    </row>
    <row r="213" spans="3:12" x14ac:dyDescent="0.25">
      <c r="C213" s="9"/>
      <c r="K213" s="7"/>
      <c r="L213" s="7"/>
    </row>
    <row r="214" spans="3:12" x14ac:dyDescent="0.25">
      <c r="C214" s="9"/>
      <c r="K214" s="7"/>
      <c r="L214" s="7"/>
    </row>
    <row r="215" spans="3:12" x14ac:dyDescent="0.25">
      <c r="C215" s="9"/>
      <c r="K215" s="7"/>
      <c r="L215" s="7"/>
    </row>
    <row r="216" spans="3:12" x14ac:dyDescent="0.25">
      <c r="C216" s="9"/>
      <c r="K216" s="7"/>
      <c r="L216" s="7"/>
    </row>
    <row r="217" spans="3:12" x14ac:dyDescent="0.25">
      <c r="C217" s="9"/>
      <c r="K217" s="7"/>
      <c r="L217" s="7"/>
    </row>
    <row r="218" spans="3:12" x14ac:dyDescent="0.25">
      <c r="C218" s="9"/>
      <c r="K218" s="7"/>
      <c r="L218" s="7"/>
    </row>
    <row r="219" spans="3:12" x14ac:dyDescent="0.25">
      <c r="C219" s="9"/>
      <c r="K219" s="7"/>
      <c r="L219" s="7"/>
    </row>
    <row r="220" spans="3:12" x14ac:dyDescent="0.25">
      <c r="C220" s="9"/>
      <c r="K220" s="7"/>
      <c r="L220" s="7"/>
    </row>
    <row r="221" spans="3:12" x14ac:dyDescent="0.25">
      <c r="C221" s="9"/>
      <c r="K221" s="7"/>
      <c r="L221" s="7"/>
    </row>
    <row r="222" spans="3:12" x14ac:dyDescent="0.25">
      <c r="C222" s="9"/>
      <c r="K222" s="7"/>
      <c r="L222" s="7"/>
    </row>
    <row r="223" spans="3:12" x14ac:dyDescent="0.25">
      <c r="C223" s="9"/>
      <c r="K223" s="7"/>
      <c r="L223" s="7"/>
    </row>
    <row r="224" spans="3:12" x14ac:dyDescent="0.25">
      <c r="C224" s="9"/>
      <c r="K224" s="7"/>
      <c r="L224" s="7"/>
    </row>
    <row r="225" spans="3:12" x14ac:dyDescent="0.25">
      <c r="C225" s="9"/>
      <c r="K225" s="7"/>
      <c r="L225" s="7"/>
    </row>
    <row r="226" spans="3:12" x14ac:dyDescent="0.25">
      <c r="C226" s="9"/>
      <c r="K226" s="7"/>
      <c r="L226" s="7"/>
    </row>
    <row r="227" spans="3:12" x14ac:dyDescent="0.25">
      <c r="C227" s="9"/>
      <c r="K227" s="7"/>
      <c r="L227" s="7"/>
    </row>
    <row r="228" spans="3:12" x14ac:dyDescent="0.25">
      <c r="C228" s="9"/>
      <c r="K228" s="7"/>
      <c r="L228" s="7"/>
    </row>
    <row r="229" spans="3:12" x14ac:dyDescent="0.25">
      <c r="C229" s="9"/>
      <c r="K229" s="7"/>
      <c r="L229" s="7"/>
    </row>
    <row r="230" spans="3:12" x14ac:dyDescent="0.25">
      <c r="C230" s="9"/>
      <c r="K230" s="7"/>
      <c r="L230" s="7"/>
    </row>
    <row r="231" spans="3:12" x14ac:dyDescent="0.25">
      <c r="C231" s="9"/>
      <c r="K231" s="7"/>
      <c r="L231" s="7"/>
    </row>
    <row r="232" spans="3:12" x14ac:dyDescent="0.25">
      <c r="C232" s="9"/>
      <c r="K232" s="7"/>
      <c r="L232" s="7"/>
    </row>
    <row r="233" spans="3:12" x14ac:dyDescent="0.25">
      <c r="C233" s="9"/>
      <c r="K233" s="7"/>
      <c r="L233" s="7"/>
    </row>
    <row r="234" spans="3:12" x14ac:dyDescent="0.25">
      <c r="C234" s="9"/>
      <c r="K234" s="7"/>
      <c r="L234" s="7"/>
    </row>
    <row r="235" spans="3:12" x14ac:dyDescent="0.25">
      <c r="C235" s="9"/>
      <c r="K235" s="7"/>
      <c r="L235" s="7"/>
    </row>
    <row r="236" spans="3:12" x14ac:dyDescent="0.25">
      <c r="C236" s="9"/>
      <c r="K236" s="7"/>
      <c r="L236" s="7"/>
    </row>
    <row r="237" spans="3:12" x14ac:dyDescent="0.25">
      <c r="C237" s="9"/>
      <c r="K237" s="7"/>
      <c r="L237" s="7"/>
    </row>
    <row r="238" spans="3:12" x14ac:dyDescent="0.25">
      <c r="C238" s="9"/>
      <c r="K238" s="7"/>
      <c r="L238" s="7"/>
    </row>
    <row r="239" spans="3:12" x14ac:dyDescent="0.25">
      <c r="C239" s="9"/>
      <c r="K239" s="7"/>
      <c r="L239" s="7"/>
    </row>
    <row r="240" spans="3:12" x14ac:dyDescent="0.25">
      <c r="C240" s="9"/>
      <c r="K240" s="7"/>
      <c r="L240" s="7"/>
    </row>
    <row r="241" spans="3:12" x14ac:dyDescent="0.25">
      <c r="C241" s="9"/>
      <c r="K241" s="7"/>
      <c r="L241" s="7"/>
    </row>
    <row r="242" spans="3:12" x14ac:dyDescent="0.25">
      <c r="C242" s="9"/>
      <c r="K242" s="7"/>
      <c r="L242" s="7"/>
    </row>
    <row r="243" spans="3:12" x14ac:dyDescent="0.25">
      <c r="C243" s="9"/>
      <c r="K243" s="7"/>
      <c r="L243" s="7"/>
    </row>
    <row r="244" spans="3:12" x14ac:dyDescent="0.25">
      <c r="C244" s="9"/>
      <c r="K244" s="7"/>
      <c r="L244" s="7"/>
    </row>
    <row r="245" spans="3:12" x14ac:dyDescent="0.25">
      <c r="C245" s="9"/>
      <c r="K245" s="7"/>
      <c r="L245" s="7"/>
    </row>
    <row r="246" spans="3:12" x14ac:dyDescent="0.25">
      <c r="C246" s="9"/>
      <c r="K246" s="7"/>
      <c r="L246" s="7"/>
    </row>
    <row r="247" spans="3:12" x14ac:dyDescent="0.25">
      <c r="C247" s="9"/>
      <c r="K247" s="7"/>
      <c r="L247" s="7"/>
    </row>
    <row r="248" spans="3:12" x14ac:dyDescent="0.25">
      <c r="C248" s="9"/>
      <c r="K248" s="7"/>
      <c r="L248" s="7"/>
    </row>
    <row r="249" spans="3:12" x14ac:dyDescent="0.25">
      <c r="C249" s="9"/>
      <c r="K249" s="7"/>
      <c r="L249" s="7"/>
    </row>
    <row r="250" spans="3:12" x14ac:dyDescent="0.25">
      <c r="C250" s="9"/>
      <c r="K250" s="7"/>
      <c r="L250" s="7"/>
    </row>
    <row r="251" spans="3:12" x14ac:dyDescent="0.25">
      <c r="C251" s="9"/>
      <c r="K251" s="7"/>
      <c r="L251" s="7"/>
    </row>
    <row r="252" spans="3:12" x14ac:dyDescent="0.25">
      <c r="C252" s="9"/>
      <c r="K252" s="7"/>
      <c r="L252" s="7"/>
    </row>
    <row r="253" spans="3:12" x14ac:dyDescent="0.25">
      <c r="C253" s="9"/>
      <c r="K253" s="7"/>
      <c r="L253" s="7"/>
    </row>
    <row r="254" spans="3:12" x14ac:dyDescent="0.25">
      <c r="C254" s="9"/>
      <c r="K254" s="7"/>
      <c r="L254" s="7"/>
    </row>
    <row r="255" spans="3:12" x14ac:dyDescent="0.25">
      <c r="C255" s="9"/>
      <c r="K255" s="7"/>
      <c r="L255" s="7"/>
    </row>
    <row r="256" spans="3:12" x14ac:dyDescent="0.25">
      <c r="C256" s="9"/>
      <c r="K256" s="7"/>
      <c r="L256" s="7"/>
    </row>
    <row r="257" spans="3:12" x14ac:dyDescent="0.25">
      <c r="C257" s="9"/>
      <c r="K257" s="7"/>
      <c r="L257" s="7"/>
    </row>
    <row r="258" spans="3:12" x14ac:dyDescent="0.25">
      <c r="K258" s="7"/>
      <c r="L258" s="7"/>
    </row>
    <row r="259" spans="3:12" x14ac:dyDescent="0.25">
      <c r="K259" s="7"/>
      <c r="L259" s="7"/>
    </row>
    <row r="260" spans="3:12" x14ac:dyDescent="0.25">
      <c r="K260" s="7"/>
      <c r="L260" s="7"/>
    </row>
    <row r="261" spans="3:12" x14ac:dyDescent="0.25">
      <c r="K261" s="7"/>
      <c r="L261" s="7"/>
    </row>
    <row r="262" spans="3:12" x14ac:dyDescent="0.25">
      <c r="K262" s="7"/>
      <c r="L262" s="7"/>
    </row>
    <row r="263" spans="3:12" x14ac:dyDescent="0.25">
      <c r="K263" s="7"/>
      <c r="L263" s="7"/>
    </row>
    <row r="264" spans="3:12" x14ac:dyDescent="0.25">
      <c r="K264" s="7"/>
      <c r="L264" s="7"/>
    </row>
    <row r="265" spans="3:12" x14ac:dyDescent="0.25">
      <c r="K265" s="7"/>
      <c r="L265" s="7"/>
    </row>
    <row r="266" spans="3:12" x14ac:dyDescent="0.25">
      <c r="K266" s="7"/>
      <c r="L266" s="7"/>
    </row>
  </sheetData>
  <autoFilter ref="B3:Z207" xr:uid="{5111E70E-6A26-436B-9399-E85A281A8858}">
    <sortState xmlns:xlrd2="http://schemas.microsoft.com/office/spreadsheetml/2017/richdata2" ref="B4:Z207">
      <sortCondition sortBy="cellColor" ref="Z3:Z207" dxfId="0"/>
    </sortState>
  </autoFilter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Ursula Hurn</dc:creator>
  <cp:lastModifiedBy>Ursula Hurn</cp:lastModifiedBy>
  <dcterms:created xsi:type="dcterms:W3CDTF">2022-06-02T21:06:41Z</dcterms:created>
  <dcterms:modified xsi:type="dcterms:W3CDTF">2022-07-13T00:42:03Z</dcterms:modified>
</cp:coreProperties>
</file>