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8882f6194238e9a7/Total Green Tropicals/Price Lists/"/>
    </mc:Choice>
  </mc:AlternateContent>
  <xr:revisionPtr revIDLastSave="0" documentId="8_{75548A52-E22C-482D-856C-17C52B54727D}" xr6:coauthVersionLast="47" xr6:coauthVersionMax="47" xr10:uidLastSave="{00000000-0000-0000-0000-000000000000}"/>
  <bookViews>
    <workbookView xWindow="28680" yWindow="-3780" windowWidth="38640" windowHeight="21840" firstSheet="2" activeTab="2" xr2:uid="{871CDCE4-0C51-4E54-A4EE-45B420D876EB}"/>
  </bookViews>
  <sheets>
    <sheet name="1.27" sheetId="57" state="hidden" r:id="rId1"/>
    <sheet name="2.3" sheetId="59" state="hidden" r:id="rId2"/>
    <sheet name="2.4" sheetId="6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60" l="1"/>
  <c r="G18" i="60"/>
  <c r="G19" i="60"/>
  <c r="G20" i="60"/>
  <c r="G34" i="60"/>
  <c r="G35" i="60"/>
  <c r="G36" i="60"/>
  <c r="G161" i="60" l="1"/>
  <c r="F161" i="60"/>
  <c r="G160" i="60"/>
  <c r="F160" i="60"/>
  <c r="G159" i="60"/>
  <c r="F159" i="60"/>
  <c r="G158" i="60"/>
  <c r="F158" i="60"/>
  <c r="G157" i="60"/>
  <c r="F157" i="60"/>
  <c r="G156" i="60"/>
  <c r="I156" i="60" s="1"/>
  <c r="F156" i="60"/>
  <c r="G155" i="60"/>
  <c r="I155" i="60" s="1"/>
  <c r="F155" i="60"/>
  <c r="G154" i="60"/>
  <c r="F154" i="60"/>
  <c r="G153" i="60"/>
  <c r="I153" i="60" s="1"/>
  <c r="F153" i="60"/>
  <c r="G152" i="60"/>
  <c r="I152" i="60" s="1"/>
  <c r="F152" i="60"/>
  <c r="I151" i="60"/>
  <c r="G151" i="60"/>
  <c r="F151" i="60"/>
  <c r="G150" i="60"/>
  <c r="I150" i="60" s="1"/>
  <c r="F150" i="60"/>
  <c r="G149" i="60"/>
  <c r="F149" i="60"/>
  <c r="G148" i="60"/>
  <c r="I148" i="60" s="1"/>
  <c r="F148" i="60"/>
  <c r="G147" i="60"/>
  <c r="F147" i="60"/>
  <c r="G146" i="60"/>
  <c r="I146" i="60" s="1"/>
  <c r="F146" i="60"/>
  <c r="G145" i="60"/>
  <c r="I145" i="60" s="1"/>
  <c r="F145" i="60"/>
  <c r="G144" i="60"/>
  <c r="I144" i="60" s="1"/>
  <c r="F144" i="60"/>
  <c r="G143" i="60"/>
  <c r="I143" i="60" s="1"/>
  <c r="F143" i="60"/>
  <c r="I142" i="60"/>
  <c r="G142" i="60"/>
  <c r="F142" i="60"/>
  <c r="G141" i="60"/>
  <c r="F141" i="60"/>
  <c r="G140" i="60"/>
  <c r="I140" i="60" s="1"/>
  <c r="F140" i="60"/>
  <c r="I139" i="60"/>
  <c r="G139" i="60"/>
  <c r="F139" i="60"/>
  <c r="G138" i="60"/>
  <c r="I138" i="60" s="1"/>
  <c r="F138" i="60"/>
  <c r="G137" i="60"/>
  <c r="I137" i="60" s="1"/>
  <c r="F137" i="60"/>
  <c r="G136" i="60"/>
  <c r="I136" i="60" s="1"/>
  <c r="F136" i="60"/>
  <c r="G135" i="60"/>
  <c r="I135" i="60" s="1"/>
  <c r="F135" i="60"/>
  <c r="G134" i="60"/>
  <c r="F134" i="60"/>
  <c r="G133" i="60"/>
  <c r="I133" i="60" s="1"/>
  <c r="F133" i="60"/>
  <c r="I132" i="60"/>
  <c r="G132" i="60"/>
  <c r="F132" i="60"/>
  <c r="I131" i="60"/>
  <c r="G131" i="60"/>
  <c r="F131" i="60"/>
  <c r="G130" i="60"/>
  <c r="I130" i="60" s="1"/>
  <c r="F130" i="60"/>
  <c r="G129" i="60"/>
  <c r="I129" i="60" s="1"/>
  <c r="F129" i="60"/>
  <c r="G128" i="60"/>
  <c r="I128" i="60" s="1"/>
  <c r="F128" i="60"/>
  <c r="G127" i="60"/>
  <c r="I127" i="60" s="1"/>
  <c r="F127" i="60"/>
  <c r="I126" i="60"/>
  <c r="F126" i="60"/>
  <c r="I125" i="60"/>
  <c r="F125" i="60"/>
  <c r="G124" i="60"/>
  <c r="I124" i="60" s="1"/>
  <c r="F124" i="60"/>
  <c r="G123" i="60"/>
  <c r="I123" i="60" s="1"/>
  <c r="F123" i="60"/>
  <c r="G122" i="60"/>
  <c r="F122" i="60"/>
  <c r="G121" i="60"/>
  <c r="F121" i="60"/>
  <c r="F120" i="60"/>
  <c r="I119" i="60"/>
  <c r="F119" i="60"/>
  <c r="G118" i="60"/>
  <c r="F118" i="60"/>
  <c r="G117" i="60"/>
  <c r="F117" i="60"/>
  <c r="G116" i="60"/>
  <c r="F116" i="60"/>
  <c r="G115" i="60"/>
  <c r="F115" i="60"/>
  <c r="G114" i="60"/>
  <c r="F114" i="60"/>
  <c r="G113" i="60"/>
  <c r="F113" i="60"/>
  <c r="G112" i="60"/>
  <c r="F112" i="60"/>
  <c r="G111" i="60"/>
  <c r="F111" i="60"/>
  <c r="F110" i="60"/>
  <c r="I109" i="60"/>
  <c r="G109" i="60"/>
  <c r="F109" i="60"/>
  <c r="I108" i="60"/>
  <c r="G108" i="60"/>
  <c r="Q108" i="60" s="1"/>
  <c r="F108" i="60"/>
  <c r="I107" i="60"/>
  <c r="G107" i="60"/>
  <c r="M107" i="60" s="1"/>
  <c r="F107" i="60"/>
  <c r="G106" i="60"/>
  <c r="M106" i="60" s="1"/>
  <c r="F106" i="60"/>
  <c r="G105" i="60"/>
  <c r="I105" i="60" s="1"/>
  <c r="F105" i="60"/>
  <c r="G104" i="60"/>
  <c r="I104" i="60" s="1"/>
  <c r="F104" i="60"/>
  <c r="G103" i="60"/>
  <c r="M103" i="60" s="1"/>
  <c r="F103" i="60"/>
  <c r="G102" i="60"/>
  <c r="F102" i="60"/>
  <c r="I101" i="60"/>
  <c r="G101" i="60"/>
  <c r="F101" i="60"/>
  <c r="G100" i="60"/>
  <c r="F100" i="60"/>
  <c r="I99" i="60"/>
  <c r="G99" i="60"/>
  <c r="F99" i="60"/>
  <c r="G98" i="60"/>
  <c r="I98" i="60" s="1"/>
  <c r="F98" i="60"/>
  <c r="G97" i="60"/>
  <c r="I97" i="60" s="1"/>
  <c r="F97" i="60"/>
  <c r="G96" i="60"/>
  <c r="I96" i="60" s="1"/>
  <c r="F96" i="60"/>
  <c r="G95" i="60"/>
  <c r="I95" i="60" s="1"/>
  <c r="F95" i="60"/>
  <c r="G94" i="60"/>
  <c r="I94" i="60" s="1"/>
  <c r="F94" i="60"/>
  <c r="G93" i="60"/>
  <c r="F93" i="60"/>
  <c r="G92" i="60"/>
  <c r="G91" i="60"/>
  <c r="F91" i="60"/>
  <c r="G90" i="60"/>
  <c r="F90" i="60"/>
  <c r="G89" i="60"/>
  <c r="F89" i="60"/>
  <c r="G88" i="60"/>
  <c r="G87" i="60"/>
  <c r="F87" i="60"/>
  <c r="G85" i="60"/>
  <c r="F85" i="60"/>
  <c r="G84" i="60"/>
  <c r="I84" i="60" s="1"/>
  <c r="F84" i="60"/>
  <c r="G83" i="60"/>
  <c r="G82" i="60"/>
  <c r="I82" i="60" s="1"/>
  <c r="F82" i="60"/>
  <c r="F81" i="60"/>
  <c r="G80" i="60"/>
  <c r="F80" i="60"/>
  <c r="F79" i="60"/>
  <c r="G78" i="60"/>
  <c r="I78" i="60" s="1"/>
  <c r="F78" i="60"/>
  <c r="M77" i="60"/>
  <c r="I77" i="60"/>
  <c r="F76" i="60"/>
  <c r="M75" i="60"/>
  <c r="K75" i="60"/>
  <c r="J75" i="60"/>
  <c r="I75" i="60"/>
  <c r="G75" i="60"/>
  <c r="F75" i="60"/>
  <c r="G74" i="60"/>
  <c r="I74" i="60" s="1"/>
  <c r="F74" i="60"/>
  <c r="G73" i="60"/>
  <c r="M73" i="60" s="1"/>
  <c r="F73" i="60"/>
  <c r="Q72" i="60"/>
  <c r="M72" i="60"/>
  <c r="G72" i="60"/>
  <c r="I72" i="60" s="1"/>
  <c r="F72" i="60"/>
  <c r="M71" i="60"/>
  <c r="I71" i="60"/>
  <c r="G71" i="60"/>
  <c r="F71" i="60"/>
  <c r="G70" i="60"/>
  <c r="Q70" i="60" s="1"/>
  <c r="F70" i="60"/>
  <c r="G69" i="60"/>
  <c r="L69" i="60" s="1"/>
  <c r="F69" i="60"/>
  <c r="G68" i="60"/>
  <c r="M68" i="60" s="1"/>
  <c r="F68" i="60"/>
  <c r="Q67" i="60"/>
  <c r="M67" i="60"/>
  <c r="L67" i="60"/>
  <c r="K67" i="60"/>
  <c r="J67" i="60"/>
  <c r="I67" i="60"/>
  <c r="H67" i="60"/>
  <c r="F67" i="60"/>
  <c r="G66" i="60"/>
  <c r="F66" i="60"/>
  <c r="G65" i="60"/>
  <c r="F65" i="60"/>
  <c r="G64" i="60"/>
  <c r="F64" i="60"/>
  <c r="Q63" i="60"/>
  <c r="M63" i="60"/>
  <c r="L63" i="60"/>
  <c r="K63" i="60"/>
  <c r="J63" i="60"/>
  <c r="I63" i="60"/>
  <c r="H63" i="60"/>
  <c r="F63" i="60"/>
  <c r="G62" i="60"/>
  <c r="L62" i="60" s="1"/>
  <c r="F62" i="60"/>
  <c r="Q61" i="60"/>
  <c r="M61" i="60"/>
  <c r="L61" i="60"/>
  <c r="K61" i="60"/>
  <c r="J61" i="60"/>
  <c r="I61" i="60"/>
  <c r="H61" i="60"/>
  <c r="M60" i="60"/>
  <c r="I60" i="60"/>
  <c r="H60" i="60"/>
  <c r="G60" i="60"/>
  <c r="F60" i="60"/>
  <c r="Q59" i="60"/>
  <c r="M59" i="60"/>
  <c r="L59" i="60"/>
  <c r="I59" i="60"/>
  <c r="H59" i="60"/>
  <c r="F59" i="60"/>
  <c r="G58" i="60"/>
  <c r="I58" i="60" s="1"/>
  <c r="F58" i="60"/>
  <c r="Q57" i="60"/>
  <c r="M57" i="60"/>
  <c r="L57" i="60"/>
  <c r="K57" i="60"/>
  <c r="J57" i="60"/>
  <c r="I57" i="60"/>
  <c r="H57" i="60"/>
  <c r="F57" i="60"/>
  <c r="Q56" i="60"/>
  <c r="M56" i="60"/>
  <c r="I56" i="60"/>
  <c r="H56" i="60"/>
  <c r="G56" i="60"/>
  <c r="Q55" i="60"/>
  <c r="L55" i="60"/>
  <c r="I55" i="60"/>
  <c r="H55" i="60"/>
  <c r="G55" i="60"/>
  <c r="M55" i="60" s="1"/>
  <c r="F55" i="60"/>
  <c r="G54" i="60"/>
  <c r="K54" i="60" s="1"/>
  <c r="F54" i="60"/>
  <c r="G53" i="60"/>
  <c r="M53" i="60" s="1"/>
  <c r="F53" i="60"/>
  <c r="Q52" i="60"/>
  <c r="M52" i="60"/>
  <c r="L52" i="60"/>
  <c r="K52" i="60"/>
  <c r="J52" i="60"/>
  <c r="I52" i="60"/>
  <c r="H52" i="60"/>
  <c r="F52" i="60"/>
  <c r="G51" i="60"/>
  <c r="G50" i="60"/>
  <c r="Q49" i="60"/>
  <c r="I49" i="60"/>
  <c r="G49" i="60"/>
  <c r="M49" i="60" s="1"/>
  <c r="F49" i="60"/>
  <c r="G48" i="60"/>
  <c r="M48" i="60" s="1"/>
  <c r="F48" i="60"/>
  <c r="G47" i="60"/>
  <c r="I47" i="60" s="1"/>
  <c r="G46" i="60"/>
  <c r="F46" i="60"/>
  <c r="Q45" i="60"/>
  <c r="M45" i="60"/>
  <c r="L45" i="60"/>
  <c r="K45" i="60"/>
  <c r="J45" i="60"/>
  <c r="I45" i="60"/>
  <c r="G45" i="60"/>
  <c r="H45" i="60" s="1"/>
  <c r="F45" i="60"/>
  <c r="G44" i="60"/>
  <c r="M44" i="60" s="1"/>
  <c r="F44" i="60"/>
  <c r="G43" i="60"/>
  <c r="I43" i="60" s="1"/>
  <c r="G42" i="60"/>
  <c r="Q42" i="60" s="1"/>
  <c r="F42" i="60"/>
  <c r="G41" i="60"/>
  <c r="I41" i="60" s="1"/>
  <c r="F41" i="60"/>
  <c r="M40" i="60"/>
  <c r="I40" i="60"/>
  <c r="G40" i="60"/>
  <c r="H40" i="60" s="1"/>
  <c r="F40" i="60"/>
  <c r="Q39" i="60"/>
  <c r="M39" i="60"/>
  <c r="G39" i="60"/>
  <c r="I39" i="60" s="1"/>
  <c r="F39" i="60"/>
  <c r="G38" i="60"/>
  <c r="Q38" i="60" s="1"/>
  <c r="F38" i="60"/>
  <c r="G37" i="60"/>
  <c r="J37" i="60" s="1"/>
  <c r="F37" i="60"/>
  <c r="M36" i="60"/>
  <c r="I36" i="60"/>
  <c r="Q35" i="60"/>
  <c r="M35" i="60"/>
  <c r="I35" i="60"/>
  <c r="M34" i="60"/>
  <c r="I34" i="60"/>
  <c r="H34" i="60"/>
  <c r="F34" i="60"/>
  <c r="Q33" i="60"/>
  <c r="M33" i="60"/>
  <c r="L33" i="60"/>
  <c r="I33" i="60"/>
  <c r="H33" i="60"/>
  <c r="G33" i="60"/>
  <c r="F33" i="60"/>
  <c r="G32" i="60"/>
  <c r="M32" i="60" s="1"/>
  <c r="F32" i="60"/>
  <c r="G31" i="60"/>
  <c r="M31" i="60" s="1"/>
  <c r="F31" i="60"/>
  <c r="G30" i="60"/>
  <c r="I30" i="60" s="1"/>
  <c r="F30" i="60"/>
  <c r="M29" i="60"/>
  <c r="G29" i="60"/>
  <c r="F29" i="60"/>
  <c r="G28" i="60"/>
  <c r="M28" i="60" s="1"/>
  <c r="F28" i="60"/>
  <c r="G27" i="60"/>
  <c r="M27" i="60" s="1"/>
  <c r="F27" i="60"/>
  <c r="G26" i="60"/>
  <c r="M26" i="60" s="1"/>
  <c r="F26" i="60"/>
  <c r="G25" i="60"/>
  <c r="L25" i="60" s="1"/>
  <c r="F25" i="60"/>
  <c r="G24" i="60"/>
  <c r="L24" i="60" s="1"/>
  <c r="F24" i="60"/>
  <c r="G23" i="60"/>
  <c r="L23" i="60" s="1"/>
  <c r="F23" i="60"/>
  <c r="Q22" i="60"/>
  <c r="M22" i="60"/>
  <c r="G22" i="60"/>
  <c r="I22" i="60" s="1"/>
  <c r="F22" i="60"/>
  <c r="M21" i="60"/>
  <c r="G21" i="60"/>
  <c r="Q21" i="60" s="1"/>
  <c r="Q20" i="60"/>
  <c r="M20" i="60"/>
  <c r="L20" i="60"/>
  <c r="I20" i="60"/>
  <c r="I19" i="60"/>
  <c r="F19" i="60"/>
  <c r="M18" i="60"/>
  <c r="F18" i="60"/>
  <c r="J17" i="60"/>
  <c r="I17" i="60"/>
  <c r="H17" i="60"/>
  <c r="G17" i="60"/>
  <c r="M17" i="60" s="1"/>
  <c r="F17" i="60"/>
  <c r="I16" i="60"/>
  <c r="F16" i="60"/>
  <c r="I15" i="60"/>
  <c r="G15" i="60"/>
  <c r="F15" i="60"/>
  <c r="G14" i="60"/>
  <c r="F14" i="60"/>
  <c r="G13" i="60"/>
  <c r="M13" i="60" s="1"/>
  <c r="F13" i="60"/>
  <c r="G12" i="60"/>
  <c r="G11" i="60"/>
  <c r="H11" i="60" s="1"/>
  <c r="G10" i="60"/>
  <c r="G9" i="60"/>
  <c r="G8" i="60"/>
  <c r="L7" i="60"/>
  <c r="G7" i="60"/>
  <c r="F7" i="60"/>
  <c r="L6" i="60"/>
  <c r="G6" i="60"/>
  <c r="F6" i="60"/>
  <c r="F92" i="59"/>
  <c r="G92" i="59"/>
  <c r="F77" i="59"/>
  <c r="G161" i="59"/>
  <c r="F161" i="59"/>
  <c r="G160" i="59"/>
  <c r="F160" i="59"/>
  <c r="G159" i="59"/>
  <c r="F159" i="59"/>
  <c r="G158" i="59"/>
  <c r="F158" i="59"/>
  <c r="G157" i="59"/>
  <c r="F157" i="59"/>
  <c r="G156" i="59"/>
  <c r="I156" i="59" s="1"/>
  <c r="F156" i="59"/>
  <c r="G155" i="59"/>
  <c r="I155" i="59" s="1"/>
  <c r="F155" i="59"/>
  <c r="G154" i="59"/>
  <c r="F154" i="59"/>
  <c r="G153" i="59"/>
  <c r="I153" i="59" s="1"/>
  <c r="F153" i="59"/>
  <c r="G152" i="59"/>
  <c r="I152" i="59" s="1"/>
  <c r="F152" i="59"/>
  <c r="G151" i="59"/>
  <c r="I151" i="59" s="1"/>
  <c r="F151" i="59"/>
  <c r="G150" i="59"/>
  <c r="I150" i="59" s="1"/>
  <c r="F150" i="59"/>
  <c r="G149" i="59"/>
  <c r="F149" i="59"/>
  <c r="G148" i="59"/>
  <c r="I148" i="59" s="1"/>
  <c r="F148" i="59"/>
  <c r="G147" i="59"/>
  <c r="F147" i="59"/>
  <c r="G146" i="59"/>
  <c r="I146" i="59" s="1"/>
  <c r="F146" i="59"/>
  <c r="G145" i="59"/>
  <c r="I145" i="59" s="1"/>
  <c r="F145" i="59"/>
  <c r="G144" i="59"/>
  <c r="I144" i="59" s="1"/>
  <c r="F144" i="59"/>
  <c r="G143" i="59"/>
  <c r="I143" i="59" s="1"/>
  <c r="F143" i="59"/>
  <c r="G142" i="59"/>
  <c r="I142" i="59" s="1"/>
  <c r="F142" i="59"/>
  <c r="G141" i="59"/>
  <c r="F141" i="59"/>
  <c r="G140" i="59"/>
  <c r="I140" i="59" s="1"/>
  <c r="F140" i="59"/>
  <c r="G139" i="59"/>
  <c r="I139" i="59" s="1"/>
  <c r="F139" i="59"/>
  <c r="G138" i="59"/>
  <c r="I138" i="59" s="1"/>
  <c r="F138" i="59"/>
  <c r="G137" i="59"/>
  <c r="I137" i="59" s="1"/>
  <c r="F137" i="59"/>
  <c r="G136" i="59"/>
  <c r="I136" i="59" s="1"/>
  <c r="F136" i="59"/>
  <c r="G135" i="59"/>
  <c r="I135" i="59" s="1"/>
  <c r="F135" i="59"/>
  <c r="G134" i="59"/>
  <c r="F134" i="59"/>
  <c r="G133" i="59"/>
  <c r="I133" i="59" s="1"/>
  <c r="F133" i="59"/>
  <c r="G132" i="59"/>
  <c r="I132" i="59" s="1"/>
  <c r="F132" i="59"/>
  <c r="G131" i="59"/>
  <c r="I131" i="59" s="1"/>
  <c r="F131" i="59"/>
  <c r="G130" i="59"/>
  <c r="I130" i="59" s="1"/>
  <c r="F130" i="59"/>
  <c r="G129" i="59"/>
  <c r="I129" i="59" s="1"/>
  <c r="F129" i="59"/>
  <c r="G128" i="59"/>
  <c r="I128" i="59" s="1"/>
  <c r="F128" i="59"/>
  <c r="G127" i="59"/>
  <c r="I127" i="59" s="1"/>
  <c r="F127" i="59"/>
  <c r="I126" i="59"/>
  <c r="F126" i="59"/>
  <c r="I125" i="59"/>
  <c r="F125" i="59"/>
  <c r="G124" i="59"/>
  <c r="I124" i="59" s="1"/>
  <c r="F124" i="59"/>
  <c r="G123" i="59"/>
  <c r="I123" i="59" s="1"/>
  <c r="F123" i="59"/>
  <c r="G122" i="59"/>
  <c r="F122" i="59"/>
  <c r="G121" i="59"/>
  <c r="F121" i="59"/>
  <c r="F120" i="59"/>
  <c r="I119" i="59"/>
  <c r="F119" i="59"/>
  <c r="G118" i="59"/>
  <c r="F118" i="59"/>
  <c r="G117" i="59"/>
  <c r="F117" i="59"/>
  <c r="G116" i="59"/>
  <c r="F116" i="59"/>
  <c r="G115" i="59"/>
  <c r="F115" i="59"/>
  <c r="G114" i="59"/>
  <c r="F114" i="59"/>
  <c r="G113" i="59"/>
  <c r="F113" i="59"/>
  <c r="G112" i="59"/>
  <c r="F112" i="59"/>
  <c r="G111" i="59"/>
  <c r="F111" i="59"/>
  <c r="F110" i="59"/>
  <c r="G109" i="59"/>
  <c r="I109" i="59" s="1"/>
  <c r="F109" i="59"/>
  <c r="G108" i="59"/>
  <c r="F108" i="59"/>
  <c r="G107" i="59"/>
  <c r="M107" i="59" s="1"/>
  <c r="F107" i="59"/>
  <c r="G106" i="59"/>
  <c r="M106" i="59" s="1"/>
  <c r="F106" i="59"/>
  <c r="G105" i="59"/>
  <c r="M105" i="59" s="1"/>
  <c r="F105" i="59"/>
  <c r="G104" i="59"/>
  <c r="M104" i="59" s="1"/>
  <c r="F104" i="59"/>
  <c r="G103" i="59"/>
  <c r="M103" i="59" s="1"/>
  <c r="F103" i="59"/>
  <c r="G102" i="59"/>
  <c r="F102" i="59"/>
  <c r="G101" i="59"/>
  <c r="I101" i="59" s="1"/>
  <c r="F101" i="59"/>
  <c r="G100" i="59"/>
  <c r="F100" i="59"/>
  <c r="G99" i="59"/>
  <c r="I99" i="59" s="1"/>
  <c r="F99" i="59"/>
  <c r="G98" i="59"/>
  <c r="I98" i="59" s="1"/>
  <c r="F98" i="59"/>
  <c r="G97" i="59"/>
  <c r="I97" i="59" s="1"/>
  <c r="F97" i="59"/>
  <c r="G96" i="59"/>
  <c r="L96" i="59" s="1"/>
  <c r="F96" i="59"/>
  <c r="G95" i="59"/>
  <c r="I95" i="59" s="1"/>
  <c r="F95" i="59"/>
  <c r="G94" i="59"/>
  <c r="I94" i="59" s="1"/>
  <c r="F94" i="59"/>
  <c r="G93" i="59"/>
  <c r="F93" i="59"/>
  <c r="G91" i="59"/>
  <c r="F91" i="59"/>
  <c r="G90" i="59"/>
  <c r="F90" i="59"/>
  <c r="G89" i="59"/>
  <c r="F89" i="59"/>
  <c r="G88" i="59"/>
  <c r="G87" i="59"/>
  <c r="F87" i="59"/>
  <c r="G85" i="59"/>
  <c r="F85" i="59"/>
  <c r="G84" i="59"/>
  <c r="I84" i="59" s="1"/>
  <c r="F84" i="59"/>
  <c r="G83" i="59"/>
  <c r="G82" i="59"/>
  <c r="I82" i="59" s="1"/>
  <c r="F82" i="59"/>
  <c r="F81" i="59"/>
  <c r="G80" i="59"/>
  <c r="F80" i="59"/>
  <c r="F79" i="59"/>
  <c r="G78" i="59"/>
  <c r="I78" i="59" s="1"/>
  <c r="F78" i="59"/>
  <c r="M77" i="59"/>
  <c r="F76" i="59"/>
  <c r="G75" i="59"/>
  <c r="K75" i="59" s="1"/>
  <c r="F75" i="59"/>
  <c r="Q74" i="59"/>
  <c r="M74" i="59"/>
  <c r="L74" i="59"/>
  <c r="K74" i="59"/>
  <c r="G74" i="59"/>
  <c r="F74" i="59"/>
  <c r="G73" i="59"/>
  <c r="Q73" i="59" s="1"/>
  <c r="F73" i="59"/>
  <c r="G72" i="59"/>
  <c r="Q72" i="59" s="1"/>
  <c r="F72" i="59"/>
  <c r="G71" i="59"/>
  <c r="F71" i="59"/>
  <c r="G70" i="59"/>
  <c r="I70" i="59" s="1"/>
  <c r="F70" i="59"/>
  <c r="G69" i="59"/>
  <c r="I69" i="59" s="1"/>
  <c r="F69" i="59"/>
  <c r="G68" i="59"/>
  <c r="L68" i="59" s="1"/>
  <c r="F68" i="59"/>
  <c r="Q67" i="59"/>
  <c r="M67" i="59"/>
  <c r="L67" i="59"/>
  <c r="K67" i="59"/>
  <c r="J67" i="59"/>
  <c r="I67" i="59"/>
  <c r="H67" i="59"/>
  <c r="F67" i="59"/>
  <c r="G66" i="59"/>
  <c r="F66" i="59"/>
  <c r="G65" i="59"/>
  <c r="F65" i="59"/>
  <c r="G64" i="59"/>
  <c r="F64" i="59"/>
  <c r="Q63" i="59"/>
  <c r="M63" i="59"/>
  <c r="L63" i="59"/>
  <c r="K63" i="59"/>
  <c r="J63" i="59"/>
  <c r="I63" i="59"/>
  <c r="H63" i="59"/>
  <c r="F63" i="59"/>
  <c r="G62" i="59"/>
  <c r="I62" i="59" s="1"/>
  <c r="F62" i="59"/>
  <c r="Q61" i="59"/>
  <c r="M61" i="59"/>
  <c r="L61" i="59"/>
  <c r="K61" i="59"/>
  <c r="J61" i="59"/>
  <c r="I61" i="59"/>
  <c r="H61" i="59"/>
  <c r="G60" i="59"/>
  <c r="F60" i="59"/>
  <c r="Q59" i="59"/>
  <c r="M59" i="59"/>
  <c r="L59" i="59"/>
  <c r="I59" i="59"/>
  <c r="H59" i="59"/>
  <c r="F59" i="59"/>
  <c r="G58" i="59"/>
  <c r="I58" i="59" s="1"/>
  <c r="F58" i="59"/>
  <c r="Q57" i="59"/>
  <c r="M57" i="59"/>
  <c r="L57" i="59"/>
  <c r="K57" i="59"/>
  <c r="J57" i="59"/>
  <c r="I57" i="59"/>
  <c r="H57" i="59"/>
  <c r="F57" i="59"/>
  <c r="G56" i="59"/>
  <c r="M56" i="59" s="1"/>
  <c r="F56" i="59"/>
  <c r="G55" i="59"/>
  <c r="Q55" i="59" s="1"/>
  <c r="F55" i="59"/>
  <c r="G54" i="59"/>
  <c r="H54" i="59" s="1"/>
  <c r="F54" i="59"/>
  <c r="G53" i="59"/>
  <c r="I53" i="59" s="1"/>
  <c r="F53" i="59"/>
  <c r="Q52" i="59"/>
  <c r="M52" i="59"/>
  <c r="L52" i="59"/>
  <c r="K52" i="59"/>
  <c r="J52" i="59"/>
  <c r="I52" i="59"/>
  <c r="H52" i="59"/>
  <c r="F52" i="59"/>
  <c r="G51" i="59"/>
  <c r="G50" i="59"/>
  <c r="G49" i="59"/>
  <c r="I49" i="59" s="1"/>
  <c r="F49" i="59"/>
  <c r="G48" i="59"/>
  <c r="Q48" i="59" s="1"/>
  <c r="F48" i="59"/>
  <c r="G47" i="59"/>
  <c r="H47" i="59" s="1"/>
  <c r="F47" i="59"/>
  <c r="G46" i="59"/>
  <c r="F46" i="59"/>
  <c r="G45" i="59"/>
  <c r="Q45" i="59" s="1"/>
  <c r="F45" i="59"/>
  <c r="G44" i="59"/>
  <c r="M44" i="59" s="1"/>
  <c r="F44" i="59"/>
  <c r="G43" i="59"/>
  <c r="M43" i="59" s="1"/>
  <c r="G42" i="59"/>
  <c r="F42" i="59"/>
  <c r="G41" i="59"/>
  <c r="Q41" i="59" s="1"/>
  <c r="F41" i="59"/>
  <c r="G40" i="59"/>
  <c r="Q40" i="59" s="1"/>
  <c r="F40" i="59"/>
  <c r="G39" i="59"/>
  <c r="I39" i="59" s="1"/>
  <c r="F39" i="59"/>
  <c r="G38" i="59"/>
  <c r="M38" i="59" s="1"/>
  <c r="F38" i="59"/>
  <c r="Q37" i="59"/>
  <c r="M37" i="59"/>
  <c r="K37" i="59"/>
  <c r="G37" i="59"/>
  <c r="J37" i="59" s="1"/>
  <c r="F37" i="59"/>
  <c r="M36" i="59"/>
  <c r="I36" i="59"/>
  <c r="Q35" i="59"/>
  <c r="M35" i="59"/>
  <c r="I35" i="59"/>
  <c r="G34" i="59"/>
  <c r="M34" i="59" s="1"/>
  <c r="F34" i="59"/>
  <c r="Q33" i="59"/>
  <c r="M33" i="59"/>
  <c r="L33" i="59"/>
  <c r="I33" i="59"/>
  <c r="H33" i="59"/>
  <c r="G33" i="59"/>
  <c r="F33" i="59"/>
  <c r="G32" i="59"/>
  <c r="H32" i="59" s="1"/>
  <c r="F32" i="59"/>
  <c r="G31" i="59"/>
  <c r="I31" i="59" s="1"/>
  <c r="F31" i="59"/>
  <c r="G30" i="59"/>
  <c r="Q30" i="59" s="1"/>
  <c r="F30" i="59"/>
  <c r="G29" i="59"/>
  <c r="M29" i="59" s="1"/>
  <c r="F29" i="59"/>
  <c r="G28" i="59"/>
  <c r="M28" i="59" s="1"/>
  <c r="F28" i="59"/>
  <c r="G27" i="59"/>
  <c r="M27" i="59" s="1"/>
  <c r="F27" i="59"/>
  <c r="G26" i="59"/>
  <c r="I26" i="59" s="1"/>
  <c r="F26" i="59"/>
  <c r="M25" i="59"/>
  <c r="L25" i="59"/>
  <c r="G25" i="59"/>
  <c r="I25" i="59" s="1"/>
  <c r="F25" i="59"/>
  <c r="G24" i="59"/>
  <c r="L24" i="59" s="1"/>
  <c r="F24" i="59"/>
  <c r="G23" i="59"/>
  <c r="Q23" i="59" s="1"/>
  <c r="F23" i="59"/>
  <c r="G22" i="59"/>
  <c r="F22" i="59"/>
  <c r="G21" i="59"/>
  <c r="Q21" i="59" s="1"/>
  <c r="Q20" i="59"/>
  <c r="M20" i="59"/>
  <c r="L20" i="59"/>
  <c r="I20" i="59"/>
  <c r="G19" i="59"/>
  <c r="F19" i="59"/>
  <c r="G18" i="59"/>
  <c r="M18" i="59" s="1"/>
  <c r="F18" i="59"/>
  <c r="G17" i="59"/>
  <c r="Q17" i="59" s="1"/>
  <c r="F17" i="59"/>
  <c r="I16" i="59"/>
  <c r="F16" i="59"/>
  <c r="G15" i="59"/>
  <c r="I15" i="59" s="1"/>
  <c r="F15" i="59"/>
  <c r="G14" i="59"/>
  <c r="F14" i="59"/>
  <c r="G13" i="59"/>
  <c r="I13" i="59" s="1"/>
  <c r="F13" i="59"/>
  <c r="G12" i="59"/>
  <c r="G11" i="59"/>
  <c r="Q11" i="59" s="1"/>
  <c r="F11" i="59"/>
  <c r="G10" i="59"/>
  <c r="G9" i="59"/>
  <c r="G8" i="59"/>
  <c r="G7" i="59"/>
  <c r="L7" i="59" s="1"/>
  <c r="F7" i="59"/>
  <c r="G6" i="59"/>
  <c r="L6" i="59" s="1"/>
  <c r="F6" i="59"/>
  <c r="G35" i="57"/>
  <c r="G33" i="57"/>
  <c r="G48" i="57"/>
  <c r="G49" i="57"/>
  <c r="G50" i="57"/>
  <c r="G51" i="57"/>
  <c r="G56" i="57"/>
  <c r="G61" i="57"/>
  <c r="G60" i="57"/>
  <c r="Q13" i="60" l="1"/>
  <c r="I26" i="60"/>
  <c r="M38" i="60"/>
  <c r="M43" i="60"/>
  <c r="I70" i="60"/>
  <c r="H32" i="60"/>
  <c r="I54" i="60"/>
  <c r="Q37" i="60"/>
  <c r="M25" i="60"/>
  <c r="H43" i="60"/>
  <c r="H38" i="60"/>
  <c r="Q48" i="60"/>
  <c r="Q43" i="60"/>
  <c r="M70" i="60"/>
  <c r="K17" i="60"/>
  <c r="L17" i="60"/>
  <c r="L30" i="60"/>
  <c r="I73" i="60"/>
  <c r="Q23" i="60"/>
  <c r="M30" i="60"/>
  <c r="Q17" i="60"/>
  <c r="L95" i="60"/>
  <c r="K11" i="60"/>
  <c r="I68" i="60"/>
  <c r="Q41" i="60"/>
  <c r="L68" i="60"/>
  <c r="Q11" i="60"/>
  <c r="M24" i="60"/>
  <c r="I37" i="60"/>
  <c r="M47" i="60"/>
  <c r="M62" i="60"/>
  <c r="H42" i="60"/>
  <c r="Q47" i="60"/>
  <c r="L96" i="60"/>
  <c r="K37" i="60"/>
  <c r="I42" i="60"/>
  <c r="H54" i="60"/>
  <c r="I69" i="60"/>
  <c r="J74" i="60"/>
  <c r="M105" i="60"/>
  <c r="H13" i="60"/>
  <c r="I25" i="60"/>
  <c r="M37" i="60"/>
  <c r="M42" i="60"/>
  <c r="L58" i="60"/>
  <c r="I13" i="60"/>
  <c r="M19" i="60"/>
  <c r="H48" i="60"/>
  <c r="M69" i="60"/>
  <c r="L74" i="60"/>
  <c r="L32" i="60"/>
  <c r="I48" i="60"/>
  <c r="M74" i="60"/>
  <c r="I106" i="60"/>
  <c r="K13" i="60"/>
  <c r="Q54" i="60"/>
  <c r="Q74" i="60"/>
  <c r="Q32" i="60"/>
  <c r="H70" i="60"/>
  <c r="I21" i="60"/>
  <c r="H49" i="60"/>
  <c r="I103" i="60"/>
  <c r="I11" i="60"/>
  <c r="J73" i="60"/>
  <c r="J54" i="60"/>
  <c r="H41" i="60"/>
  <c r="I62" i="60"/>
  <c r="M96" i="60"/>
  <c r="K74" i="60"/>
  <c r="I32" i="60"/>
  <c r="J13" i="60"/>
  <c r="I23" i="60"/>
  <c r="Q40" i="60"/>
  <c r="Q30" i="60"/>
  <c r="M41" i="60"/>
  <c r="H62" i="60"/>
  <c r="M95" i="60"/>
  <c r="I24" i="60"/>
  <c r="I53" i="60"/>
  <c r="Q73" i="60"/>
  <c r="I18" i="60"/>
  <c r="I31" i="60"/>
  <c r="H37" i="60"/>
  <c r="M58" i="60"/>
  <c r="H108" i="60"/>
  <c r="M23" i="60"/>
  <c r="J11" i="60"/>
  <c r="K73" i="60"/>
  <c r="M11" i="60"/>
  <c r="H47" i="60"/>
  <c r="M104" i="60"/>
  <c r="I54" i="59"/>
  <c r="J54" i="59"/>
  <c r="I47" i="59"/>
  <c r="K54" i="59"/>
  <c r="H37" i="59"/>
  <c r="M47" i="59"/>
  <c r="Q54" i="59"/>
  <c r="I37" i="59"/>
  <c r="Q47" i="59"/>
  <c r="Q32" i="59"/>
  <c r="M53" i="59"/>
  <c r="H48" i="59"/>
  <c r="M68" i="59"/>
  <c r="M31" i="59"/>
  <c r="I48" i="59"/>
  <c r="M48" i="59"/>
  <c r="L62" i="59"/>
  <c r="M62" i="59"/>
  <c r="L69" i="59"/>
  <c r="I32" i="59"/>
  <c r="H38" i="59"/>
  <c r="M69" i="59"/>
  <c r="L32" i="59"/>
  <c r="M32" i="59"/>
  <c r="L58" i="59"/>
  <c r="M24" i="59"/>
  <c r="M58" i="59"/>
  <c r="I96" i="59"/>
  <c r="M96" i="59"/>
  <c r="I104" i="59"/>
  <c r="I105" i="59"/>
  <c r="I42" i="59"/>
  <c r="H42" i="59"/>
  <c r="L55" i="59"/>
  <c r="J75" i="59"/>
  <c r="M26" i="59"/>
  <c r="M49" i="59"/>
  <c r="I21" i="59"/>
  <c r="Q70" i="59"/>
  <c r="I106" i="59"/>
  <c r="M75" i="59"/>
  <c r="M70" i="59"/>
  <c r="M21" i="59"/>
  <c r="H49" i="59"/>
  <c r="I107" i="59"/>
  <c r="H13" i="59"/>
  <c r="Q22" i="59"/>
  <c r="I22" i="59"/>
  <c r="M22" i="59"/>
  <c r="H55" i="59"/>
  <c r="M19" i="59"/>
  <c r="I19" i="59"/>
  <c r="Q43" i="59"/>
  <c r="Q108" i="59"/>
  <c r="I108" i="59"/>
  <c r="M55" i="59"/>
  <c r="M42" i="59"/>
  <c r="Q49" i="59"/>
  <c r="I43" i="59"/>
  <c r="H70" i="59"/>
  <c r="M71" i="59"/>
  <c r="I71" i="59"/>
  <c r="K13" i="59"/>
  <c r="M13" i="59"/>
  <c r="Q38" i="59"/>
  <c r="H108" i="59"/>
  <c r="M60" i="59"/>
  <c r="H60" i="59"/>
  <c r="I60" i="59"/>
  <c r="Q42" i="59"/>
  <c r="J13" i="59"/>
  <c r="Q13" i="59"/>
  <c r="J74" i="59"/>
  <c r="I74" i="59"/>
  <c r="I55" i="59"/>
  <c r="I75" i="59"/>
  <c r="H43" i="59"/>
  <c r="Q39" i="59"/>
  <c r="M39" i="59"/>
  <c r="J45" i="59"/>
  <c r="K45" i="59"/>
  <c r="K17" i="59"/>
  <c r="Q56" i="59"/>
  <c r="L17" i="59"/>
  <c r="L95" i="59"/>
  <c r="M95" i="59"/>
  <c r="H17" i="59"/>
  <c r="L30" i="59"/>
  <c r="H45" i="59"/>
  <c r="H34" i="59"/>
  <c r="I45" i="59"/>
  <c r="H56" i="59"/>
  <c r="I77" i="59"/>
  <c r="I17" i="59"/>
  <c r="I34" i="59"/>
  <c r="H40" i="59"/>
  <c r="I56" i="59"/>
  <c r="I72" i="59"/>
  <c r="J17" i="59"/>
  <c r="I40" i="59"/>
  <c r="M72" i="59"/>
  <c r="I23" i="59"/>
  <c r="M40" i="59"/>
  <c r="L45" i="59"/>
  <c r="H11" i="59"/>
  <c r="L23" i="59"/>
  <c r="I30" i="59"/>
  <c r="M45" i="59"/>
  <c r="I103" i="59"/>
  <c r="I11" i="59"/>
  <c r="M17" i="59"/>
  <c r="M23" i="59"/>
  <c r="J11" i="59"/>
  <c r="M30" i="59"/>
  <c r="I73" i="59"/>
  <c r="K11" i="59"/>
  <c r="H41" i="59"/>
  <c r="J73" i="59"/>
  <c r="M11" i="59"/>
  <c r="I41" i="59"/>
  <c r="K73" i="59"/>
  <c r="I18" i="59"/>
  <c r="I24" i="59"/>
  <c r="M41" i="59"/>
  <c r="H62" i="59"/>
  <c r="I68" i="59"/>
  <c r="M73" i="59"/>
  <c r="M59" i="57"/>
  <c r="G34" i="57"/>
  <c r="G37" i="57"/>
  <c r="G38" i="57"/>
  <c r="G39" i="57"/>
  <c r="I39" i="57" s="1"/>
  <c r="G40" i="57"/>
  <c r="G41" i="57"/>
  <c r="G42" i="57"/>
  <c r="G43" i="57"/>
  <c r="Q43" i="57" s="1"/>
  <c r="G44" i="57"/>
  <c r="M44" i="57" s="1"/>
  <c r="G45" i="57"/>
  <c r="G46" i="57"/>
  <c r="G47" i="57"/>
  <c r="H47" i="57" s="1"/>
  <c r="M52" i="57"/>
  <c r="G53" i="57"/>
  <c r="M53" i="57" s="1"/>
  <c r="J54" i="57"/>
  <c r="G55" i="57"/>
  <c r="Q55" i="57" s="1"/>
  <c r="Q57" i="57"/>
  <c r="G58" i="57"/>
  <c r="M58" i="57" s="1"/>
  <c r="H60" i="57"/>
  <c r="K61" i="57"/>
  <c r="G62" i="57"/>
  <c r="G64" i="57"/>
  <c r="G65" i="57"/>
  <c r="G66" i="57"/>
  <c r="Q67" i="57"/>
  <c r="G160" i="57"/>
  <c r="F160" i="57"/>
  <c r="G159" i="57"/>
  <c r="F159" i="57"/>
  <c r="G158" i="57"/>
  <c r="F158" i="57"/>
  <c r="G157" i="57"/>
  <c r="F157" i="57"/>
  <c r="G156" i="57"/>
  <c r="F156" i="57"/>
  <c r="G155" i="57"/>
  <c r="I155" i="57" s="1"/>
  <c r="F155" i="57"/>
  <c r="G154" i="57"/>
  <c r="I154" i="57" s="1"/>
  <c r="F154" i="57"/>
  <c r="G153" i="57"/>
  <c r="F153" i="57"/>
  <c r="G152" i="57"/>
  <c r="I152" i="57" s="1"/>
  <c r="F152" i="57"/>
  <c r="G151" i="57"/>
  <c r="I151" i="57" s="1"/>
  <c r="F151" i="57"/>
  <c r="G150" i="57"/>
  <c r="I150" i="57" s="1"/>
  <c r="F150" i="57"/>
  <c r="I149" i="57"/>
  <c r="G149" i="57"/>
  <c r="F149" i="57"/>
  <c r="G148" i="57"/>
  <c r="F148" i="57"/>
  <c r="G147" i="57"/>
  <c r="I147" i="57" s="1"/>
  <c r="F147" i="57"/>
  <c r="G146" i="57"/>
  <c r="F146" i="57"/>
  <c r="G145" i="57"/>
  <c r="I145" i="57" s="1"/>
  <c r="F145" i="57"/>
  <c r="G144" i="57"/>
  <c r="I144" i="57" s="1"/>
  <c r="F144" i="57"/>
  <c r="G143" i="57"/>
  <c r="I143" i="57" s="1"/>
  <c r="F143" i="57"/>
  <c r="G142" i="57"/>
  <c r="I142" i="57" s="1"/>
  <c r="F142" i="57"/>
  <c r="G141" i="57"/>
  <c r="I141" i="57" s="1"/>
  <c r="F141" i="57"/>
  <c r="G140" i="57"/>
  <c r="F140" i="57"/>
  <c r="G139" i="57"/>
  <c r="I139" i="57" s="1"/>
  <c r="F139" i="57"/>
  <c r="G138" i="57"/>
  <c r="I138" i="57" s="1"/>
  <c r="F138" i="57"/>
  <c r="G137" i="57"/>
  <c r="I137" i="57" s="1"/>
  <c r="F137" i="57"/>
  <c r="G136" i="57"/>
  <c r="I136" i="57" s="1"/>
  <c r="F136" i="57"/>
  <c r="G135" i="57"/>
  <c r="I135" i="57" s="1"/>
  <c r="F135" i="57"/>
  <c r="G134" i="57"/>
  <c r="I134" i="57" s="1"/>
  <c r="F134" i="57"/>
  <c r="G133" i="57"/>
  <c r="F133" i="57"/>
  <c r="G132" i="57"/>
  <c r="I132" i="57" s="1"/>
  <c r="F132" i="57"/>
  <c r="G131" i="57"/>
  <c r="I131" i="57" s="1"/>
  <c r="F131" i="57"/>
  <c r="G130" i="57"/>
  <c r="I130" i="57" s="1"/>
  <c r="F130" i="57"/>
  <c r="I129" i="57"/>
  <c r="G129" i="57"/>
  <c r="F129" i="57"/>
  <c r="I128" i="57"/>
  <c r="G128" i="57"/>
  <c r="F128" i="57"/>
  <c r="G127" i="57"/>
  <c r="I127" i="57" s="1"/>
  <c r="F127" i="57"/>
  <c r="G126" i="57"/>
  <c r="I126" i="57" s="1"/>
  <c r="F126" i="57"/>
  <c r="I125" i="57"/>
  <c r="F125" i="57"/>
  <c r="I124" i="57"/>
  <c r="F124" i="57"/>
  <c r="G123" i="57"/>
  <c r="I123" i="57" s="1"/>
  <c r="F123" i="57"/>
  <c r="G122" i="57"/>
  <c r="I122" i="57" s="1"/>
  <c r="F122" i="57"/>
  <c r="G121" i="57"/>
  <c r="F121" i="57"/>
  <c r="G120" i="57"/>
  <c r="F120" i="57"/>
  <c r="F119" i="57"/>
  <c r="I118" i="57"/>
  <c r="F118" i="57"/>
  <c r="G117" i="57"/>
  <c r="F117" i="57"/>
  <c r="G116" i="57"/>
  <c r="F116" i="57"/>
  <c r="G115" i="57"/>
  <c r="F115" i="57"/>
  <c r="G114" i="57"/>
  <c r="F114" i="57"/>
  <c r="G113" i="57"/>
  <c r="F113" i="57"/>
  <c r="G112" i="57"/>
  <c r="F112" i="57"/>
  <c r="G111" i="57"/>
  <c r="F111" i="57"/>
  <c r="G110" i="57"/>
  <c r="F110" i="57"/>
  <c r="F109" i="57"/>
  <c r="G108" i="57"/>
  <c r="I108" i="57" s="1"/>
  <c r="F108" i="57"/>
  <c r="G107" i="57"/>
  <c r="I107" i="57" s="1"/>
  <c r="F107" i="57"/>
  <c r="M106" i="57"/>
  <c r="G106" i="57"/>
  <c r="I106" i="57" s="1"/>
  <c r="F106" i="57"/>
  <c r="M105" i="57"/>
  <c r="I105" i="57"/>
  <c r="G105" i="57"/>
  <c r="F105" i="57"/>
  <c r="G104" i="57"/>
  <c r="M104" i="57" s="1"/>
  <c r="F104" i="57"/>
  <c r="G103" i="57"/>
  <c r="M103" i="57" s="1"/>
  <c r="F103" i="57"/>
  <c r="G102" i="57"/>
  <c r="I102" i="57" s="1"/>
  <c r="F102" i="57"/>
  <c r="G101" i="57"/>
  <c r="F101" i="57"/>
  <c r="G100" i="57"/>
  <c r="I100" i="57" s="1"/>
  <c r="F100" i="57"/>
  <c r="G99" i="57"/>
  <c r="F99" i="57"/>
  <c r="G98" i="57"/>
  <c r="I98" i="57" s="1"/>
  <c r="F98" i="57"/>
  <c r="I97" i="57"/>
  <c r="G97" i="57"/>
  <c r="F97" i="57"/>
  <c r="I96" i="57"/>
  <c r="G96" i="57"/>
  <c r="F96" i="57"/>
  <c r="G95" i="57"/>
  <c r="M95" i="57" s="1"/>
  <c r="F95" i="57"/>
  <c r="G94" i="57"/>
  <c r="M94" i="57" s="1"/>
  <c r="F94" i="57"/>
  <c r="G93" i="57"/>
  <c r="I93" i="57" s="1"/>
  <c r="F93" i="57"/>
  <c r="G92" i="57"/>
  <c r="F92" i="57"/>
  <c r="G91" i="57"/>
  <c r="F91" i="57"/>
  <c r="G90" i="57"/>
  <c r="F90" i="57"/>
  <c r="G89" i="57"/>
  <c r="F89" i="57"/>
  <c r="G88" i="57"/>
  <c r="G87" i="57"/>
  <c r="F87" i="57"/>
  <c r="G85" i="57"/>
  <c r="F85" i="57"/>
  <c r="G84" i="57"/>
  <c r="I84" i="57" s="1"/>
  <c r="F84" i="57"/>
  <c r="G83" i="57"/>
  <c r="G82" i="57"/>
  <c r="I82" i="57" s="1"/>
  <c r="F82" i="57"/>
  <c r="F81" i="57"/>
  <c r="G80" i="57"/>
  <c r="F80" i="57"/>
  <c r="F79" i="57"/>
  <c r="G78" i="57"/>
  <c r="I78" i="57" s="1"/>
  <c r="F78" i="57"/>
  <c r="G77" i="57"/>
  <c r="M77" i="57" s="1"/>
  <c r="F77" i="57"/>
  <c r="F76" i="57"/>
  <c r="M75" i="57"/>
  <c r="K75" i="57"/>
  <c r="J75" i="57"/>
  <c r="I75" i="57"/>
  <c r="G75" i="57"/>
  <c r="F75" i="57"/>
  <c r="G74" i="57"/>
  <c r="Q74" i="57" s="1"/>
  <c r="F74" i="57"/>
  <c r="G73" i="57"/>
  <c r="Q73" i="57" s="1"/>
  <c r="F73" i="57"/>
  <c r="G72" i="57"/>
  <c r="I72" i="57" s="1"/>
  <c r="F72" i="57"/>
  <c r="G71" i="57"/>
  <c r="M71" i="57" s="1"/>
  <c r="F71" i="57"/>
  <c r="Q70" i="57"/>
  <c r="M70" i="57"/>
  <c r="I70" i="57"/>
  <c r="H70" i="57"/>
  <c r="G70" i="57"/>
  <c r="F70" i="57"/>
  <c r="M69" i="57"/>
  <c r="G69" i="57"/>
  <c r="L69" i="57" s="1"/>
  <c r="F69" i="57"/>
  <c r="G68" i="57"/>
  <c r="I68" i="57" s="1"/>
  <c r="F68" i="57"/>
  <c r="M67" i="57"/>
  <c r="L67" i="57"/>
  <c r="I67" i="57"/>
  <c r="H67" i="57"/>
  <c r="F67" i="57"/>
  <c r="F66" i="57"/>
  <c r="F65" i="57"/>
  <c r="F64" i="57"/>
  <c r="Q63" i="57"/>
  <c r="M63" i="57"/>
  <c r="L63" i="57"/>
  <c r="K63" i="57"/>
  <c r="J63" i="57"/>
  <c r="I63" i="57"/>
  <c r="H63" i="57"/>
  <c r="F63" i="57"/>
  <c r="L62" i="57"/>
  <c r="F62" i="57"/>
  <c r="M61" i="57"/>
  <c r="F60" i="57"/>
  <c r="F59" i="57"/>
  <c r="F58" i="57"/>
  <c r="I57" i="57"/>
  <c r="H57" i="57"/>
  <c r="F57" i="57"/>
  <c r="Q56" i="57"/>
  <c r="F56" i="57"/>
  <c r="F55" i="57"/>
  <c r="F54" i="57"/>
  <c r="F53" i="57"/>
  <c r="F52" i="57"/>
  <c r="Q49" i="57"/>
  <c r="F49" i="57"/>
  <c r="Q48" i="57"/>
  <c r="M48" i="57"/>
  <c r="I48" i="57"/>
  <c r="H48" i="57"/>
  <c r="F48" i="57"/>
  <c r="F47" i="57"/>
  <c r="F46" i="57"/>
  <c r="Q45" i="57"/>
  <c r="F45" i="57"/>
  <c r="F44" i="57"/>
  <c r="I43" i="57"/>
  <c r="H43" i="57"/>
  <c r="Q42" i="57"/>
  <c r="M42" i="57"/>
  <c r="I42" i="57"/>
  <c r="H42" i="57"/>
  <c r="F42" i="57"/>
  <c r="Q41" i="57"/>
  <c r="M41" i="57"/>
  <c r="I41" i="57"/>
  <c r="H41" i="57"/>
  <c r="F41" i="57"/>
  <c r="Q40" i="57"/>
  <c r="M40" i="57"/>
  <c r="I40" i="57"/>
  <c r="H40" i="57"/>
  <c r="F40" i="57"/>
  <c r="Q39" i="57"/>
  <c r="M39" i="57"/>
  <c r="F39" i="57"/>
  <c r="Q38" i="57"/>
  <c r="M38" i="57"/>
  <c r="H38" i="57"/>
  <c r="F38" i="57"/>
  <c r="Q37" i="57"/>
  <c r="M37" i="57"/>
  <c r="K37" i="57"/>
  <c r="J37" i="57"/>
  <c r="I37" i="57"/>
  <c r="H37" i="57"/>
  <c r="F37" i="57"/>
  <c r="M36" i="57"/>
  <c r="F36" i="57"/>
  <c r="Q35" i="57"/>
  <c r="M35" i="57"/>
  <c r="I35" i="57"/>
  <c r="H34" i="57"/>
  <c r="F34" i="57"/>
  <c r="Q33" i="57"/>
  <c r="F33" i="57"/>
  <c r="G32" i="57"/>
  <c r="Q32" i="57" s="1"/>
  <c r="F32" i="57"/>
  <c r="M31" i="57"/>
  <c r="I31" i="57"/>
  <c r="G31" i="57"/>
  <c r="F31" i="57"/>
  <c r="G30" i="57"/>
  <c r="Q30" i="57" s="1"/>
  <c r="F30" i="57"/>
  <c r="G29" i="57"/>
  <c r="M29" i="57" s="1"/>
  <c r="F29" i="57"/>
  <c r="G28" i="57"/>
  <c r="M28" i="57" s="1"/>
  <c r="F28" i="57"/>
  <c r="G27" i="57"/>
  <c r="M27" i="57" s="1"/>
  <c r="F27" i="57"/>
  <c r="G26" i="57"/>
  <c r="I26" i="57" s="1"/>
  <c r="F26" i="57"/>
  <c r="M25" i="57"/>
  <c r="L25" i="57"/>
  <c r="I25" i="57"/>
  <c r="G25" i="57"/>
  <c r="F25" i="57"/>
  <c r="M24" i="57"/>
  <c r="L24" i="57"/>
  <c r="G24" i="57"/>
  <c r="I24" i="57" s="1"/>
  <c r="F24" i="57"/>
  <c r="G23" i="57"/>
  <c r="Q23" i="57" s="1"/>
  <c r="F23" i="57"/>
  <c r="G22" i="57"/>
  <c r="Q22" i="57" s="1"/>
  <c r="F22" i="57"/>
  <c r="G21" i="57"/>
  <c r="M21" i="57" s="1"/>
  <c r="G20" i="57"/>
  <c r="L20" i="57" s="1"/>
  <c r="F20" i="57"/>
  <c r="M19" i="57"/>
  <c r="I19" i="57"/>
  <c r="G19" i="57"/>
  <c r="F19" i="57"/>
  <c r="G18" i="57"/>
  <c r="M18" i="57" s="1"/>
  <c r="F18" i="57"/>
  <c r="G17" i="57"/>
  <c r="I17" i="57" s="1"/>
  <c r="F17" i="57"/>
  <c r="I16" i="57"/>
  <c r="F16" i="57"/>
  <c r="G15" i="57"/>
  <c r="I15" i="57" s="1"/>
  <c r="F15" i="57"/>
  <c r="G14" i="57"/>
  <c r="F14" i="57"/>
  <c r="Q13" i="57"/>
  <c r="M13" i="57"/>
  <c r="K13" i="57"/>
  <c r="G13" i="57"/>
  <c r="J13" i="57" s="1"/>
  <c r="F13" i="57"/>
  <c r="G12" i="57"/>
  <c r="G11" i="57"/>
  <c r="Q11" i="57" s="1"/>
  <c r="F11" i="57"/>
  <c r="G10" i="57"/>
  <c r="G9" i="57"/>
  <c r="G8" i="57"/>
  <c r="G7" i="57"/>
  <c r="L7" i="57" s="1"/>
  <c r="F7" i="57"/>
  <c r="G6" i="57"/>
  <c r="L6" i="57" s="1"/>
  <c r="F6" i="57"/>
  <c r="I47" i="57" l="1"/>
  <c r="Q52" i="57"/>
  <c r="M47" i="57"/>
  <c r="Q47" i="57"/>
  <c r="H32" i="57"/>
  <c r="I32" i="57"/>
  <c r="L32" i="57"/>
  <c r="M32" i="57"/>
  <c r="H13" i="57"/>
  <c r="I13" i="57"/>
  <c r="J57" i="57"/>
  <c r="K57" i="57"/>
  <c r="L57" i="57"/>
  <c r="M57" i="57"/>
  <c r="H52" i="57"/>
  <c r="I58" i="57"/>
  <c r="I52" i="57"/>
  <c r="L58" i="57"/>
  <c r="J52" i="57"/>
  <c r="K52" i="57"/>
  <c r="L52" i="57"/>
  <c r="H59" i="57"/>
  <c r="I59" i="57"/>
  <c r="Q61" i="57"/>
  <c r="M43" i="57"/>
  <c r="Q59" i="57"/>
  <c r="J67" i="57"/>
  <c r="K67" i="57"/>
  <c r="H55" i="57"/>
  <c r="M60" i="57"/>
  <c r="I60" i="57"/>
  <c r="I55" i="57"/>
  <c r="H61" i="57"/>
  <c r="L61" i="57"/>
  <c r="L59" i="57"/>
  <c r="L55" i="57"/>
  <c r="I61" i="57"/>
  <c r="J61" i="57"/>
  <c r="M55" i="57"/>
  <c r="K54" i="57"/>
  <c r="H107" i="57"/>
  <c r="I20" i="57"/>
  <c r="M49" i="57"/>
  <c r="I77" i="57"/>
  <c r="M26" i="57"/>
  <c r="I21" i="57"/>
  <c r="H45" i="57"/>
  <c r="M56" i="57"/>
  <c r="Q72" i="57"/>
  <c r="L33" i="57"/>
  <c r="M33" i="57"/>
  <c r="J45" i="57"/>
  <c r="I94" i="57"/>
  <c r="I22" i="57"/>
  <c r="L94" i="57"/>
  <c r="H17" i="57"/>
  <c r="M22" i="57"/>
  <c r="M45" i="57"/>
  <c r="K73" i="57"/>
  <c r="J17" i="57"/>
  <c r="I34" i="57"/>
  <c r="I62" i="57"/>
  <c r="Q54" i="57"/>
  <c r="H49" i="57"/>
  <c r="I33" i="57"/>
  <c r="Q21" i="57"/>
  <c r="M102" i="57"/>
  <c r="I71" i="57"/>
  <c r="Q107" i="57"/>
  <c r="M20" i="57"/>
  <c r="Q20" i="57"/>
  <c r="I56" i="57"/>
  <c r="M72" i="57"/>
  <c r="I45" i="57"/>
  <c r="L45" i="57"/>
  <c r="H62" i="57"/>
  <c r="M73" i="57"/>
  <c r="L68" i="57"/>
  <c r="K17" i="57"/>
  <c r="M34" i="57"/>
  <c r="M68" i="57"/>
  <c r="I95" i="57"/>
  <c r="H11" i="57"/>
  <c r="L17" i="57"/>
  <c r="I23" i="57"/>
  <c r="I53" i="57"/>
  <c r="M62" i="57"/>
  <c r="L95" i="57"/>
  <c r="I104" i="57"/>
  <c r="I11" i="57"/>
  <c r="M17" i="57"/>
  <c r="L23" i="57"/>
  <c r="I30" i="57"/>
  <c r="I74" i="57"/>
  <c r="J11" i="57"/>
  <c r="Q17" i="57"/>
  <c r="M23" i="57"/>
  <c r="L30" i="57"/>
  <c r="I69" i="57"/>
  <c r="J74" i="57"/>
  <c r="H56" i="57"/>
  <c r="K74" i="57"/>
  <c r="I49" i="57"/>
  <c r="H33" i="57"/>
  <c r="K45" i="57"/>
  <c r="I73" i="57"/>
  <c r="J73" i="57"/>
  <c r="I103" i="57"/>
  <c r="K11" i="57"/>
  <c r="M30" i="57"/>
  <c r="M11" i="57"/>
  <c r="H54" i="57"/>
  <c r="L74" i="57"/>
  <c r="I18" i="57"/>
  <c r="I36" i="57"/>
  <c r="I54" i="57"/>
  <c r="M74" i="57"/>
</calcChain>
</file>

<file path=xl/sharedStrings.xml><?xml version="1.0" encoding="utf-8"?>
<sst xmlns="http://schemas.openxmlformats.org/spreadsheetml/2006/main" count="985" uniqueCount="211">
  <si>
    <t>Item</t>
  </si>
  <si>
    <t>COO</t>
  </si>
  <si>
    <t>Weight / LB.</t>
  </si>
  <si>
    <t>/ Pallet</t>
  </si>
  <si>
    <t>Comments</t>
  </si>
  <si>
    <t>FOB MIA</t>
  </si>
  <si>
    <t>Del'd Bost</t>
  </si>
  <si>
    <t>Del'd NY</t>
  </si>
  <si>
    <t>Del'd Pomp</t>
  </si>
  <si>
    <t>Del'd Sara</t>
  </si>
  <si>
    <t>Price</t>
  </si>
  <si>
    <t>FOB</t>
  </si>
  <si>
    <t>AUCE</t>
  </si>
  <si>
    <t>AUCES</t>
  </si>
  <si>
    <t>Delivered NY</t>
  </si>
  <si>
    <t>Mendez</t>
  </si>
  <si>
    <t>Avocado Green Skin 20s</t>
  </si>
  <si>
    <t>DR</t>
  </si>
  <si>
    <t>Aloe Vera</t>
  </si>
  <si>
    <t>Florida</t>
  </si>
  <si>
    <t xml:space="preserve">Grn Banana </t>
  </si>
  <si>
    <t>Belize</t>
  </si>
  <si>
    <t>Butternut Squash Lge</t>
  </si>
  <si>
    <t>Panama</t>
  </si>
  <si>
    <t>Cabbage</t>
  </si>
  <si>
    <t>Calabaza</t>
  </si>
  <si>
    <t>CR</t>
  </si>
  <si>
    <t>Carrots Jumbo</t>
  </si>
  <si>
    <t>Chayote Negro</t>
  </si>
  <si>
    <t>Chayote</t>
  </si>
  <si>
    <t>MX</t>
  </si>
  <si>
    <t>Coco Seco</t>
  </si>
  <si>
    <t>Coco Verde</t>
  </si>
  <si>
    <t>Dragon Fruit Wh Jbo (6s-7s)</t>
  </si>
  <si>
    <t>Ecuador</t>
  </si>
  <si>
    <t>Dragon Fruit Wh Lge (8s-9s)</t>
  </si>
  <si>
    <t>Dragon Fruit Wh Med (10s-12s)</t>
  </si>
  <si>
    <t>Dragon Fruit Yel</t>
  </si>
  <si>
    <t>Garlic Peeled 4x5</t>
  </si>
  <si>
    <t>US</t>
  </si>
  <si>
    <t>Garlic Peeled 20x1</t>
  </si>
  <si>
    <t>Spain</t>
  </si>
  <si>
    <t>Garlic 5pk</t>
  </si>
  <si>
    <t>Garlic Loose</t>
  </si>
  <si>
    <t>Garlic 3pk/80 ct.</t>
  </si>
  <si>
    <t>Out</t>
  </si>
  <si>
    <t>Ginger</t>
  </si>
  <si>
    <t xml:space="preserve">   </t>
  </si>
  <si>
    <t>Brazil</t>
  </si>
  <si>
    <t>Boniato</t>
  </si>
  <si>
    <t>CR/EC</t>
  </si>
  <si>
    <t>Limes 110s</t>
  </si>
  <si>
    <t>CO</t>
  </si>
  <si>
    <t>Limes 150s</t>
  </si>
  <si>
    <t>Limes 175s</t>
  </si>
  <si>
    <t>Limes 200s</t>
  </si>
  <si>
    <t>Limes 230s</t>
  </si>
  <si>
    <t>Lime 250s</t>
  </si>
  <si>
    <t>Turmeric</t>
  </si>
  <si>
    <t>Jamaica</t>
  </si>
  <si>
    <t>Air Arrival</t>
  </si>
  <si>
    <t>Name Bl</t>
  </si>
  <si>
    <t>Costa Rica</t>
  </si>
  <si>
    <t xml:space="preserve"> </t>
  </si>
  <si>
    <t>Yampi</t>
  </si>
  <si>
    <t>`</t>
  </si>
  <si>
    <t>White Yam</t>
  </si>
  <si>
    <t>Yucca</t>
  </si>
  <si>
    <t>Papaya</t>
  </si>
  <si>
    <t>Guatemala</t>
  </si>
  <si>
    <t>Plantain Green</t>
  </si>
  <si>
    <t>Plantains Green</t>
  </si>
  <si>
    <t>Plantains Burro</t>
  </si>
  <si>
    <t>Malanga Blanca</t>
  </si>
  <si>
    <t>Malanga Coco</t>
  </si>
  <si>
    <t>Malanga Lila</t>
  </si>
  <si>
    <t>Malanga Isleña</t>
  </si>
  <si>
    <t>Sugarcane Bundled White</t>
  </si>
  <si>
    <t>FL</t>
  </si>
  <si>
    <t>Sugarcane Bundled Red</t>
  </si>
  <si>
    <t xml:space="preserve">Tomatoes   XL </t>
  </si>
  <si>
    <t>Habanero Green</t>
  </si>
  <si>
    <t>Habanero Orange</t>
  </si>
  <si>
    <t>Habanero Red</t>
  </si>
  <si>
    <t xml:space="preserve">  </t>
  </si>
  <si>
    <t>Habanero Mix</t>
  </si>
  <si>
    <t>Sour Orange</t>
  </si>
  <si>
    <t>Cachuca</t>
  </si>
  <si>
    <t>Onion Red</t>
  </si>
  <si>
    <t>Chile</t>
  </si>
  <si>
    <t>🌶️✨ Hot Peppers ✨🌶️</t>
  </si>
  <si>
    <t>Red Thai Chili</t>
  </si>
  <si>
    <t>Grn Thai Chili</t>
  </si>
  <si>
    <t>🍜🥬 ASIAN VEGGIES 🥦🥕</t>
  </si>
  <si>
    <t>Indian Bittermelon</t>
  </si>
  <si>
    <t>Hon</t>
  </si>
  <si>
    <t>Chinese Eggplant</t>
  </si>
  <si>
    <t>Thai Eggplant</t>
  </si>
  <si>
    <t>Long Squash</t>
  </si>
  <si>
    <t>Okra Clemson</t>
  </si>
  <si>
    <t>HN</t>
  </si>
  <si>
    <r>
      <t>14-1</t>
    </r>
    <r>
      <rPr>
        <strike/>
        <sz val="11"/>
        <color theme="1"/>
        <rFont val="Aptos Narrow"/>
        <family val="2"/>
        <scheme val="minor"/>
      </rPr>
      <t>5</t>
    </r>
  </si>
  <si>
    <t>Call</t>
  </si>
  <si>
    <t>Indian Okra</t>
  </si>
  <si>
    <t>14-15</t>
  </si>
  <si>
    <t>Yellow 50# Jbo</t>
  </si>
  <si>
    <t>Red 25# Jbo</t>
  </si>
  <si>
    <t>Dragon Fruit White</t>
  </si>
  <si>
    <t>Dragon Fruit Yellow</t>
  </si>
  <si>
    <t>Culantro 40s</t>
  </si>
  <si>
    <t>Hierba Mora 10s</t>
  </si>
  <si>
    <t>Mamey</t>
  </si>
  <si>
    <t>Name Espino</t>
  </si>
  <si>
    <t>Ghana Yam</t>
  </si>
  <si>
    <t>Nispero</t>
  </si>
  <si>
    <t>Sugarcane Green Bdls 10s</t>
  </si>
  <si>
    <t>Sugarcane Peeled Bags</t>
  </si>
  <si>
    <t>Sugarcane Purple Bdls 10s</t>
  </si>
  <si>
    <t>Water Coconuts 10s</t>
  </si>
  <si>
    <t>Mango</t>
  </si>
  <si>
    <t>Mingolos</t>
  </si>
  <si>
    <t>Baby Green</t>
  </si>
  <si>
    <t>Loading in Homestead</t>
  </si>
  <si>
    <t xml:space="preserve">🍈🌾🥭🌿 "Exotic  Specialties " 🌿🥭🌾🍈 </t>
  </si>
  <si>
    <t>🌮🍍 FRUITS AND VEGGIES 🌽🥑🍅🌶️🥒🍊🍌</t>
  </si>
  <si>
    <t>Onion Yel Jbo</t>
  </si>
  <si>
    <t>Calaloo 12s</t>
  </si>
  <si>
    <t>Chiplin 12s</t>
  </si>
  <si>
    <t>Green Peanuts</t>
  </si>
  <si>
    <t>Dragon Fruit Red</t>
  </si>
  <si>
    <t>Cacao 3ct</t>
  </si>
  <si>
    <t>Thai Guava #1</t>
  </si>
  <si>
    <t>Thai Guava #2</t>
  </si>
  <si>
    <t>Mongtoi</t>
  </si>
  <si>
    <t>Pepino</t>
  </si>
  <si>
    <t>Passion Fruit #1 Tray</t>
  </si>
  <si>
    <t>Passion Fruit #1 Jbo</t>
  </si>
  <si>
    <t xml:space="preserve">Soursop </t>
  </si>
  <si>
    <t>GND</t>
  </si>
  <si>
    <t>Sugarcane Green Bin</t>
  </si>
  <si>
    <t>Tree Tomato</t>
  </si>
  <si>
    <t>Quenepas</t>
  </si>
  <si>
    <t>Ask</t>
  </si>
  <si>
    <t>Breadfruit</t>
  </si>
  <si>
    <t>Green Valencia</t>
  </si>
  <si>
    <t>Green Tommy Mango</t>
  </si>
  <si>
    <t>Mahachanok Mango</t>
  </si>
  <si>
    <t>Malika Mango</t>
  </si>
  <si>
    <t>Pre Order</t>
  </si>
  <si>
    <t>ONIONS &amp; POTATOES 🧅</t>
  </si>
  <si>
    <t>Russets 12/4# Idaho</t>
  </si>
  <si>
    <t>Russets 60s Idaho</t>
  </si>
  <si>
    <t>Avocado Haas 48s</t>
  </si>
  <si>
    <t>Limes 250s</t>
  </si>
  <si>
    <t>COL</t>
  </si>
  <si>
    <t>EG</t>
  </si>
  <si>
    <t>Russets 70s Idaho</t>
  </si>
  <si>
    <t>Russets 80s Idaho</t>
  </si>
  <si>
    <t>Russets 90s Idaho</t>
  </si>
  <si>
    <t xml:space="preserve">Avocado Green Skin </t>
  </si>
  <si>
    <t>Mango 6s</t>
  </si>
  <si>
    <t>CA</t>
  </si>
  <si>
    <t>Malanga Eddo Lge/XL</t>
  </si>
  <si>
    <t>SPA</t>
  </si>
  <si>
    <t>Cucumbers Slicers Sel</t>
  </si>
  <si>
    <t>Pepper Grn Ch</t>
  </si>
  <si>
    <t>XL GG Tomatoes</t>
  </si>
  <si>
    <t>Avocado Haas 36s, 40s, 48s, 60s</t>
  </si>
  <si>
    <t>Malanga Islena</t>
  </si>
  <si>
    <t>Pepper Red  XL 1 1/9</t>
  </si>
  <si>
    <t>Mangoes 🥭</t>
  </si>
  <si>
    <t>Tomato Roma Lge</t>
  </si>
  <si>
    <t>Potatoes Russets Idaho 60s-100s</t>
  </si>
  <si>
    <t xml:space="preserve">Malanga Eddo </t>
  </si>
  <si>
    <t>Onion Wh Jbo</t>
  </si>
  <si>
    <t>India</t>
  </si>
  <si>
    <t>Cmts</t>
  </si>
  <si>
    <t>MISCELLANEOUS</t>
  </si>
  <si>
    <t>USA</t>
  </si>
  <si>
    <t>Pepper Bell XL</t>
  </si>
  <si>
    <t>Sq Grn Sml</t>
  </si>
  <si>
    <t>GA</t>
  </si>
  <si>
    <t>6mm</t>
  </si>
  <si>
    <t>Peru</t>
  </si>
  <si>
    <t>Mango 7/8s</t>
  </si>
  <si>
    <t>Name Amarillo</t>
  </si>
  <si>
    <t>Mango 7s/8s</t>
  </si>
  <si>
    <t>Rambutan</t>
  </si>
  <si>
    <t>Lychee</t>
  </si>
  <si>
    <t>SA</t>
  </si>
  <si>
    <t>Sapodilla</t>
  </si>
  <si>
    <t>Deals</t>
  </si>
  <si>
    <t>Tesoro</t>
  </si>
  <si>
    <t>Less</t>
  </si>
  <si>
    <t>#2</t>
  </si>
  <si>
    <t>Tom</t>
  </si>
  <si>
    <t>ARG</t>
  </si>
  <si>
    <t>Arr Tues</t>
  </si>
  <si>
    <t>Monday 1.27 Happy New Year!  😎</t>
  </si>
  <si>
    <t>Peru/Arg</t>
  </si>
  <si>
    <t>Friday</t>
  </si>
  <si>
    <t>Monday 2.3 Happy Monday  😎</t>
  </si>
  <si>
    <t>Thursday</t>
  </si>
  <si>
    <t>Col</t>
  </si>
  <si>
    <t>Cabbage Grn</t>
  </si>
  <si>
    <t>Tues</t>
  </si>
  <si>
    <t>Good Morning Tuesday 2.4  😎</t>
  </si>
  <si>
    <t>Guat</t>
  </si>
  <si>
    <t>Quality and Satisfaction Guaranteed</t>
  </si>
  <si>
    <t>CR/Nic</t>
  </si>
  <si>
    <t>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</si>
</sst>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Broadway"/>
      <family val="5"/>
    </font>
    <font>
      <sz val="11"/>
      <color theme="1"/>
      <name val="Bernard MT Condensed"/>
      <family val="1"/>
    </font>
    <font>
      <b/>
      <i/>
      <sz val="11"/>
      <color theme="1"/>
      <name val="Aptos Narrow"/>
      <family val="2"/>
      <scheme val="minor"/>
    </font>
    <font>
      <b/>
      <u/>
      <sz val="11"/>
      <color theme="1"/>
      <name val="Segoe UI Black"/>
      <family val="2"/>
    </font>
    <font>
      <u/>
      <sz val="11"/>
      <color theme="1"/>
      <name val="Segoe UI Black"/>
      <family val="2"/>
    </font>
    <font>
      <u/>
      <sz val="12"/>
      <color rgb="FF0D0D0D"/>
      <name val="Segoe UI Black"/>
      <family val="2"/>
    </font>
    <font>
      <b/>
      <u/>
      <sz val="12"/>
      <color rgb="FF374151"/>
      <name val="Segoe UI Black"/>
      <family val="2"/>
    </font>
    <font>
      <strike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2"/>
      <color theme="1"/>
      <name val="Segoe UI Black"/>
      <family val="2"/>
    </font>
    <font>
      <sz val="11"/>
      <color theme="1"/>
      <name val="Calibri"/>
      <family val="2"/>
    </font>
    <font>
      <u/>
      <sz val="12"/>
      <color theme="1"/>
      <name val="Segoe UI Black"/>
      <family val="2"/>
    </font>
    <font>
      <sz val="11"/>
      <color theme="1"/>
      <name val="Aptos Narrow"/>
      <family val="2"/>
    </font>
    <font>
      <sz val="11"/>
      <color theme="1"/>
      <name val="Segoe UI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44" fontId="0" fillId="0" borderId="0" xfId="1" applyFont="1"/>
    <xf numFmtId="0" fontId="0" fillId="2" borderId="0" xfId="0" applyFill="1"/>
    <xf numFmtId="0" fontId="4" fillId="0" borderId="0" xfId="0" applyFont="1"/>
    <xf numFmtId="0" fontId="2" fillId="0" borderId="0" xfId="0" applyFont="1"/>
    <xf numFmtId="44" fontId="2" fillId="0" borderId="0" xfId="1" applyFont="1"/>
    <xf numFmtId="44" fontId="5" fillId="0" borderId="0" xfId="1" applyFont="1"/>
    <xf numFmtId="0" fontId="2" fillId="2" borderId="0" xfId="0" applyFont="1" applyFill="1"/>
    <xf numFmtId="0" fontId="6" fillId="0" borderId="0" xfId="0" applyFont="1"/>
    <xf numFmtId="44" fontId="1" fillId="0" borderId="0" xfId="1" applyFont="1"/>
    <xf numFmtId="44" fontId="0" fillId="0" borderId="0" xfId="0" applyNumberFormat="1"/>
    <xf numFmtId="44" fontId="0" fillId="0" borderId="0" xfId="1" applyFont="1" applyFill="1"/>
    <xf numFmtId="16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center"/>
    </xf>
    <xf numFmtId="44" fontId="13" fillId="0" borderId="0" xfId="1" applyFont="1"/>
    <xf numFmtId="0" fontId="13" fillId="2" borderId="0" xfId="0" applyFont="1" applyFill="1"/>
    <xf numFmtId="0" fontId="15" fillId="0" borderId="0" xfId="0" applyFont="1"/>
    <xf numFmtId="0" fontId="1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9E633-03EA-4995-8F21-0B4914363BBD}">
  <sheetPr>
    <pageSetUpPr fitToPage="1"/>
  </sheetPr>
  <dimension ref="A1:AA160"/>
  <sheetViews>
    <sheetView workbookViewId="0">
      <selection activeCell="N20" sqref="N20"/>
    </sheetView>
  </sheetViews>
  <sheetFormatPr defaultRowHeight="15" x14ac:dyDescent="0.25"/>
  <cols>
    <col min="1" max="1" width="62.140625" bestFit="1" customWidth="1"/>
    <col min="2" max="2" width="10.5703125" bestFit="1" customWidth="1"/>
    <col min="3" max="3" width="11.85546875" bestFit="1" customWidth="1"/>
    <col min="4" max="4" width="7.42578125" bestFit="1" customWidth="1"/>
    <col min="5" max="5" width="11" bestFit="1" customWidth="1"/>
    <col min="6" max="6" width="9.7109375" style="2" hidden="1" customWidth="1"/>
    <col min="7" max="7" width="10.5703125" style="2" bestFit="1" customWidth="1"/>
    <col min="8" max="8" width="11.5703125" style="2" bestFit="1" customWidth="1"/>
    <col min="9" max="9" width="9" bestFit="1" customWidth="1"/>
    <col min="10" max="10" width="11.28515625" bestFit="1" customWidth="1"/>
    <col min="11" max="11" width="10" bestFit="1" customWidth="1"/>
    <col min="12" max="12" width="8" style="2" bestFit="1" customWidth="1"/>
    <col min="13" max="13" width="8.140625" bestFit="1" customWidth="1"/>
    <col min="14" max="14" width="6" style="3" bestFit="1" customWidth="1"/>
    <col min="15" max="15" width="5.85546875" style="3" bestFit="1" customWidth="1"/>
    <col min="16" max="16" width="8.5703125" style="2" bestFit="1" customWidth="1"/>
    <col min="17" max="17" width="12.85546875" bestFit="1" customWidth="1"/>
    <col min="18" max="18" width="8" bestFit="1" customWidth="1"/>
    <col min="19" max="19" width="0.140625" customWidth="1"/>
  </cols>
  <sheetData>
    <row r="1" spans="1:18" x14ac:dyDescent="0.25">
      <c r="A1" s="1" t="s">
        <v>198</v>
      </c>
    </row>
    <row r="2" spans="1:18" x14ac:dyDescent="0.25">
      <c r="A2" s="4"/>
    </row>
    <row r="4" spans="1:18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7" t="s">
        <v>5</v>
      </c>
      <c r="H4" s="6" t="s">
        <v>6</v>
      </c>
      <c r="I4" s="5" t="s">
        <v>7</v>
      </c>
      <c r="J4" s="5" t="s">
        <v>8</v>
      </c>
      <c r="K4" s="5" t="s">
        <v>9</v>
      </c>
      <c r="L4" s="6" t="s">
        <v>10</v>
      </c>
      <c r="M4" s="5" t="s">
        <v>11</v>
      </c>
      <c r="N4" s="8" t="s">
        <v>12</v>
      </c>
      <c r="O4" s="8" t="s">
        <v>176</v>
      </c>
      <c r="P4" s="6" t="s">
        <v>13</v>
      </c>
      <c r="Q4" s="5" t="s">
        <v>14</v>
      </c>
      <c r="R4" s="5" t="s">
        <v>15</v>
      </c>
    </row>
    <row r="5" spans="1:18" ht="16.5" x14ac:dyDescent="0.3">
      <c r="A5" s="9" t="s">
        <v>124</v>
      </c>
      <c r="B5" s="5"/>
      <c r="C5" s="5"/>
      <c r="D5" s="5"/>
      <c r="E5" s="5"/>
      <c r="F5" s="6"/>
      <c r="G5" s="6"/>
      <c r="H5" s="6"/>
      <c r="I5" s="5"/>
      <c r="J5" s="5"/>
      <c r="K5" s="5"/>
      <c r="L5" s="6"/>
      <c r="M5" s="5"/>
      <c r="N5" s="8"/>
      <c r="O5" s="8"/>
      <c r="Q5" s="5"/>
      <c r="R5" s="5"/>
    </row>
    <row r="6" spans="1:18" hidden="1" x14ac:dyDescent="0.25">
      <c r="A6" t="s">
        <v>167</v>
      </c>
      <c r="B6" t="s">
        <v>30</v>
      </c>
      <c r="C6" s="5"/>
      <c r="D6">
        <v>80</v>
      </c>
      <c r="E6" s="5"/>
      <c r="F6" s="10">
        <f>N6</f>
        <v>34</v>
      </c>
      <c r="G6" s="10">
        <f>N6+1</f>
        <v>35</v>
      </c>
      <c r="H6" s="6"/>
      <c r="I6" s="5"/>
      <c r="J6" s="5"/>
      <c r="K6" s="5"/>
      <c r="L6" s="10">
        <f>G6+1</f>
        <v>36</v>
      </c>
      <c r="M6">
        <v>29</v>
      </c>
      <c r="N6" s="3">
        <v>34</v>
      </c>
      <c r="Q6" s="5"/>
      <c r="R6" s="5"/>
    </row>
    <row r="7" spans="1:18" hidden="1" x14ac:dyDescent="0.25">
      <c r="A7" t="s">
        <v>152</v>
      </c>
      <c r="B7" t="s">
        <v>52</v>
      </c>
      <c r="C7" s="5"/>
      <c r="D7">
        <v>80</v>
      </c>
      <c r="F7" s="10">
        <f>N7</f>
        <v>34</v>
      </c>
      <c r="G7" s="10">
        <f t="shared" ref="G7:G9" si="0">N7+1</f>
        <v>35</v>
      </c>
      <c r="H7" s="6"/>
      <c r="I7" s="5"/>
      <c r="J7" s="5"/>
      <c r="K7" s="5"/>
      <c r="L7" s="10">
        <f>G7+1</f>
        <v>36</v>
      </c>
      <c r="M7">
        <v>26</v>
      </c>
      <c r="N7" s="3">
        <v>34</v>
      </c>
      <c r="Q7" s="5"/>
      <c r="R7" s="5"/>
    </row>
    <row r="8" spans="1:18" hidden="1" x14ac:dyDescent="0.25">
      <c r="A8" t="s">
        <v>16</v>
      </c>
      <c r="B8" t="s">
        <v>78</v>
      </c>
      <c r="C8">
        <v>25</v>
      </c>
      <c r="D8">
        <v>80</v>
      </c>
      <c r="F8" s="10">
        <v>32</v>
      </c>
      <c r="G8" s="10">
        <f t="shared" si="0"/>
        <v>32</v>
      </c>
      <c r="H8" s="6"/>
      <c r="I8" s="5"/>
      <c r="J8" s="5"/>
      <c r="K8" s="5"/>
      <c r="L8" s="10">
        <v>20</v>
      </c>
      <c r="M8">
        <v>20</v>
      </c>
      <c r="N8" s="3">
        <v>31</v>
      </c>
      <c r="Q8" s="5"/>
      <c r="R8" s="5"/>
    </row>
    <row r="9" spans="1:18" hidden="1" x14ac:dyDescent="0.25">
      <c r="A9" t="s">
        <v>68</v>
      </c>
      <c r="F9" s="10">
        <v>22</v>
      </c>
      <c r="G9" s="10">
        <f t="shared" si="0"/>
        <v>22</v>
      </c>
      <c r="H9" s="6"/>
      <c r="I9" s="5"/>
      <c r="J9" s="5"/>
      <c r="K9" s="5"/>
      <c r="L9" s="10"/>
      <c r="N9" s="3">
        <v>21</v>
      </c>
      <c r="Q9" s="5"/>
      <c r="R9" s="5"/>
    </row>
    <row r="10" spans="1:18" hidden="1" x14ac:dyDescent="0.25">
      <c r="A10" t="s">
        <v>159</v>
      </c>
      <c r="B10" t="s">
        <v>17</v>
      </c>
      <c r="C10">
        <v>25</v>
      </c>
      <c r="D10">
        <v>80</v>
      </c>
      <c r="F10" s="10">
        <v>31</v>
      </c>
      <c r="G10" s="10">
        <f>N10</f>
        <v>31</v>
      </c>
      <c r="H10" s="6"/>
      <c r="I10" s="5"/>
      <c r="J10" s="5"/>
      <c r="K10" s="5"/>
      <c r="L10" s="10">
        <v>20</v>
      </c>
      <c r="M10">
        <v>20</v>
      </c>
      <c r="N10" s="3">
        <v>31</v>
      </c>
      <c r="Q10" s="5"/>
      <c r="R10" s="5"/>
    </row>
    <row r="11" spans="1:18" x14ac:dyDescent="0.25">
      <c r="A11" t="s">
        <v>18</v>
      </c>
      <c r="B11" t="s">
        <v>19</v>
      </c>
      <c r="D11">
        <v>60</v>
      </c>
      <c r="F11" s="2">
        <f>N11+1</f>
        <v>11</v>
      </c>
      <c r="G11" s="10">
        <f>N11+1</f>
        <v>11</v>
      </c>
      <c r="H11" s="2">
        <f>G11+ROUNDUP(250/D11,1)</f>
        <v>15.2</v>
      </c>
      <c r="I11" s="2">
        <f t="shared" ref="I11:I26" si="1">G11+ROUNDUP(250/D11,1)</f>
        <v>15.2</v>
      </c>
      <c r="J11" s="2">
        <f>G11+ROUNDUP(30/D11,1)</f>
        <v>11.5</v>
      </c>
      <c r="K11" s="2">
        <f>G11+ROUNDUP(45/D11,1)</f>
        <v>11.8</v>
      </c>
      <c r="L11" s="2">
        <v>14</v>
      </c>
      <c r="M11" s="11">
        <f>G11+1</f>
        <v>12</v>
      </c>
      <c r="N11" s="3">
        <v>10</v>
      </c>
      <c r="Q11" s="11">
        <f>ROUNDUP((146/D11 + G11) / 0.05, 0) * 0.05</f>
        <v>13.450000000000001</v>
      </c>
      <c r="R11">
        <v>13</v>
      </c>
    </row>
    <row r="12" spans="1:18" hidden="1" x14ac:dyDescent="0.25">
      <c r="A12" t="s">
        <v>20</v>
      </c>
      <c r="B12" t="s">
        <v>26</v>
      </c>
      <c r="D12">
        <v>48</v>
      </c>
      <c r="F12" s="2">
        <v>14</v>
      </c>
      <c r="G12" s="10">
        <f t="shared" ref="G12:G15" si="2">N12+1</f>
        <v>1</v>
      </c>
      <c r="H12" s="12"/>
      <c r="I12" s="12"/>
      <c r="J12" s="12"/>
      <c r="K12" s="12"/>
      <c r="L12" s="12"/>
      <c r="M12" s="11"/>
      <c r="N12">
        <v>0</v>
      </c>
      <c r="O12"/>
      <c r="P12" s="12"/>
      <c r="Q12" s="11"/>
    </row>
    <row r="13" spans="1:18" x14ac:dyDescent="0.25">
      <c r="A13" t="s">
        <v>20</v>
      </c>
      <c r="B13" t="s">
        <v>21</v>
      </c>
      <c r="D13">
        <v>54</v>
      </c>
      <c r="E13" t="s">
        <v>192</v>
      </c>
      <c r="F13" s="2">
        <f t="shared" ref="F13:F78" si="3">N13</f>
        <v>17</v>
      </c>
      <c r="G13" s="10">
        <f t="shared" si="2"/>
        <v>18</v>
      </c>
      <c r="H13" s="12">
        <f>G13+ROUNDUP(250/D13,1)</f>
        <v>22.7</v>
      </c>
      <c r="I13" s="12">
        <f t="shared" si="1"/>
        <v>22.7</v>
      </c>
      <c r="J13" s="12">
        <f>G13+ROUNDUP(30/D13,1)</f>
        <v>18.600000000000001</v>
      </c>
      <c r="K13" s="12">
        <f>G13+ROUNDUP(45/D13,1)</f>
        <v>18.899999999999999</v>
      </c>
      <c r="L13" s="12">
        <v>16</v>
      </c>
      <c r="M13" s="11">
        <f>G13+1</f>
        <v>19</v>
      </c>
      <c r="N13">
        <v>17</v>
      </c>
      <c r="O13"/>
      <c r="P13" s="12">
        <v>14</v>
      </c>
      <c r="Q13" s="11">
        <f>ROUNDUP((146/D13 + G13) / 0.05, 0) * 0.05</f>
        <v>20.75</v>
      </c>
      <c r="R13">
        <v>12</v>
      </c>
    </row>
    <row r="14" spans="1:18" hidden="1" x14ac:dyDescent="0.25">
      <c r="A14" t="s">
        <v>49</v>
      </c>
      <c r="F14" s="2">
        <f t="shared" si="3"/>
        <v>0</v>
      </c>
      <c r="G14" s="10">
        <f t="shared" si="2"/>
        <v>1</v>
      </c>
      <c r="H14" s="12"/>
      <c r="I14" s="12"/>
      <c r="J14" s="12"/>
      <c r="K14" s="12"/>
      <c r="L14" s="12"/>
      <c r="M14" s="11"/>
      <c r="N14" s="3">
        <v>0</v>
      </c>
      <c r="P14" s="12"/>
      <c r="Q14" s="11"/>
    </row>
    <row r="15" spans="1:18" hidden="1" x14ac:dyDescent="0.25">
      <c r="A15" t="s">
        <v>22</v>
      </c>
      <c r="B15" t="s">
        <v>23</v>
      </c>
      <c r="D15">
        <v>60</v>
      </c>
      <c r="F15" s="2">
        <f t="shared" si="3"/>
        <v>0</v>
      </c>
      <c r="G15" s="10">
        <f t="shared" si="2"/>
        <v>1</v>
      </c>
      <c r="H15" s="12"/>
      <c r="I15" s="2">
        <f t="shared" si="1"/>
        <v>5.1999999999999993</v>
      </c>
      <c r="J15" s="2"/>
      <c r="K15" s="2"/>
      <c r="M15" s="11"/>
      <c r="N15" s="3">
        <v>0</v>
      </c>
      <c r="Q15" s="11"/>
    </row>
    <row r="16" spans="1:18" hidden="1" x14ac:dyDescent="0.25">
      <c r="A16" t="s">
        <v>24</v>
      </c>
      <c r="B16" t="s">
        <v>178</v>
      </c>
      <c r="C16">
        <v>50</v>
      </c>
      <c r="D16">
        <v>35</v>
      </c>
      <c r="F16" s="2">
        <f t="shared" si="3"/>
        <v>0</v>
      </c>
      <c r="G16" s="10">
        <v>0</v>
      </c>
      <c r="H16" s="12"/>
      <c r="I16" s="2">
        <f t="shared" si="1"/>
        <v>7.1999999999999993</v>
      </c>
      <c r="J16" s="2"/>
      <c r="K16" s="2"/>
      <c r="M16" s="11"/>
      <c r="N16" s="3">
        <v>0</v>
      </c>
      <c r="Q16" s="11"/>
    </row>
    <row r="17" spans="1:18" x14ac:dyDescent="0.25">
      <c r="A17" t="s">
        <v>25</v>
      </c>
      <c r="B17" t="s">
        <v>26</v>
      </c>
      <c r="C17">
        <v>32</v>
      </c>
      <c r="D17">
        <v>65</v>
      </c>
      <c r="F17" s="2">
        <f t="shared" si="3"/>
        <v>21</v>
      </c>
      <c r="G17" s="10">
        <f t="shared" ref="G17:G83" si="4">N17+1</f>
        <v>22</v>
      </c>
      <c r="H17" s="12">
        <f>G17+ROUNDUP(250/D17,1)</f>
        <v>25.9</v>
      </c>
      <c r="I17" s="12">
        <f t="shared" si="1"/>
        <v>25.9</v>
      </c>
      <c r="J17" s="12">
        <f>G17+ROUNDUP(30/D17,1)</f>
        <v>22.5</v>
      </c>
      <c r="K17" s="12">
        <f>G17+ROUNDUP(45/D17,1)</f>
        <v>22.7</v>
      </c>
      <c r="L17" s="12">
        <f>G17+1</f>
        <v>23</v>
      </c>
      <c r="M17" s="11">
        <f t="shared" ref="M17:M49" si="5">G17+1</f>
        <v>23</v>
      </c>
      <c r="N17">
        <v>21</v>
      </c>
      <c r="O17"/>
      <c r="P17" s="12"/>
      <c r="Q17" s="11">
        <f>ROUNDUP((146/D17 + G17) / 0.05, 0) * 0.05</f>
        <v>24.25</v>
      </c>
      <c r="R17">
        <v>6</v>
      </c>
    </row>
    <row r="18" spans="1:18" hidden="1" x14ac:dyDescent="0.25">
      <c r="A18" t="s">
        <v>27</v>
      </c>
      <c r="B18" t="s">
        <v>30</v>
      </c>
      <c r="C18">
        <v>50</v>
      </c>
      <c r="F18" s="2">
        <f t="shared" si="3"/>
        <v>16</v>
      </c>
      <c r="G18" s="10">
        <f t="shared" si="4"/>
        <v>17</v>
      </c>
      <c r="H18" s="12"/>
      <c r="I18" s="2" t="e">
        <f t="shared" si="1"/>
        <v>#DIV/0!</v>
      </c>
      <c r="J18" s="12"/>
      <c r="K18" s="12"/>
      <c r="M18" s="11">
        <f t="shared" si="5"/>
        <v>18</v>
      </c>
      <c r="N18" s="3">
        <v>16</v>
      </c>
      <c r="Q18" s="11"/>
    </row>
    <row r="19" spans="1:18" hidden="1" x14ac:dyDescent="0.25">
      <c r="A19" t="s">
        <v>28</v>
      </c>
      <c r="B19" t="s">
        <v>26</v>
      </c>
      <c r="C19">
        <v>32</v>
      </c>
      <c r="D19">
        <v>65</v>
      </c>
      <c r="F19" s="2">
        <f t="shared" si="3"/>
        <v>18</v>
      </c>
      <c r="G19" s="10">
        <f t="shared" si="4"/>
        <v>19</v>
      </c>
      <c r="H19" s="12"/>
      <c r="I19" s="2">
        <f t="shared" si="1"/>
        <v>22.9</v>
      </c>
      <c r="J19" s="12"/>
      <c r="K19" s="12"/>
      <c r="L19" s="2">
        <v>19</v>
      </c>
      <c r="M19" s="11">
        <f t="shared" si="5"/>
        <v>20</v>
      </c>
      <c r="N19" s="3">
        <v>18</v>
      </c>
      <c r="Q19" s="11"/>
    </row>
    <row r="20" spans="1:18" x14ac:dyDescent="0.25">
      <c r="A20" t="s">
        <v>29</v>
      </c>
      <c r="B20" t="s">
        <v>26</v>
      </c>
      <c r="C20">
        <v>35</v>
      </c>
      <c r="D20">
        <v>49</v>
      </c>
      <c r="F20" s="2">
        <f t="shared" si="3"/>
        <v>30</v>
      </c>
      <c r="G20" s="10">
        <f t="shared" si="4"/>
        <v>31</v>
      </c>
      <c r="H20" s="12">
        <v>0</v>
      </c>
      <c r="I20" s="12">
        <f t="shared" si="1"/>
        <v>36.200000000000003</v>
      </c>
      <c r="J20" s="12"/>
      <c r="K20" s="12"/>
      <c r="L20" s="12">
        <f>G20+1</f>
        <v>32</v>
      </c>
      <c r="M20" s="11">
        <f t="shared" si="5"/>
        <v>32</v>
      </c>
      <c r="N20">
        <v>30</v>
      </c>
      <c r="O20"/>
      <c r="P20" s="12">
        <v>19</v>
      </c>
      <c r="Q20" s="11">
        <f>ROUNDUP((146/D20 + G20) / 0.05, 0) * 0.05</f>
        <v>34</v>
      </c>
      <c r="R20">
        <v>12</v>
      </c>
    </row>
    <row r="21" spans="1:18" x14ac:dyDescent="0.25">
      <c r="A21" t="s">
        <v>31</v>
      </c>
      <c r="B21" t="s">
        <v>175</v>
      </c>
      <c r="C21">
        <v>70</v>
      </c>
      <c r="D21">
        <v>40</v>
      </c>
      <c r="E21" s="13"/>
      <c r="F21" s="2">
        <v>39</v>
      </c>
      <c r="G21" s="10">
        <f t="shared" si="4"/>
        <v>42</v>
      </c>
      <c r="I21" s="2">
        <f t="shared" si="1"/>
        <v>48.3</v>
      </c>
      <c r="J21" s="2"/>
      <c r="K21" s="2"/>
      <c r="L21" s="2">
        <v>38</v>
      </c>
      <c r="M21" s="11">
        <f t="shared" si="5"/>
        <v>43</v>
      </c>
      <c r="N21" s="3">
        <v>41</v>
      </c>
      <c r="Q21" s="11">
        <f>ROUNDUP((146/D21 + G21) / 0.05, 0) * 0.05</f>
        <v>45.650000000000006</v>
      </c>
      <c r="R21">
        <v>32</v>
      </c>
    </row>
    <row r="22" spans="1:18" hidden="1" x14ac:dyDescent="0.25">
      <c r="A22" t="s">
        <v>32</v>
      </c>
      <c r="C22">
        <v>70</v>
      </c>
      <c r="D22">
        <v>40</v>
      </c>
      <c r="E22" s="13"/>
      <c r="F22" s="2">
        <f t="shared" si="3"/>
        <v>0</v>
      </c>
      <c r="G22" s="10">
        <f t="shared" si="4"/>
        <v>1</v>
      </c>
      <c r="I22" s="2">
        <f t="shared" si="1"/>
        <v>7.3</v>
      </c>
      <c r="J22" s="2"/>
      <c r="K22" s="2"/>
      <c r="L22" s="2">
        <v>0</v>
      </c>
      <c r="M22" s="11">
        <f t="shared" si="5"/>
        <v>2</v>
      </c>
      <c r="N22" s="3">
        <v>0</v>
      </c>
      <c r="Q22" s="11">
        <f>ROUNDUP((146/D22 + G22) / 0.05, 0) * 0.05</f>
        <v>4.6500000000000004</v>
      </c>
    </row>
    <row r="23" spans="1:18" hidden="1" x14ac:dyDescent="0.25">
      <c r="A23" t="s">
        <v>33</v>
      </c>
      <c r="B23" t="s">
        <v>34</v>
      </c>
      <c r="C23">
        <v>10</v>
      </c>
      <c r="D23">
        <v>160</v>
      </c>
      <c r="E23" s="13"/>
      <c r="F23" s="2">
        <f t="shared" si="3"/>
        <v>0</v>
      </c>
      <c r="G23" s="10">
        <f t="shared" si="4"/>
        <v>1</v>
      </c>
      <c r="I23" s="2">
        <f t="shared" si="1"/>
        <v>2.6</v>
      </c>
      <c r="J23" s="2"/>
      <c r="K23" s="2"/>
      <c r="L23" s="2">
        <f>G23+1</f>
        <v>2</v>
      </c>
      <c r="M23" s="11">
        <f t="shared" si="5"/>
        <v>2</v>
      </c>
      <c r="N23" s="3">
        <v>0</v>
      </c>
      <c r="Q23" s="11">
        <f>ROUNDUP((146/D23 + G23) / 0.05, 0) * 0.05</f>
        <v>1.9500000000000002</v>
      </c>
    </row>
    <row r="24" spans="1:18" hidden="1" x14ac:dyDescent="0.25">
      <c r="A24" t="s">
        <v>35</v>
      </c>
      <c r="B24" t="s">
        <v>34</v>
      </c>
      <c r="C24">
        <v>10</v>
      </c>
      <c r="D24">
        <v>160</v>
      </c>
      <c r="E24" s="13"/>
      <c r="F24" s="2">
        <f t="shared" si="3"/>
        <v>0</v>
      </c>
      <c r="G24" s="10">
        <f t="shared" si="4"/>
        <v>1</v>
      </c>
      <c r="I24" s="2">
        <f t="shared" si="1"/>
        <v>2.6</v>
      </c>
      <c r="J24" s="2"/>
      <c r="K24" s="2"/>
      <c r="L24" s="2">
        <f>G24+1</f>
        <v>2</v>
      </c>
      <c r="M24" s="11">
        <f t="shared" si="5"/>
        <v>2</v>
      </c>
      <c r="N24" s="3">
        <v>0</v>
      </c>
      <c r="Q24" s="11"/>
    </row>
    <row r="25" spans="1:18" hidden="1" x14ac:dyDescent="0.25">
      <c r="A25" t="s">
        <v>36</v>
      </c>
      <c r="B25" t="s">
        <v>34</v>
      </c>
      <c r="C25">
        <v>10</v>
      </c>
      <c r="D25">
        <v>160</v>
      </c>
      <c r="E25" s="13"/>
      <c r="F25" s="2">
        <f t="shared" si="3"/>
        <v>0</v>
      </c>
      <c r="G25" s="10">
        <f t="shared" si="4"/>
        <v>1</v>
      </c>
      <c r="I25" s="2">
        <f t="shared" si="1"/>
        <v>2.6</v>
      </c>
      <c r="J25" s="2"/>
      <c r="K25" s="2"/>
      <c r="L25" s="2">
        <f>G25+1</f>
        <v>2</v>
      </c>
      <c r="M25" s="11">
        <f t="shared" si="5"/>
        <v>2</v>
      </c>
      <c r="N25" s="3">
        <v>0</v>
      </c>
      <c r="Q25" s="11"/>
    </row>
    <row r="26" spans="1:18" hidden="1" x14ac:dyDescent="0.25">
      <c r="A26" t="s">
        <v>37</v>
      </c>
      <c r="B26" t="s">
        <v>34</v>
      </c>
      <c r="C26">
        <v>5.5</v>
      </c>
      <c r="D26">
        <v>200</v>
      </c>
      <c r="E26" s="13"/>
      <c r="F26" s="2">
        <f t="shared" si="3"/>
        <v>0</v>
      </c>
      <c r="G26" s="10">
        <f t="shared" si="4"/>
        <v>1</v>
      </c>
      <c r="I26" s="2">
        <f t="shared" si="1"/>
        <v>2.2999999999999998</v>
      </c>
      <c r="J26" s="2"/>
      <c r="K26" s="2"/>
      <c r="L26" s="2">
        <v>0</v>
      </c>
      <c r="M26" s="11">
        <f t="shared" si="5"/>
        <v>2</v>
      </c>
      <c r="N26" s="3">
        <v>0</v>
      </c>
      <c r="Q26" s="11"/>
    </row>
    <row r="27" spans="1:18" hidden="1" x14ac:dyDescent="0.25">
      <c r="A27" t="s">
        <v>143</v>
      </c>
      <c r="B27" t="s">
        <v>17</v>
      </c>
      <c r="E27" s="13"/>
      <c r="F27" s="2">
        <f t="shared" si="3"/>
        <v>29</v>
      </c>
      <c r="G27" s="10">
        <f t="shared" si="4"/>
        <v>30</v>
      </c>
      <c r="I27" s="2"/>
      <c r="J27" s="2"/>
      <c r="K27" s="2"/>
      <c r="M27" s="11">
        <f t="shared" si="5"/>
        <v>31</v>
      </c>
      <c r="N27" s="3">
        <v>29</v>
      </c>
      <c r="Q27" s="11"/>
    </row>
    <row r="28" spans="1:18" hidden="1" x14ac:dyDescent="0.25">
      <c r="A28" t="s">
        <v>118</v>
      </c>
      <c r="B28" t="s">
        <v>39</v>
      </c>
      <c r="E28" s="13"/>
      <c r="F28" s="2">
        <f>N28+1</f>
        <v>22</v>
      </c>
      <c r="G28" s="10">
        <f t="shared" si="4"/>
        <v>22</v>
      </c>
      <c r="I28" s="2"/>
      <c r="J28" s="2"/>
      <c r="K28" s="2"/>
      <c r="M28" s="11">
        <f t="shared" si="5"/>
        <v>23</v>
      </c>
      <c r="N28" s="3">
        <v>21</v>
      </c>
      <c r="Q28" s="11"/>
    </row>
    <row r="29" spans="1:18" x14ac:dyDescent="0.25">
      <c r="A29" t="s">
        <v>109</v>
      </c>
      <c r="B29" t="s">
        <v>26</v>
      </c>
      <c r="E29" s="13"/>
      <c r="F29" s="2">
        <f>N29</f>
        <v>20</v>
      </c>
      <c r="G29" s="10">
        <f t="shared" si="4"/>
        <v>21</v>
      </c>
      <c r="I29" s="2"/>
      <c r="J29" s="2"/>
      <c r="K29" s="2"/>
      <c r="M29" s="11">
        <f t="shared" si="5"/>
        <v>22</v>
      </c>
      <c r="N29" s="3">
        <v>20</v>
      </c>
      <c r="Q29" s="11"/>
    </row>
    <row r="30" spans="1:18" x14ac:dyDescent="0.25">
      <c r="A30" t="s">
        <v>38</v>
      </c>
      <c r="B30" t="s">
        <v>39</v>
      </c>
      <c r="C30">
        <v>11</v>
      </c>
      <c r="D30">
        <v>99</v>
      </c>
      <c r="F30" s="2">
        <f t="shared" si="3"/>
        <v>52</v>
      </c>
      <c r="G30" s="10">
        <f t="shared" si="4"/>
        <v>53</v>
      </c>
      <c r="H30" s="2">
        <v>0</v>
      </c>
      <c r="I30" s="2">
        <f t="shared" ref="I30:I37" si="6">G30+ROUNDUP(250/D30,1)</f>
        <v>55.6</v>
      </c>
      <c r="J30" s="2"/>
      <c r="K30" s="2"/>
      <c r="L30" s="2">
        <f>G30+1</f>
        <v>54</v>
      </c>
      <c r="M30" s="11">
        <f t="shared" si="5"/>
        <v>54</v>
      </c>
      <c r="N30" s="3">
        <v>52</v>
      </c>
      <c r="Q30" s="11">
        <f>ROUNDUP((146/D30 + G30) / 0.05, 0) * 0.05</f>
        <v>54.5</v>
      </c>
      <c r="R30">
        <v>45</v>
      </c>
    </row>
    <row r="31" spans="1:18" hidden="1" x14ac:dyDescent="0.25">
      <c r="A31" t="s">
        <v>40</v>
      </c>
      <c r="B31" t="s">
        <v>41</v>
      </c>
      <c r="D31">
        <v>80</v>
      </c>
      <c r="F31" s="2">
        <f t="shared" si="3"/>
        <v>55</v>
      </c>
      <c r="G31" s="10">
        <f t="shared" si="4"/>
        <v>56</v>
      </c>
      <c r="H31" s="12">
        <v>0</v>
      </c>
      <c r="I31" s="2">
        <f t="shared" si="6"/>
        <v>59.2</v>
      </c>
      <c r="J31" s="2"/>
      <c r="K31" s="2"/>
      <c r="L31" s="2">
        <v>0</v>
      </c>
      <c r="M31" s="11">
        <f t="shared" si="5"/>
        <v>57</v>
      </c>
      <c r="N31" s="3">
        <v>55</v>
      </c>
      <c r="Q31" s="11">
        <v>0</v>
      </c>
    </row>
    <row r="32" spans="1:18" x14ac:dyDescent="0.25">
      <c r="A32" t="s">
        <v>42</v>
      </c>
      <c r="B32" t="s">
        <v>41</v>
      </c>
      <c r="C32">
        <v>30</v>
      </c>
      <c r="D32">
        <v>80</v>
      </c>
      <c r="F32" s="2">
        <f t="shared" si="3"/>
        <v>58</v>
      </c>
      <c r="G32" s="10">
        <f t="shared" si="4"/>
        <v>59</v>
      </c>
      <c r="H32" s="2">
        <f>G32+ROUNDUP(250/D32,1)</f>
        <v>62.2</v>
      </c>
      <c r="I32" s="2">
        <f t="shared" si="6"/>
        <v>62.2</v>
      </c>
      <c r="J32" s="2"/>
      <c r="K32" s="2"/>
      <c r="L32" s="2">
        <f>G32+1</f>
        <v>60</v>
      </c>
      <c r="M32" s="11">
        <f t="shared" si="5"/>
        <v>60</v>
      </c>
      <c r="N32" s="3">
        <v>58</v>
      </c>
      <c r="Q32" s="11">
        <f>ROUNDUP((146/D32 + G32) / 0.05, 0) * 0.05</f>
        <v>60.85</v>
      </c>
      <c r="R32">
        <v>58</v>
      </c>
    </row>
    <row r="33" spans="1:27" x14ac:dyDescent="0.25">
      <c r="A33" t="s">
        <v>43</v>
      </c>
      <c r="B33" t="s">
        <v>196</v>
      </c>
      <c r="C33">
        <v>30</v>
      </c>
      <c r="D33">
        <v>60</v>
      </c>
      <c r="F33" s="2">
        <f t="shared" si="3"/>
        <v>54</v>
      </c>
      <c r="G33" s="10">
        <f t="shared" si="4"/>
        <v>55</v>
      </c>
      <c r="H33" s="2">
        <f>G35+ROUNDUP(250/D33,1)</f>
        <v>56.2</v>
      </c>
      <c r="I33" s="2">
        <f>G35+ROUNDUP(250/D33,1)</f>
        <v>56.2</v>
      </c>
      <c r="J33" s="2"/>
      <c r="K33" s="2"/>
      <c r="L33" s="2">
        <f>G35+1</f>
        <v>53</v>
      </c>
      <c r="M33" s="11">
        <f>G35+1</f>
        <v>53</v>
      </c>
      <c r="N33" s="3">
        <v>54</v>
      </c>
      <c r="P33" s="2" t="s">
        <v>182</v>
      </c>
      <c r="Q33" s="11">
        <f>ROUNDUP((146/D33 + G35) / 0.05, 0) * 0.05</f>
        <v>54.45</v>
      </c>
      <c r="R33">
        <v>50</v>
      </c>
    </row>
    <row r="34" spans="1:27" hidden="1" x14ac:dyDescent="0.25">
      <c r="A34" t="s">
        <v>44</v>
      </c>
      <c r="C34">
        <v>30</v>
      </c>
      <c r="D34">
        <v>80</v>
      </c>
      <c r="E34" t="s">
        <v>45</v>
      </c>
      <c r="F34" s="2">
        <f t="shared" si="3"/>
        <v>0</v>
      </c>
      <c r="G34" s="10">
        <f t="shared" si="4"/>
        <v>1</v>
      </c>
      <c r="H34" s="2">
        <f>G34+ROUNDUP(250/D34,1)</f>
        <v>4.2</v>
      </c>
      <c r="I34" s="2">
        <f t="shared" si="6"/>
        <v>4.2</v>
      </c>
      <c r="J34" s="2"/>
      <c r="K34" s="2"/>
      <c r="L34" s="2">
        <v>0</v>
      </c>
      <c r="M34" s="11">
        <f t="shared" si="5"/>
        <v>2</v>
      </c>
      <c r="Q34" s="11">
        <v>0</v>
      </c>
    </row>
    <row r="35" spans="1:27" x14ac:dyDescent="0.25">
      <c r="A35" t="s">
        <v>46</v>
      </c>
      <c r="B35" t="s">
        <v>48</v>
      </c>
      <c r="C35">
        <v>30</v>
      </c>
      <c r="D35">
        <v>42</v>
      </c>
      <c r="F35" s="2">
        <v>43</v>
      </c>
      <c r="G35" s="10">
        <f>N35+1</f>
        <v>52</v>
      </c>
      <c r="H35" s="12">
        <v>0</v>
      </c>
      <c r="I35" s="2" t="e">
        <f>#REF!+ROUNDUP(250/D35,1)</f>
        <v>#REF!</v>
      </c>
      <c r="J35" s="2"/>
      <c r="K35" s="2"/>
      <c r="L35" s="2">
        <v>0</v>
      </c>
      <c r="M35" s="11" t="e">
        <f>#REF!+1</f>
        <v>#REF!</v>
      </c>
      <c r="N35" s="3">
        <v>51</v>
      </c>
      <c r="P35" s="2" t="s">
        <v>193</v>
      </c>
      <c r="Q35" s="11" t="e">
        <f>ROUNDUP((146/D35 +#REF!) / 0.05, 0) * 0.05</f>
        <v>#REF!</v>
      </c>
      <c r="Y35" t="s">
        <v>47</v>
      </c>
    </row>
    <row r="36" spans="1:27" x14ac:dyDescent="0.25">
      <c r="A36" t="s">
        <v>46</v>
      </c>
      <c r="B36" t="s">
        <v>26</v>
      </c>
      <c r="C36">
        <v>30</v>
      </c>
      <c r="D36">
        <v>42</v>
      </c>
      <c r="F36" s="2">
        <f>N36+1</f>
        <v>1</v>
      </c>
      <c r="G36" s="10">
        <v>0</v>
      </c>
      <c r="H36" s="12"/>
      <c r="I36" s="2">
        <f t="shared" si="6"/>
        <v>6</v>
      </c>
      <c r="J36" s="2"/>
      <c r="K36" s="2"/>
      <c r="M36" s="11">
        <f t="shared" si="5"/>
        <v>1</v>
      </c>
      <c r="N36" s="3">
        <v>0</v>
      </c>
      <c r="P36" s="2" t="s">
        <v>193</v>
      </c>
      <c r="Q36" s="11"/>
    </row>
    <row r="37" spans="1:27" hidden="1" x14ac:dyDescent="0.25">
      <c r="A37" t="s">
        <v>49</v>
      </c>
      <c r="B37" t="s">
        <v>50</v>
      </c>
      <c r="D37">
        <v>72</v>
      </c>
      <c r="F37" s="2">
        <f t="shared" ref="F37" si="7">N37+1</f>
        <v>1</v>
      </c>
      <c r="G37" s="10">
        <f t="shared" si="4"/>
        <v>1</v>
      </c>
      <c r="H37" s="2">
        <f>G37+ROUNDUP(250/D37,1)</f>
        <v>4.5</v>
      </c>
      <c r="I37" s="2">
        <f t="shared" si="6"/>
        <v>4.5</v>
      </c>
      <c r="J37" s="2">
        <f>G37+ROUNDUP(30/D37,1)</f>
        <v>1.5</v>
      </c>
      <c r="K37" s="2">
        <f>G37+ROUNDUP(45/D37,1)</f>
        <v>1.7</v>
      </c>
      <c r="L37" s="2">
        <v>0</v>
      </c>
      <c r="M37" s="11">
        <f t="shared" si="5"/>
        <v>2</v>
      </c>
      <c r="N37" s="3">
        <v>0</v>
      </c>
      <c r="Q37" s="11">
        <f t="shared" ref="Q37:Q49" si="8">ROUNDUP((146/D37 + G37) / 0.05, 0) * 0.05</f>
        <v>3.0500000000000003</v>
      </c>
      <c r="R37">
        <v>35</v>
      </c>
    </row>
    <row r="38" spans="1:27" hidden="1" x14ac:dyDescent="0.25">
      <c r="A38" t="s">
        <v>51</v>
      </c>
      <c r="B38" t="s">
        <v>30</v>
      </c>
      <c r="D38">
        <v>70</v>
      </c>
      <c r="F38" s="2">
        <f>N38</f>
        <v>0</v>
      </c>
      <c r="G38" s="10">
        <f t="shared" si="4"/>
        <v>1</v>
      </c>
      <c r="H38" s="12">
        <f>G38+ROUNDUP(250/D38,1)</f>
        <v>4.5999999999999996</v>
      </c>
      <c r="I38" s="2">
        <v>0</v>
      </c>
      <c r="J38" s="2"/>
      <c r="K38" s="2"/>
      <c r="M38" s="11">
        <f t="shared" si="5"/>
        <v>2</v>
      </c>
      <c r="N38" s="3">
        <v>0</v>
      </c>
      <c r="Q38" s="11">
        <f t="shared" si="8"/>
        <v>3.1</v>
      </c>
    </row>
    <row r="39" spans="1:27" hidden="1" x14ac:dyDescent="0.25">
      <c r="A39" t="s">
        <v>53</v>
      </c>
      <c r="B39" t="s">
        <v>30</v>
      </c>
      <c r="D39">
        <v>70</v>
      </c>
      <c r="F39" s="2">
        <f t="shared" ref="F39:F42" si="9">N39</f>
        <v>0</v>
      </c>
      <c r="G39" s="10">
        <f t="shared" si="4"/>
        <v>1</v>
      </c>
      <c r="H39" s="12">
        <v>30</v>
      </c>
      <c r="I39" s="2">
        <f t="shared" ref="I39:I49" si="10">G39+ROUNDUP(250/D39,1)</f>
        <v>4.5999999999999996</v>
      </c>
      <c r="J39" s="2"/>
      <c r="K39" s="2"/>
      <c r="M39" s="11">
        <f t="shared" si="5"/>
        <v>2</v>
      </c>
      <c r="N39" s="3">
        <v>0</v>
      </c>
      <c r="Q39" s="11">
        <f t="shared" si="8"/>
        <v>3.1</v>
      </c>
      <c r="AA39">
        <v>54</v>
      </c>
    </row>
    <row r="40" spans="1:27" hidden="1" x14ac:dyDescent="0.25">
      <c r="A40" t="s">
        <v>54</v>
      </c>
      <c r="B40" t="s">
        <v>30</v>
      </c>
      <c r="D40">
        <v>70</v>
      </c>
      <c r="F40" s="2">
        <f t="shared" si="9"/>
        <v>0</v>
      </c>
      <c r="G40" s="10">
        <f t="shared" si="4"/>
        <v>1</v>
      </c>
      <c r="H40" s="12">
        <f t="shared" ref="H40:H49" si="11">G40+ROUNDUP(250/D40,1)</f>
        <v>4.5999999999999996</v>
      </c>
      <c r="I40" s="2">
        <f t="shared" si="10"/>
        <v>4.5999999999999996</v>
      </c>
      <c r="J40" s="2"/>
      <c r="K40" s="2"/>
      <c r="M40" s="11">
        <f t="shared" si="5"/>
        <v>2</v>
      </c>
      <c r="N40" s="3">
        <v>0</v>
      </c>
      <c r="Q40" s="11">
        <f t="shared" si="8"/>
        <v>3.1</v>
      </c>
    </row>
    <row r="41" spans="1:27" hidden="1" x14ac:dyDescent="0.25">
      <c r="A41" t="s">
        <v>55</v>
      </c>
      <c r="B41" t="s">
        <v>30</v>
      </c>
      <c r="D41">
        <v>70</v>
      </c>
      <c r="F41" s="2">
        <f t="shared" si="9"/>
        <v>0</v>
      </c>
      <c r="G41" s="10">
        <f t="shared" si="4"/>
        <v>1</v>
      </c>
      <c r="H41" s="12">
        <f t="shared" si="11"/>
        <v>4.5999999999999996</v>
      </c>
      <c r="I41" s="2">
        <f t="shared" si="10"/>
        <v>4.5999999999999996</v>
      </c>
      <c r="J41" s="2"/>
      <c r="K41" s="2"/>
      <c r="M41" s="11">
        <f t="shared" si="5"/>
        <v>2</v>
      </c>
      <c r="N41" s="3">
        <v>0</v>
      </c>
      <c r="Q41" s="11">
        <f t="shared" si="8"/>
        <v>3.1</v>
      </c>
    </row>
    <row r="42" spans="1:27" hidden="1" x14ac:dyDescent="0.25">
      <c r="A42" t="s">
        <v>56</v>
      </c>
      <c r="B42" t="s">
        <v>30</v>
      </c>
      <c r="D42">
        <v>70</v>
      </c>
      <c r="F42" s="2">
        <f t="shared" si="9"/>
        <v>0</v>
      </c>
      <c r="G42" s="10">
        <f t="shared" si="4"/>
        <v>1</v>
      </c>
      <c r="H42" s="2">
        <f t="shared" si="11"/>
        <v>4.5999999999999996</v>
      </c>
      <c r="I42" s="2">
        <f t="shared" si="10"/>
        <v>4.5999999999999996</v>
      </c>
      <c r="M42" s="11">
        <f t="shared" si="5"/>
        <v>2</v>
      </c>
      <c r="N42" s="3">
        <v>0</v>
      </c>
      <c r="Q42" s="11">
        <f t="shared" si="8"/>
        <v>3.1</v>
      </c>
    </row>
    <row r="43" spans="1:27" hidden="1" x14ac:dyDescent="0.25">
      <c r="A43" t="s">
        <v>57</v>
      </c>
      <c r="B43" t="s">
        <v>30</v>
      </c>
      <c r="D43">
        <v>70</v>
      </c>
      <c r="F43" s="2">
        <v>0</v>
      </c>
      <c r="G43" s="10">
        <f t="shared" si="4"/>
        <v>1</v>
      </c>
      <c r="H43" s="2">
        <f t="shared" si="11"/>
        <v>4.5999999999999996</v>
      </c>
      <c r="I43" s="2">
        <f t="shared" si="10"/>
        <v>4.5999999999999996</v>
      </c>
      <c r="M43" s="11">
        <f t="shared" si="5"/>
        <v>2</v>
      </c>
      <c r="N43" s="3">
        <v>0</v>
      </c>
      <c r="Q43" s="11">
        <f t="shared" si="8"/>
        <v>3.1</v>
      </c>
    </row>
    <row r="44" spans="1:27" hidden="1" x14ac:dyDescent="0.25">
      <c r="A44" t="s">
        <v>160</v>
      </c>
      <c r="B44" t="s">
        <v>30</v>
      </c>
      <c r="F44" s="2">
        <f t="shared" si="3"/>
        <v>5.5</v>
      </c>
      <c r="G44" s="10">
        <f t="shared" si="4"/>
        <v>6.5</v>
      </c>
      <c r="I44" s="2"/>
      <c r="M44" s="11">
        <f t="shared" si="5"/>
        <v>7.5</v>
      </c>
      <c r="N44" s="3">
        <v>5.5</v>
      </c>
      <c r="Q44" s="11"/>
    </row>
    <row r="45" spans="1:27" hidden="1" x14ac:dyDescent="0.25">
      <c r="A45" t="s">
        <v>58</v>
      </c>
      <c r="B45" t="s">
        <v>59</v>
      </c>
      <c r="D45">
        <v>23</v>
      </c>
      <c r="E45" t="s">
        <v>60</v>
      </c>
      <c r="F45" s="2">
        <f t="shared" si="3"/>
        <v>5.5</v>
      </c>
      <c r="G45" s="10">
        <f t="shared" si="4"/>
        <v>6.5</v>
      </c>
      <c r="H45" s="2">
        <f t="shared" si="11"/>
        <v>17.399999999999999</v>
      </c>
      <c r="I45" s="2">
        <f t="shared" si="10"/>
        <v>17.399999999999999</v>
      </c>
      <c r="J45" s="2">
        <f>G45+ROUNDUP(30/D45,1)</f>
        <v>7.9</v>
      </c>
      <c r="K45" s="2">
        <f>G45+ROUNDUP(45/D45,1)</f>
        <v>8.5</v>
      </c>
      <c r="L45" s="2">
        <f>G45+1</f>
        <v>7.5</v>
      </c>
      <c r="M45" s="11">
        <f t="shared" si="5"/>
        <v>7.5</v>
      </c>
      <c r="N45" s="3">
        <v>5.5</v>
      </c>
      <c r="Q45" s="11">
        <f t="shared" si="8"/>
        <v>12.850000000000001</v>
      </c>
      <c r="R45">
        <v>57</v>
      </c>
    </row>
    <row r="46" spans="1:27" hidden="1" x14ac:dyDescent="0.25">
      <c r="A46" t="s">
        <v>153</v>
      </c>
      <c r="B46" t="s">
        <v>154</v>
      </c>
      <c r="F46" s="2">
        <f t="shared" si="3"/>
        <v>0</v>
      </c>
      <c r="G46" s="10">
        <f t="shared" si="4"/>
        <v>1</v>
      </c>
      <c r="I46" s="2"/>
      <c r="J46" s="2"/>
      <c r="K46" s="2"/>
      <c r="M46" s="11"/>
      <c r="Q46" s="11"/>
    </row>
    <row r="47" spans="1:27" x14ac:dyDescent="0.25">
      <c r="A47" t="s">
        <v>61</v>
      </c>
      <c r="B47" t="s">
        <v>26</v>
      </c>
      <c r="C47">
        <v>30</v>
      </c>
      <c r="D47">
        <v>54</v>
      </c>
      <c r="F47" s="2">
        <f t="shared" si="3"/>
        <v>21</v>
      </c>
      <c r="G47" s="10">
        <f t="shared" si="4"/>
        <v>22</v>
      </c>
      <c r="H47" s="12">
        <f t="shared" si="11"/>
        <v>26.7</v>
      </c>
      <c r="I47" s="12">
        <f t="shared" si="10"/>
        <v>26.7</v>
      </c>
      <c r="J47" s="12"/>
      <c r="K47" s="12"/>
      <c r="L47" s="12">
        <v>43</v>
      </c>
      <c r="M47" s="11">
        <f t="shared" si="5"/>
        <v>23</v>
      </c>
      <c r="N47">
        <v>21</v>
      </c>
      <c r="O47"/>
      <c r="P47" s="12">
        <v>39</v>
      </c>
      <c r="Q47" s="11">
        <f t="shared" si="8"/>
        <v>24.75</v>
      </c>
      <c r="R47">
        <v>41</v>
      </c>
      <c r="Z47" t="s">
        <v>63</v>
      </c>
    </row>
    <row r="48" spans="1:27" hidden="1" x14ac:dyDescent="0.25">
      <c r="A48" t="s">
        <v>64</v>
      </c>
      <c r="B48" t="s">
        <v>62</v>
      </c>
      <c r="C48" t="s">
        <v>63</v>
      </c>
      <c r="D48">
        <v>66</v>
      </c>
      <c r="E48" s="13"/>
      <c r="F48" s="2">
        <f t="shared" si="3"/>
        <v>0</v>
      </c>
      <c r="G48" s="10">
        <f t="shared" si="4"/>
        <v>1</v>
      </c>
      <c r="H48" s="2">
        <f t="shared" si="11"/>
        <v>4.8000000000000007</v>
      </c>
      <c r="I48" s="2">
        <f t="shared" si="10"/>
        <v>4.8000000000000007</v>
      </c>
      <c r="J48" s="2"/>
      <c r="K48" s="2"/>
      <c r="L48" s="2">
        <v>64</v>
      </c>
      <c r="M48" s="11">
        <f t="shared" si="5"/>
        <v>2</v>
      </c>
      <c r="N48" s="3">
        <v>0</v>
      </c>
      <c r="P48" s="2">
        <v>68</v>
      </c>
      <c r="Q48" s="11">
        <f t="shared" si="8"/>
        <v>3.25</v>
      </c>
      <c r="R48">
        <v>59</v>
      </c>
      <c r="Y48" t="s">
        <v>65</v>
      </c>
    </row>
    <row r="49" spans="1:18" hidden="1" x14ac:dyDescent="0.25">
      <c r="A49" t="s">
        <v>66</v>
      </c>
      <c r="D49">
        <v>54</v>
      </c>
      <c r="E49" s="13"/>
      <c r="F49" s="2">
        <f t="shared" si="3"/>
        <v>0</v>
      </c>
      <c r="G49" s="10">
        <f t="shared" si="4"/>
        <v>1</v>
      </c>
      <c r="H49" s="2">
        <f t="shared" si="11"/>
        <v>5.6999999999999993</v>
      </c>
      <c r="I49" s="2">
        <f t="shared" si="10"/>
        <v>5.6999999999999993</v>
      </c>
      <c r="J49" s="2"/>
      <c r="K49" s="2"/>
      <c r="M49" s="11">
        <f t="shared" si="5"/>
        <v>2</v>
      </c>
      <c r="P49" s="2">
        <v>39</v>
      </c>
      <c r="Q49" s="11">
        <f t="shared" si="8"/>
        <v>3.75</v>
      </c>
    </row>
    <row r="50" spans="1:18" hidden="1" x14ac:dyDescent="0.25">
      <c r="E50" s="13"/>
      <c r="G50" s="10">
        <f t="shared" si="4"/>
        <v>1</v>
      </c>
      <c r="I50" s="2"/>
      <c r="J50" s="2"/>
      <c r="K50" s="2"/>
      <c r="M50" s="11"/>
      <c r="Q50" s="11"/>
    </row>
    <row r="51" spans="1:18" x14ac:dyDescent="0.25">
      <c r="A51" t="s">
        <v>185</v>
      </c>
      <c r="B51" t="s">
        <v>59</v>
      </c>
      <c r="E51" s="13"/>
      <c r="G51" s="10">
        <f t="shared" si="4"/>
        <v>108</v>
      </c>
      <c r="I51" s="2"/>
      <c r="J51" s="2"/>
      <c r="K51" s="2"/>
      <c r="M51" s="11"/>
      <c r="N51" s="3">
        <v>107</v>
      </c>
      <c r="Q51" s="11"/>
    </row>
    <row r="52" spans="1:18" x14ac:dyDescent="0.25">
      <c r="A52" t="s">
        <v>67</v>
      </c>
      <c r="B52" t="s">
        <v>26</v>
      </c>
      <c r="C52">
        <v>30</v>
      </c>
      <c r="D52">
        <v>66</v>
      </c>
      <c r="E52" t="s">
        <v>197</v>
      </c>
      <c r="F52" s="2">
        <f>N52</f>
        <v>0</v>
      </c>
      <c r="G52" s="10">
        <v>0</v>
      </c>
      <c r="H52" s="2">
        <f>G52+ROUNDUP(250/D52,1)</f>
        <v>3.8000000000000003</v>
      </c>
      <c r="I52" s="2">
        <f t="shared" ref="I52:I63" si="12">G52+ROUNDUP(250/D52,1)</f>
        <v>3.8000000000000003</v>
      </c>
      <c r="J52" s="2">
        <f>G52+ROUNDUP(30/D52,1)</f>
        <v>0.5</v>
      </c>
      <c r="K52" s="2">
        <f>G52+ROUNDUP(45/D52,1)</f>
        <v>0.7</v>
      </c>
      <c r="L52" s="2">
        <f>G52+1</f>
        <v>1</v>
      </c>
      <c r="M52" s="11">
        <f>G52+1</f>
        <v>1</v>
      </c>
      <c r="N52" s="3">
        <v>0</v>
      </c>
      <c r="P52" s="2">
        <v>17</v>
      </c>
      <c r="Q52" s="11">
        <f>ROUNDUP((146/D52 + G52) / 0.05, 0) * 0.05</f>
        <v>2.25</v>
      </c>
      <c r="R52">
        <v>19</v>
      </c>
    </row>
    <row r="53" spans="1:18" hidden="1" x14ac:dyDescent="0.25">
      <c r="A53" t="s">
        <v>68</v>
      </c>
      <c r="B53" t="s">
        <v>17</v>
      </c>
      <c r="F53" s="2">
        <f t="shared" ref="F53:F56" si="13">N53</f>
        <v>0</v>
      </c>
      <c r="G53" s="10">
        <f t="shared" si="4"/>
        <v>1</v>
      </c>
      <c r="I53" s="2" t="e">
        <f t="shared" si="12"/>
        <v>#DIV/0!</v>
      </c>
      <c r="J53" s="2"/>
      <c r="K53" s="2"/>
      <c r="M53" s="11">
        <f>G53+1</f>
        <v>2</v>
      </c>
      <c r="N53" s="3">
        <v>0</v>
      </c>
      <c r="Q53" s="11"/>
    </row>
    <row r="54" spans="1:18" x14ac:dyDescent="0.25">
      <c r="A54" t="s">
        <v>70</v>
      </c>
      <c r="B54" t="s">
        <v>23</v>
      </c>
      <c r="C54">
        <v>50</v>
      </c>
      <c r="D54">
        <v>54</v>
      </c>
      <c r="F54" s="2">
        <f t="shared" si="13"/>
        <v>0</v>
      </c>
      <c r="G54" s="10">
        <v>0</v>
      </c>
      <c r="H54" s="12">
        <f>G54+ROUNDUP(250/D54,1)</f>
        <v>4.6999999999999993</v>
      </c>
      <c r="I54" s="12">
        <f t="shared" si="12"/>
        <v>4.6999999999999993</v>
      </c>
      <c r="J54" s="12">
        <f>G54+ROUNDUP(30/D54,1)</f>
        <v>0.6</v>
      </c>
      <c r="K54" s="12">
        <f>G54+ROUNDUP(45/D54,1)</f>
        <v>0.9</v>
      </c>
      <c r="L54" s="12">
        <v>0</v>
      </c>
      <c r="M54" s="11">
        <v>0</v>
      </c>
      <c r="N54">
        <v>0</v>
      </c>
      <c r="O54">
        <v>24</v>
      </c>
      <c r="P54" s="12"/>
      <c r="Q54" s="11">
        <f>ROUNDUP((146/D54 + G54) / 0.05, 0) * 0.05</f>
        <v>2.75</v>
      </c>
      <c r="R54">
        <v>36</v>
      </c>
    </row>
    <row r="55" spans="1:18" x14ac:dyDescent="0.25">
      <c r="A55" t="s">
        <v>71</v>
      </c>
      <c r="B55" t="s">
        <v>69</v>
      </c>
      <c r="C55">
        <v>50</v>
      </c>
      <c r="D55">
        <v>54</v>
      </c>
      <c r="F55" s="2">
        <f t="shared" si="13"/>
        <v>15</v>
      </c>
      <c r="G55" s="10">
        <f t="shared" si="4"/>
        <v>16</v>
      </c>
      <c r="H55" s="2">
        <f>G55+ROUNDUP(250/D55,1)</f>
        <v>20.7</v>
      </c>
      <c r="I55" s="2">
        <f t="shared" si="12"/>
        <v>20.7</v>
      </c>
      <c r="J55" s="2"/>
      <c r="K55" s="2"/>
      <c r="L55" s="2">
        <f>G55+1</f>
        <v>17</v>
      </c>
      <c r="M55" s="11">
        <f t="shared" ref="M55:M63" si="14">G55+1</f>
        <v>17</v>
      </c>
      <c r="N55" s="3">
        <v>15</v>
      </c>
      <c r="Q55" s="11">
        <f>ROUNDUP((146/D55 + G55) / 0.05, 0) * 0.05</f>
        <v>18.75</v>
      </c>
    </row>
    <row r="56" spans="1:18" x14ac:dyDescent="0.25">
      <c r="A56" t="s">
        <v>71</v>
      </c>
      <c r="B56" t="s">
        <v>34</v>
      </c>
      <c r="C56">
        <v>50</v>
      </c>
      <c r="D56">
        <v>54</v>
      </c>
      <c r="F56" s="2">
        <f t="shared" si="13"/>
        <v>24</v>
      </c>
      <c r="G56" s="10">
        <f t="shared" si="4"/>
        <v>25</v>
      </c>
      <c r="H56" s="2">
        <f>G56+ROUNDUP(250/D56,1)</f>
        <v>29.7</v>
      </c>
      <c r="I56" s="2">
        <f t="shared" si="12"/>
        <v>29.7</v>
      </c>
      <c r="J56" s="2"/>
      <c r="K56" s="2"/>
      <c r="L56" s="2">
        <v>0</v>
      </c>
      <c r="M56" s="11">
        <f t="shared" si="14"/>
        <v>26</v>
      </c>
      <c r="N56" s="3">
        <v>24</v>
      </c>
      <c r="O56" s="3" t="s">
        <v>194</v>
      </c>
      <c r="Q56" s="11">
        <f>ROUNDUP((146/D56 + G56) / 0.05, 0) * 0.05</f>
        <v>27.75</v>
      </c>
    </row>
    <row r="57" spans="1:18" x14ac:dyDescent="0.25">
      <c r="A57" t="s">
        <v>72</v>
      </c>
      <c r="B57" t="s">
        <v>154</v>
      </c>
      <c r="C57">
        <v>35</v>
      </c>
      <c r="D57">
        <v>54</v>
      </c>
      <c r="F57" s="2">
        <f t="shared" si="3"/>
        <v>0</v>
      </c>
      <c r="G57" s="10">
        <v>0</v>
      </c>
      <c r="H57" s="2">
        <f>G57+ROUNDUP(250/D57,1)</f>
        <v>4.6999999999999993</v>
      </c>
      <c r="I57" s="2">
        <f t="shared" si="12"/>
        <v>4.6999999999999993</v>
      </c>
      <c r="J57" s="2">
        <f>G57+ROUNDUP(30/D57,1)</f>
        <v>0.6</v>
      </c>
      <c r="K57" s="2">
        <f>G57+ROUNDUP(45/D57,1)</f>
        <v>0.9</v>
      </c>
      <c r="L57" s="2">
        <f>G57+1</f>
        <v>1</v>
      </c>
      <c r="M57" s="11">
        <f t="shared" si="14"/>
        <v>1</v>
      </c>
      <c r="N57" s="3">
        <v>0</v>
      </c>
      <c r="Q57" s="11">
        <f>ROUNDUP((146/D57 + G57) / 0.05, 0) * 0.05</f>
        <v>2.75</v>
      </c>
      <c r="R57">
        <v>19</v>
      </c>
    </row>
    <row r="58" spans="1:18" hidden="1" x14ac:dyDescent="0.25">
      <c r="A58" t="s">
        <v>49</v>
      </c>
      <c r="C58">
        <v>35</v>
      </c>
      <c r="F58" s="2">
        <f t="shared" si="3"/>
        <v>0</v>
      </c>
      <c r="G58" s="10">
        <f t="shared" si="4"/>
        <v>1</v>
      </c>
      <c r="I58" s="2" t="e">
        <f t="shared" si="12"/>
        <v>#DIV/0!</v>
      </c>
      <c r="J58" s="2"/>
      <c r="K58" s="2"/>
      <c r="L58" s="2">
        <f>G58+1</f>
        <v>2</v>
      </c>
      <c r="M58" s="11">
        <f t="shared" si="14"/>
        <v>2</v>
      </c>
      <c r="N58" s="3">
        <v>0</v>
      </c>
      <c r="Q58" s="11"/>
    </row>
    <row r="59" spans="1:18" x14ac:dyDescent="0.25">
      <c r="A59" t="s">
        <v>73</v>
      </c>
      <c r="B59" t="s">
        <v>34</v>
      </c>
      <c r="C59">
        <v>35</v>
      </c>
      <c r="D59">
        <v>77</v>
      </c>
      <c r="F59" s="2">
        <f t="shared" si="3"/>
        <v>52</v>
      </c>
      <c r="G59" s="10">
        <v>0</v>
      </c>
      <c r="H59" s="2">
        <f>G59+ROUNDUP(250/D59,1)</f>
        <v>3.3000000000000003</v>
      </c>
      <c r="I59" s="2">
        <f t="shared" si="12"/>
        <v>3.3000000000000003</v>
      </c>
      <c r="J59" s="2"/>
      <c r="K59" s="2"/>
      <c r="L59" s="2">
        <f>G59+1</f>
        <v>1</v>
      </c>
      <c r="M59" s="11">
        <f t="shared" si="14"/>
        <v>1</v>
      </c>
      <c r="N59" s="3">
        <v>52</v>
      </c>
      <c r="P59" s="2">
        <v>59</v>
      </c>
      <c r="Q59" s="11">
        <f>ROUNDUP((146/D59 + G59) / 0.05, 0) * 0.05</f>
        <v>1.9000000000000001</v>
      </c>
      <c r="R59">
        <v>63</v>
      </c>
    </row>
    <row r="60" spans="1:18" x14ac:dyDescent="0.25">
      <c r="A60" t="s">
        <v>74</v>
      </c>
      <c r="B60" t="s">
        <v>100</v>
      </c>
      <c r="C60">
        <v>40</v>
      </c>
      <c r="D60">
        <v>77</v>
      </c>
      <c r="F60" s="2">
        <f t="shared" si="3"/>
        <v>31</v>
      </c>
      <c r="G60" s="10">
        <f>N60+1</f>
        <v>32</v>
      </c>
      <c r="H60" s="12">
        <f>G60+ROUNDUP(250/D60,1)</f>
        <v>35.299999999999997</v>
      </c>
      <c r="I60" s="12">
        <f t="shared" si="12"/>
        <v>35.299999999999997</v>
      </c>
      <c r="J60" s="12"/>
      <c r="K60" s="12"/>
      <c r="L60" s="12">
        <v>0</v>
      </c>
      <c r="M60" s="11">
        <f t="shared" si="14"/>
        <v>33</v>
      </c>
      <c r="N60">
        <v>31</v>
      </c>
      <c r="O60"/>
      <c r="P60" s="12"/>
      <c r="Q60" s="11">
        <v>0</v>
      </c>
      <c r="R60">
        <v>27</v>
      </c>
    </row>
    <row r="61" spans="1:18" x14ac:dyDescent="0.25">
      <c r="A61" t="s">
        <v>75</v>
      </c>
      <c r="B61" t="s">
        <v>26</v>
      </c>
      <c r="C61">
        <v>35</v>
      </c>
      <c r="D61">
        <v>77</v>
      </c>
      <c r="F61" s="2">
        <v>0</v>
      </c>
      <c r="G61" s="10">
        <f>N61+1</f>
        <v>40</v>
      </c>
      <c r="H61" s="2">
        <f>G61+ROUNDUP(250/D61,1)</f>
        <v>43.3</v>
      </c>
      <c r="I61" s="2">
        <f t="shared" si="12"/>
        <v>43.3</v>
      </c>
      <c r="J61" s="2">
        <f>G61+ROUNDUP(30/D61,1)</f>
        <v>40.4</v>
      </c>
      <c r="K61" s="2">
        <f>G61+ROUNDUP(45/D61,1)</f>
        <v>40.6</v>
      </c>
      <c r="L61" s="2">
        <f>G61+1</f>
        <v>41</v>
      </c>
      <c r="M61" s="11">
        <f t="shared" si="14"/>
        <v>41</v>
      </c>
      <c r="N61" s="3">
        <v>39</v>
      </c>
      <c r="O61" s="3">
        <v>34</v>
      </c>
      <c r="P61" s="2">
        <v>74</v>
      </c>
      <c r="Q61" s="11">
        <f>ROUNDUP((146/D61 + G61) / 0.05, 0) * 0.05</f>
        <v>41.900000000000006</v>
      </c>
      <c r="R61">
        <v>49</v>
      </c>
    </row>
    <row r="62" spans="1:18" hidden="1" x14ac:dyDescent="0.25">
      <c r="A62" t="s">
        <v>162</v>
      </c>
      <c r="B62" t="s">
        <v>34</v>
      </c>
      <c r="C62">
        <v>35</v>
      </c>
      <c r="D62">
        <v>77</v>
      </c>
      <c r="E62" t="s">
        <v>45</v>
      </c>
      <c r="F62" s="2">
        <f t="shared" si="3"/>
        <v>0</v>
      </c>
      <c r="G62" s="10">
        <f t="shared" si="4"/>
        <v>1</v>
      </c>
      <c r="H62" s="2">
        <f>G62+ROUNDUP(250/D62,1)</f>
        <v>4.3000000000000007</v>
      </c>
      <c r="I62" s="2">
        <f t="shared" si="12"/>
        <v>4.3000000000000007</v>
      </c>
      <c r="J62" s="2"/>
      <c r="K62" s="2"/>
      <c r="L62" s="2">
        <f>G62+1</f>
        <v>2</v>
      </c>
      <c r="M62" s="11">
        <f t="shared" si="14"/>
        <v>2</v>
      </c>
      <c r="N62" s="3">
        <v>0</v>
      </c>
      <c r="Q62" s="11"/>
    </row>
    <row r="63" spans="1:18" x14ac:dyDescent="0.25">
      <c r="A63" t="s">
        <v>173</v>
      </c>
      <c r="B63" t="s">
        <v>50</v>
      </c>
      <c r="C63">
        <v>30</v>
      </c>
      <c r="D63">
        <v>66</v>
      </c>
      <c r="F63" s="2">
        <f t="shared" si="3"/>
        <v>0</v>
      </c>
      <c r="G63" s="10">
        <v>0</v>
      </c>
      <c r="H63" s="2">
        <f>G63+ROUNDUP(250/D63,1)</f>
        <v>3.8000000000000003</v>
      </c>
      <c r="I63" s="2">
        <f t="shared" si="12"/>
        <v>3.8000000000000003</v>
      </c>
      <c r="J63" s="2">
        <f>G63+ROUNDUP(30/D63,1)</f>
        <v>0.5</v>
      </c>
      <c r="K63" s="2">
        <f>G63+ROUNDUP(45/D63,1)</f>
        <v>0.7</v>
      </c>
      <c r="L63" s="2">
        <f>G63+1</f>
        <v>1</v>
      </c>
      <c r="M63" s="11">
        <f t="shared" si="14"/>
        <v>1</v>
      </c>
      <c r="N63" s="3">
        <v>0</v>
      </c>
      <c r="O63" s="3" t="s">
        <v>195</v>
      </c>
      <c r="P63" s="2">
        <v>19</v>
      </c>
      <c r="Q63" s="11">
        <f>ROUNDUP((146/D63 + G63) / 0.05, 0) * 0.05</f>
        <v>2.25</v>
      </c>
      <c r="R63">
        <v>25</v>
      </c>
    </row>
    <row r="64" spans="1:18" hidden="1" x14ac:dyDescent="0.25">
      <c r="A64" t="s">
        <v>168</v>
      </c>
      <c r="F64" s="2">
        <f t="shared" si="3"/>
        <v>19</v>
      </c>
      <c r="G64" s="10">
        <f t="shared" si="4"/>
        <v>20</v>
      </c>
      <c r="I64" s="2"/>
      <c r="J64" s="2"/>
      <c r="K64" s="2"/>
      <c r="M64" s="11"/>
      <c r="N64" s="3">
        <v>19</v>
      </c>
      <c r="Q64" s="11"/>
    </row>
    <row r="65" spans="1:27" hidden="1" x14ac:dyDescent="0.25">
      <c r="F65" s="2">
        <f t="shared" si="3"/>
        <v>0</v>
      </c>
      <c r="G65" s="10">
        <f t="shared" si="4"/>
        <v>1</v>
      </c>
      <c r="I65" s="2"/>
      <c r="J65" s="2"/>
      <c r="K65" s="2"/>
      <c r="M65" s="11"/>
      <c r="Q65" s="11"/>
    </row>
    <row r="66" spans="1:27" hidden="1" x14ac:dyDescent="0.25">
      <c r="A66" t="s">
        <v>141</v>
      </c>
      <c r="B66" t="s">
        <v>17</v>
      </c>
      <c r="F66" s="2">
        <f t="shared" si="3"/>
        <v>36</v>
      </c>
      <c r="G66" s="10">
        <f t="shared" si="4"/>
        <v>37</v>
      </c>
      <c r="I66" s="2"/>
      <c r="J66" s="2"/>
      <c r="K66" s="2"/>
      <c r="M66" s="11"/>
      <c r="N66" s="3">
        <v>36</v>
      </c>
      <c r="Q66" s="11"/>
    </row>
    <row r="67" spans="1:27" x14ac:dyDescent="0.25">
      <c r="A67" t="s">
        <v>76</v>
      </c>
      <c r="B67" t="s">
        <v>62</v>
      </c>
      <c r="C67">
        <v>30</v>
      </c>
      <c r="D67">
        <v>66</v>
      </c>
      <c r="F67" s="2">
        <f t="shared" si="3"/>
        <v>0</v>
      </c>
      <c r="G67" s="10">
        <v>0</v>
      </c>
      <c r="H67" s="12">
        <f>G67+ROUNDUP(250/D67,1)</f>
        <v>3.8000000000000003</v>
      </c>
      <c r="I67" s="12">
        <f t="shared" ref="I67:I75" si="15">G67+ROUNDUP(250/D67,1)</f>
        <v>3.8000000000000003</v>
      </c>
      <c r="J67" s="12">
        <f>G67+ROUNDUP(30/D67,1)</f>
        <v>0.5</v>
      </c>
      <c r="K67" s="12">
        <f>G67+ROUNDUP(45/D67,1)</f>
        <v>0.7</v>
      </c>
      <c r="L67" s="12">
        <f>G67+1</f>
        <v>1</v>
      </c>
      <c r="M67" s="11">
        <f t="shared" ref="M67:M75" si="16">G67+1</f>
        <v>1</v>
      </c>
      <c r="N67">
        <v>0</v>
      </c>
      <c r="O67"/>
      <c r="P67" s="12">
        <v>15</v>
      </c>
      <c r="Q67" s="11">
        <f>ROUNDUP((146/D67 + G67) / 0.05, 0) * 0.05</f>
        <v>2.25</v>
      </c>
      <c r="R67">
        <v>20</v>
      </c>
    </row>
    <row r="68" spans="1:27" hidden="1" x14ac:dyDescent="0.25">
      <c r="A68" t="s">
        <v>77</v>
      </c>
      <c r="B68" t="s">
        <v>78</v>
      </c>
      <c r="F68" s="2">
        <f t="shared" si="3"/>
        <v>10.75</v>
      </c>
      <c r="G68" s="10">
        <f t="shared" si="4"/>
        <v>11.75</v>
      </c>
      <c r="I68" s="2" t="e">
        <f t="shared" si="15"/>
        <v>#DIV/0!</v>
      </c>
      <c r="L68" s="2">
        <f>G68+1</f>
        <v>12.75</v>
      </c>
      <c r="M68" s="11">
        <f t="shared" si="16"/>
        <v>12.75</v>
      </c>
      <c r="N68" s="3">
        <v>10.75</v>
      </c>
    </row>
    <row r="69" spans="1:27" hidden="1" x14ac:dyDescent="0.25">
      <c r="A69" t="s">
        <v>79</v>
      </c>
      <c r="B69" t="s">
        <v>78</v>
      </c>
      <c r="F69" s="2">
        <f t="shared" si="3"/>
        <v>13.75</v>
      </c>
      <c r="G69" s="10">
        <f t="shared" si="4"/>
        <v>14.75</v>
      </c>
      <c r="I69" s="2" t="e">
        <f t="shared" si="15"/>
        <v>#DIV/0!</v>
      </c>
      <c r="J69" s="2"/>
      <c r="K69" s="2"/>
      <c r="L69" s="2">
        <f>G69+1</f>
        <v>15.75</v>
      </c>
      <c r="M69" s="11">
        <f t="shared" si="16"/>
        <v>15.75</v>
      </c>
      <c r="N69" s="3">
        <v>13.75</v>
      </c>
      <c r="Q69" s="11"/>
    </row>
    <row r="70" spans="1:27" hidden="1" x14ac:dyDescent="0.25">
      <c r="A70" t="s">
        <v>80</v>
      </c>
      <c r="B70" t="s">
        <v>19</v>
      </c>
      <c r="C70">
        <v>25</v>
      </c>
      <c r="D70">
        <v>80</v>
      </c>
      <c r="F70" s="2">
        <f t="shared" si="3"/>
        <v>17</v>
      </c>
      <c r="G70" s="10">
        <f t="shared" si="4"/>
        <v>18</v>
      </c>
      <c r="H70" s="2">
        <f>G70+ROUNDUP(250/D70,1)</f>
        <v>21.2</v>
      </c>
      <c r="I70" s="2">
        <f t="shared" si="15"/>
        <v>21.2</v>
      </c>
      <c r="J70" s="2"/>
      <c r="K70" s="2"/>
      <c r="L70" s="2">
        <v>0</v>
      </c>
      <c r="M70" s="11">
        <f t="shared" si="16"/>
        <v>19</v>
      </c>
      <c r="N70" s="3">
        <v>17</v>
      </c>
      <c r="Q70" s="11">
        <f>ROUNDUP((146/D70 + G70) / 0.05, 0) * 0.05</f>
        <v>19.850000000000001</v>
      </c>
    </row>
    <row r="71" spans="1:27" hidden="1" x14ac:dyDescent="0.25">
      <c r="A71" t="s">
        <v>82</v>
      </c>
      <c r="B71" t="s">
        <v>17</v>
      </c>
      <c r="C71">
        <v>8</v>
      </c>
      <c r="D71">
        <v>100</v>
      </c>
      <c r="F71" s="2">
        <f t="shared" si="3"/>
        <v>24</v>
      </c>
      <c r="G71" s="10">
        <f t="shared" si="4"/>
        <v>25</v>
      </c>
      <c r="I71" s="2">
        <f t="shared" si="15"/>
        <v>27.5</v>
      </c>
      <c r="J71" s="2"/>
      <c r="K71" s="2"/>
      <c r="M71" s="11">
        <f t="shared" si="16"/>
        <v>26</v>
      </c>
      <c r="N71" s="3">
        <v>24</v>
      </c>
      <c r="Q71" s="11">
        <v>0</v>
      </c>
    </row>
    <row r="72" spans="1:27" hidden="1" x14ac:dyDescent="0.25">
      <c r="A72" t="s">
        <v>83</v>
      </c>
      <c r="B72" t="s">
        <v>17</v>
      </c>
      <c r="C72">
        <v>8</v>
      </c>
      <c r="D72">
        <v>100</v>
      </c>
      <c r="F72" s="2">
        <f t="shared" si="3"/>
        <v>0</v>
      </c>
      <c r="G72" s="10">
        <f t="shared" si="4"/>
        <v>1</v>
      </c>
      <c r="I72" s="2">
        <f t="shared" si="15"/>
        <v>3.5</v>
      </c>
      <c r="J72" s="2"/>
      <c r="K72" s="2"/>
      <c r="M72" s="11">
        <f t="shared" si="16"/>
        <v>2</v>
      </c>
      <c r="N72" s="3">
        <v>0</v>
      </c>
      <c r="Q72" s="11">
        <f>ROUNDUP((146/D72 + G72) / 0.05, 0) * 0.05</f>
        <v>2.5</v>
      </c>
      <c r="T72" t="s">
        <v>84</v>
      </c>
    </row>
    <row r="73" spans="1:27" hidden="1" x14ac:dyDescent="0.25">
      <c r="A73" t="s">
        <v>81</v>
      </c>
      <c r="B73" t="s">
        <v>17</v>
      </c>
      <c r="C73">
        <v>8</v>
      </c>
      <c r="D73">
        <v>120</v>
      </c>
      <c r="F73" s="2">
        <f t="shared" si="3"/>
        <v>19</v>
      </c>
      <c r="G73" s="10">
        <f t="shared" si="4"/>
        <v>20</v>
      </c>
      <c r="I73" s="2">
        <f t="shared" si="15"/>
        <v>22.1</v>
      </c>
      <c r="J73" s="2">
        <f>G73+ROUNDUP(30/D73,1)</f>
        <v>20.3</v>
      </c>
      <c r="K73" s="2">
        <f>G73+ROUNDUP(45/D73,1)</f>
        <v>20.399999999999999</v>
      </c>
      <c r="L73" s="2">
        <v>0</v>
      </c>
      <c r="M73" s="11">
        <f t="shared" si="16"/>
        <v>21</v>
      </c>
      <c r="N73" s="3">
        <v>19</v>
      </c>
      <c r="Q73" s="11">
        <f>ROUNDUP((146/D73 + G73) / 0.05, 0) * 0.05</f>
        <v>21.25</v>
      </c>
      <c r="W73">
        <v>15</v>
      </c>
    </row>
    <row r="74" spans="1:27" hidden="1" x14ac:dyDescent="0.25">
      <c r="A74" t="s">
        <v>85</v>
      </c>
      <c r="B74" t="s">
        <v>17</v>
      </c>
      <c r="C74">
        <v>8</v>
      </c>
      <c r="D74">
        <v>120</v>
      </c>
      <c r="F74" s="2">
        <f t="shared" si="3"/>
        <v>24</v>
      </c>
      <c r="G74" s="10">
        <f t="shared" si="4"/>
        <v>25</v>
      </c>
      <c r="I74" s="2">
        <f t="shared" si="15"/>
        <v>27.1</v>
      </c>
      <c r="J74" s="2">
        <f>G74+ROUNDUP(30/D74,1)</f>
        <v>25.3</v>
      </c>
      <c r="K74" s="2">
        <f>G74+ROUNDUP(45/D74,1)</f>
        <v>25.4</v>
      </c>
      <c r="L74" s="2">
        <f>G74+1</f>
        <v>26</v>
      </c>
      <c r="M74" s="11">
        <f t="shared" si="16"/>
        <v>26</v>
      </c>
      <c r="N74" s="3">
        <v>24</v>
      </c>
      <c r="Q74" s="11">
        <f>ROUNDUP((146/D74 + G74) / 0.05, 0) * 0.05</f>
        <v>26.25</v>
      </c>
    </row>
    <row r="75" spans="1:27" hidden="1" x14ac:dyDescent="0.25">
      <c r="A75" t="s">
        <v>86</v>
      </c>
      <c r="B75" t="s">
        <v>17</v>
      </c>
      <c r="C75">
        <v>27</v>
      </c>
      <c r="D75">
        <v>72</v>
      </c>
      <c r="F75" s="2">
        <f t="shared" si="3"/>
        <v>19</v>
      </c>
      <c r="G75" s="10">
        <f t="shared" si="4"/>
        <v>20</v>
      </c>
      <c r="I75" s="2">
        <f t="shared" si="15"/>
        <v>23.5</v>
      </c>
      <c r="J75" s="2">
        <f>G75+ROUNDUP(30/D75,1)</f>
        <v>20.5</v>
      </c>
      <c r="K75" s="2">
        <f>G75+ROUNDUP(45/D75,1)</f>
        <v>20.7</v>
      </c>
      <c r="L75" s="2">
        <v>0</v>
      </c>
      <c r="M75" s="11">
        <f t="shared" si="16"/>
        <v>21</v>
      </c>
      <c r="N75" s="3">
        <v>19</v>
      </c>
    </row>
    <row r="76" spans="1:27" hidden="1" x14ac:dyDescent="0.25">
      <c r="A76" t="s">
        <v>58</v>
      </c>
      <c r="B76" t="s">
        <v>34</v>
      </c>
      <c r="D76">
        <v>77</v>
      </c>
      <c r="F76" s="2">
        <f t="shared" si="3"/>
        <v>0</v>
      </c>
      <c r="G76" s="10">
        <v>0</v>
      </c>
      <c r="I76" s="2"/>
      <c r="J76" s="2"/>
      <c r="K76" s="2"/>
      <c r="M76" s="11"/>
      <c r="N76" s="3">
        <v>0</v>
      </c>
    </row>
    <row r="77" spans="1:27" hidden="1" x14ac:dyDescent="0.25">
      <c r="A77" t="s">
        <v>87</v>
      </c>
      <c r="B77" t="s">
        <v>17</v>
      </c>
      <c r="D77">
        <v>40</v>
      </c>
      <c r="F77" s="2">
        <f t="shared" si="3"/>
        <v>22</v>
      </c>
      <c r="G77" s="10">
        <f t="shared" si="4"/>
        <v>23</v>
      </c>
      <c r="I77" s="2">
        <f>G77+ROUNDUP(250/D77,1)</f>
        <v>29.3</v>
      </c>
      <c r="J77" s="2"/>
      <c r="K77" s="2"/>
      <c r="L77" s="2">
        <v>0</v>
      </c>
      <c r="M77" s="11">
        <f>G77+1</f>
        <v>24</v>
      </c>
      <c r="N77" s="3">
        <v>22</v>
      </c>
    </row>
    <row r="78" spans="1:27" s="2" customFormat="1" hidden="1" x14ac:dyDescent="0.25">
      <c r="A78" t="s">
        <v>118</v>
      </c>
      <c r="B78" t="s">
        <v>78</v>
      </c>
      <c r="C78"/>
      <c r="D78"/>
      <c r="E78"/>
      <c r="F78" s="2">
        <f t="shared" si="3"/>
        <v>21</v>
      </c>
      <c r="G78" s="10">
        <f t="shared" si="4"/>
        <v>22</v>
      </c>
      <c r="I78" s="2" t="e">
        <f>G78+ROUNDUP(250/D78,1)</f>
        <v>#DIV/0!</v>
      </c>
      <c r="J78"/>
      <c r="K78"/>
      <c r="M78"/>
      <c r="N78" s="3">
        <v>21</v>
      </c>
      <c r="O78" s="3"/>
      <c r="Q78"/>
      <c r="R78"/>
      <c r="S78"/>
      <c r="T78"/>
      <c r="U78"/>
      <c r="V78"/>
      <c r="W78"/>
      <c r="X78"/>
      <c r="Y78"/>
      <c r="Z78"/>
      <c r="AA78"/>
    </row>
    <row r="79" spans="1:27" s="2" customFormat="1" ht="16.5" hidden="1" x14ac:dyDescent="0.3">
      <c r="A79" s="26" t="s">
        <v>170</v>
      </c>
      <c r="B79"/>
      <c r="C79"/>
      <c r="D79"/>
      <c r="E79"/>
      <c r="F79" s="2">
        <f t="shared" ref="F79:F85" si="17">N79</f>
        <v>0</v>
      </c>
      <c r="G79" s="10"/>
      <c r="J79"/>
      <c r="K79"/>
      <c r="M79"/>
      <c r="N79" s="3"/>
      <c r="O79" s="3"/>
      <c r="Q79"/>
      <c r="R79"/>
      <c r="S79"/>
      <c r="T79"/>
      <c r="U79"/>
      <c r="V79"/>
      <c r="W79"/>
      <c r="X79"/>
      <c r="Y79"/>
      <c r="Z79"/>
      <c r="AA79"/>
    </row>
    <row r="80" spans="1:27" s="2" customFormat="1" hidden="1" x14ac:dyDescent="0.25">
      <c r="A80" t="s">
        <v>186</v>
      </c>
      <c r="B80" t="s">
        <v>183</v>
      </c>
      <c r="C80">
        <v>8</v>
      </c>
      <c r="D80">
        <v>252</v>
      </c>
      <c r="E80"/>
      <c r="F80" s="2">
        <f t="shared" si="17"/>
        <v>3</v>
      </c>
      <c r="G80" s="10">
        <f t="shared" si="4"/>
        <v>4</v>
      </c>
      <c r="J80"/>
      <c r="K80"/>
      <c r="M80"/>
      <c r="N80" s="3">
        <v>3</v>
      </c>
      <c r="O80" s="3"/>
      <c r="Q80"/>
      <c r="R80"/>
      <c r="S80"/>
      <c r="T80"/>
      <c r="U80"/>
      <c r="V80"/>
      <c r="W80"/>
      <c r="X80"/>
      <c r="Y80"/>
      <c r="Z80"/>
      <c r="AA80"/>
    </row>
    <row r="81" spans="1:27" ht="16.5" x14ac:dyDescent="0.3">
      <c r="A81" s="14" t="s">
        <v>149</v>
      </c>
      <c r="F81" s="2">
        <f t="shared" si="17"/>
        <v>0</v>
      </c>
      <c r="G81" s="10"/>
      <c r="I81" s="2"/>
      <c r="J81" s="2"/>
      <c r="K81" s="2"/>
      <c r="M81" s="11"/>
    </row>
    <row r="82" spans="1:27" x14ac:dyDescent="0.25">
      <c r="A82" t="s">
        <v>125</v>
      </c>
      <c r="B82" t="s">
        <v>163</v>
      </c>
      <c r="C82">
        <v>50</v>
      </c>
      <c r="D82">
        <v>60</v>
      </c>
      <c r="F82" s="2">
        <f t="shared" si="17"/>
        <v>13.5</v>
      </c>
      <c r="G82" s="10">
        <f t="shared" si="4"/>
        <v>14.5</v>
      </c>
      <c r="H82" s="12"/>
      <c r="I82" s="12">
        <f>G82+ROUNDUP(250/D82,1)</f>
        <v>18.7</v>
      </c>
      <c r="J82" s="12"/>
      <c r="K82" s="12"/>
      <c r="L82" s="12"/>
      <c r="M82" s="11"/>
      <c r="N82">
        <v>13.5</v>
      </c>
      <c r="O82"/>
      <c r="P82" s="12"/>
    </row>
    <row r="83" spans="1:27" hidden="1" x14ac:dyDescent="0.25">
      <c r="A83" t="s">
        <v>174</v>
      </c>
      <c r="B83" t="s">
        <v>163</v>
      </c>
      <c r="F83" s="2">
        <v>0</v>
      </c>
      <c r="G83" s="10">
        <f t="shared" si="4"/>
        <v>1</v>
      </c>
      <c r="H83" s="12"/>
      <c r="I83" s="12"/>
      <c r="J83" s="12"/>
      <c r="K83" s="12"/>
      <c r="L83" s="12"/>
      <c r="M83" s="11"/>
      <c r="N83">
        <v>0</v>
      </c>
      <c r="O83"/>
      <c r="P83" s="12"/>
    </row>
    <row r="84" spans="1:27" hidden="1" x14ac:dyDescent="0.25">
      <c r="A84" t="s">
        <v>88</v>
      </c>
      <c r="B84" t="s">
        <v>155</v>
      </c>
      <c r="C84">
        <v>25</v>
      </c>
      <c r="D84">
        <v>21</v>
      </c>
      <c r="F84" s="2">
        <f t="shared" si="17"/>
        <v>17.75</v>
      </c>
      <c r="G84" s="10">
        <f t="shared" ref="G84:G147" si="18">N84+1</f>
        <v>18.75</v>
      </c>
      <c r="I84" s="2">
        <f>G84+ROUNDUP(250/D84,1)</f>
        <v>30.75</v>
      </c>
      <c r="J84" s="2"/>
      <c r="K84" s="2"/>
      <c r="M84" s="11"/>
      <c r="N84" s="3">
        <v>17.75</v>
      </c>
    </row>
    <row r="85" spans="1:27" hidden="1" x14ac:dyDescent="0.25">
      <c r="A85" t="s">
        <v>172</v>
      </c>
      <c r="B85" t="s">
        <v>39</v>
      </c>
      <c r="F85" s="2">
        <f t="shared" si="17"/>
        <v>0</v>
      </c>
      <c r="G85" s="10">
        <f t="shared" si="18"/>
        <v>1</v>
      </c>
      <c r="I85" s="2"/>
      <c r="J85" s="2"/>
      <c r="K85" s="2"/>
      <c r="M85" s="11"/>
      <c r="N85" s="3">
        <v>0</v>
      </c>
    </row>
    <row r="86" spans="1:27" ht="16.5" hidden="1" x14ac:dyDescent="0.3">
      <c r="A86" s="14" t="s">
        <v>177</v>
      </c>
      <c r="G86" s="10"/>
      <c r="I86" s="2"/>
      <c r="J86" s="2"/>
      <c r="K86" s="2"/>
      <c r="M86" s="11"/>
    </row>
    <row r="87" spans="1:27" s="2" customFormat="1" hidden="1" x14ac:dyDescent="0.25">
      <c r="A87" s="25" t="s">
        <v>164</v>
      </c>
      <c r="B87" t="s">
        <v>39</v>
      </c>
      <c r="C87"/>
      <c r="D87"/>
      <c r="E87"/>
      <c r="F87" s="2">
        <f t="shared" ref="F87:F154" si="19">N87</f>
        <v>0</v>
      </c>
      <c r="G87" s="10">
        <f t="shared" si="18"/>
        <v>1</v>
      </c>
      <c r="M87" s="11"/>
      <c r="N87" s="3">
        <v>0</v>
      </c>
      <c r="O87" s="3"/>
      <c r="Q87"/>
      <c r="R87"/>
      <c r="S87"/>
      <c r="T87"/>
      <c r="U87"/>
      <c r="V87"/>
      <c r="W87"/>
      <c r="X87"/>
      <c r="Y87"/>
      <c r="Z87"/>
      <c r="AA87"/>
    </row>
    <row r="88" spans="1:27" s="2" customFormat="1" hidden="1" x14ac:dyDescent="0.25">
      <c r="A88" t="s">
        <v>179</v>
      </c>
      <c r="B88" t="s">
        <v>181</v>
      </c>
      <c r="C88">
        <v>22</v>
      </c>
      <c r="D88">
        <v>60</v>
      </c>
      <c r="E88"/>
      <c r="F88" s="2">
        <v>0</v>
      </c>
      <c r="G88" s="10">
        <f t="shared" si="18"/>
        <v>19</v>
      </c>
      <c r="M88" s="11"/>
      <c r="N88" s="3">
        <v>18</v>
      </c>
      <c r="O88" s="3"/>
      <c r="Q88"/>
      <c r="R88"/>
      <c r="S88"/>
      <c r="T88"/>
      <c r="U88"/>
      <c r="V88"/>
      <c r="W88"/>
      <c r="X88"/>
      <c r="Y88"/>
      <c r="Z88"/>
      <c r="AA88"/>
    </row>
    <row r="89" spans="1:27" s="2" customFormat="1" hidden="1" x14ac:dyDescent="0.25">
      <c r="A89" t="s">
        <v>171</v>
      </c>
      <c r="B89" t="s">
        <v>39</v>
      </c>
      <c r="C89">
        <v>25</v>
      </c>
      <c r="D89">
        <v>81</v>
      </c>
      <c r="E89"/>
      <c r="F89" s="2">
        <f t="shared" si="19"/>
        <v>22</v>
      </c>
      <c r="G89" s="10">
        <f t="shared" si="18"/>
        <v>23</v>
      </c>
      <c r="M89" s="11"/>
      <c r="N89" s="3">
        <v>22</v>
      </c>
      <c r="O89" s="3"/>
      <c r="Q89"/>
      <c r="R89"/>
      <c r="S89"/>
      <c r="T89"/>
      <c r="U89"/>
      <c r="V89"/>
      <c r="W89"/>
      <c r="X89"/>
      <c r="Y89"/>
      <c r="Z89"/>
      <c r="AA89"/>
    </row>
    <row r="90" spans="1:27" s="2" customFormat="1" hidden="1" x14ac:dyDescent="0.25">
      <c r="A90" t="s">
        <v>165</v>
      </c>
      <c r="B90" t="s">
        <v>39</v>
      </c>
      <c r="C90">
        <v>22</v>
      </c>
      <c r="D90">
        <v>60</v>
      </c>
      <c r="E90"/>
      <c r="F90" s="2">
        <f t="shared" si="19"/>
        <v>22</v>
      </c>
      <c r="G90" s="10">
        <f t="shared" si="18"/>
        <v>23</v>
      </c>
      <c r="M90" s="11"/>
      <c r="N90" s="3">
        <v>22</v>
      </c>
      <c r="O90" s="3"/>
      <c r="Q90"/>
      <c r="R90"/>
      <c r="S90"/>
      <c r="T90"/>
      <c r="U90"/>
      <c r="V90"/>
      <c r="W90"/>
      <c r="X90"/>
      <c r="Y90"/>
      <c r="Z90"/>
      <c r="AA90"/>
    </row>
    <row r="91" spans="1:27" s="2" customFormat="1" hidden="1" x14ac:dyDescent="0.25">
      <c r="A91" t="s">
        <v>169</v>
      </c>
      <c r="B91" t="s">
        <v>161</v>
      </c>
      <c r="C91">
        <v>25</v>
      </c>
      <c r="D91">
        <v>60</v>
      </c>
      <c r="E91"/>
      <c r="F91" s="2">
        <f t="shared" si="19"/>
        <v>0</v>
      </c>
      <c r="G91" s="10">
        <f t="shared" si="18"/>
        <v>1</v>
      </c>
      <c r="M91" s="11"/>
      <c r="N91" s="3">
        <v>0</v>
      </c>
      <c r="O91" s="3"/>
      <c r="Q91"/>
      <c r="R91"/>
      <c r="S91"/>
      <c r="T91"/>
      <c r="U91"/>
      <c r="V91"/>
      <c r="W91"/>
      <c r="X91"/>
      <c r="Y91"/>
      <c r="Z91"/>
      <c r="AA91"/>
    </row>
    <row r="92" spans="1:27" s="2" customFormat="1" hidden="1" x14ac:dyDescent="0.25">
      <c r="A92" t="s">
        <v>166</v>
      </c>
      <c r="B92" t="s">
        <v>39</v>
      </c>
      <c r="C92">
        <v>25</v>
      </c>
      <c r="D92">
        <v>70</v>
      </c>
      <c r="E92"/>
      <c r="F92" s="2">
        <f t="shared" si="19"/>
        <v>0</v>
      </c>
      <c r="G92" s="10">
        <f t="shared" si="18"/>
        <v>1</v>
      </c>
      <c r="M92" s="11"/>
      <c r="N92" s="3">
        <v>0</v>
      </c>
      <c r="O92" s="3"/>
      <c r="Q92"/>
      <c r="R92"/>
      <c r="S92"/>
      <c r="T92"/>
      <c r="U92"/>
      <c r="V92"/>
      <c r="W92"/>
      <c r="X92"/>
      <c r="Y92"/>
      <c r="Z92"/>
      <c r="AA92"/>
    </row>
    <row r="93" spans="1:27" s="2" customFormat="1" ht="17.25" hidden="1" x14ac:dyDescent="0.3">
      <c r="A93" s="15" t="s">
        <v>90</v>
      </c>
      <c r="B93"/>
      <c r="C93"/>
      <c r="D93"/>
      <c r="E93"/>
      <c r="F93" s="2">
        <f t="shared" si="19"/>
        <v>0</v>
      </c>
      <c r="G93" s="10">
        <f t="shared" si="18"/>
        <v>1</v>
      </c>
      <c r="I93" s="2" t="e">
        <f t="shared" ref="I93:I98" si="20">G93+ROUNDUP(250/D93,1)</f>
        <v>#DIV/0!</v>
      </c>
      <c r="M93" s="11"/>
      <c r="N93" s="3"/>
      <c r="O93" s="3"/>
      <c r="Q93"/>
      <c r="R93"/>
      <c r="S93"/>
      <c r="T93"/>
      <c r="U93"/>
      <c r="V93"/>
      <c r="W93"/>
      <c r="X93"/>
      <c r="Y93"/>
      <c r="Z93"/>
      <c r="AA93"/>
    </row>
    <row r="94" spans="1:27" s="2" customFormat="1" hidden="1" x14ac:dyDescent="0.25">
      <c r="A94" t="s">
        <v>91</v>
      </c>
      <c r="B94" t="s">
        <v>17</v>
      </c>
      <c r="C94">
        <v>30</v>
      </c>
      <c r="D94">
        <v>49</v>
      </c>
      <c r="E94"/>
      <c r="F94" s="2">
        <f t="shared" si="19"/>
        <v>62.5</v>
      </c>
      <c r="G94" s="10">
        <f t="shared" si="18"/>
        <v>63.5</v>
      </c>
      <c r="I94" s="2">
        <f t="shared" si="20"/>
        <v>68.7</v>
      </c>
      <c r="L94" s="2">
        <f>G94+1</f>
        <v>64.5</v>
      </c>
      <c r="M94" s="11">
        <f>G94+1</f>
        <v>64.5</v>
      </c>
      <c r="N94" s="3">
        <v>62.5</v>
      </c>
      <c r="O94" s="3"/>
      <c r="Q94"/>
      <c r="R94"/>
      <c r="S94"/>
      <c r="T94"/>
      <c r="U94"/>
      <c r="V94"/>
      <c r="W94"/>
      <c r="X94"/>
      <c r="Y94"/>
      <c r="Z94"/>
      <c r="AA94"/>
    </row>
    <row r="95" spans="1:27" s="2" customFormat="1" hidden="1" x14ac:dyDescent="0.25">
      <c r="A95" t="s">
        <v>92</v>
      </c>
      <c r="B95" t="s">
        <v>17</v>
      </c>
      <c r="C95">
        <v>30</v>
      </c>
      <c r="D95">
        <v>49</v>
      </c>
      <c r="E95"/>
      <c r="F95" s="2">
        <f t="shared" si="19"/>
        <v>45</v>
      </c>
      <c r="G95" s="10">
        <f t="shared" si="18"/>
        <v>46</v>
      </c>
      <c r="I95" s="2">
        <f t="shared" si="20"/>
        <v>51.2</v>
      </c>
      <c r="L95" s="2">
        <f>G95+1</f>
        <v>47</v>
      </c>
      <c r="M95" s="11">
        <f>G95+1</f>
        <v>47</v>
      </c>
      <c r="N95" s="3">
        <v>45</v>
      </c>
      <c r="O95" s="3"/>
      <c r="Q95"/>
      <c r="R95"/>
      <c r="S95"/>
      <c r="T95"/>
      <c r="U95"/>
      <c r="V95"/>
      <c r="W95"/>
      <c r="X95"/>
      <c r="Y95"/>
      <c r="Z95"/>
      <c r="AA95"/>
    </row>
    <row r="96" spans="1:27" s="2" customFormat="1" hidden="1" x14ac:dyDescent="0.25">
      <c r="A96" t="s">
        <v>81</v>
      </c>
      <c r="B96" t="s">
        <v>17</v>
      </c>
      <c r="C96">
        <v>8</v>
      </c>
      <c r="D96">
        <v>110</v>
      </c>
      <c r="E96"/>
      <c r="F96" s="2">
        <f t="shared" si="19"/>
        <v>13</v>
      </c>
      <c r="G96" s="10">
        <f t="shared" si="18"/>
        <v>14</v>
      </c>
      <c r="I96" s="2">
        <f t="shared" si="20"/>
        <v>16.3</v>
      </c>
      <c r="M96" s="11"/>
      <c r="N96" s="3">
        <v>13</v>
      </c>
      <c r="O96" s="3"/>
      <c r="Q96"/>
      <c r="R96"/>
      <c r="S96"/>
      <c r="T96"/>
      <c r="U96"/>
      <c r="V96"/>
      <c r="W96"/>
      <c r="X96"/>
      <c r="Y96"/>
      <c r="Z96"/>
      <c r="AA96"/>
    </row>
    <row r="97" spans="1:27" s="2" customFormat="1" hidden="1" x14ac:dyDescent="0.25">
      <c r="A97" t="s">
        <v>85</v>
      </c>
      <c r="B97" t="s">
        <v>17</v>
      </c>
      <c r="C97">
        <v>8</v>
      </c>
      <c r="D97">
        <v>110</v>
      </c>
      <c r="E97"/>
      <c r="F97" s="2">
        <f t="shared" si="19"/>
        <v>10</v>
      </c>
      <c r="G97" s="10">
        <f t="shared" si="18"/>
        <v>11</v>
      </c>
      <c r="I97" s="2">
        <f t="shared" si="20"/>
        <v>13.3</v>
      </c>
      <c r="M97" s="11"/>
      <c r="N97" s="3">
        <v>10</v>
      </c>
      <c r="O97" s="3"/>
      <c r="Q97"/>
      <c r="R97"/>
      <c r="S97"/>
      <c r="T97"/>
      <c r="U97"/>
      <c r="V97"/>
      <c r="W97"/>
      <c r="X97"/>
      <c r="Y97"/>
      <c r="Z97"/>
      <c r="AA97"/>
    </row>
    <row r="98" spans="1:27" s="2" customFormat="1" hidden="1" x14ac:dyDescent="0.25">
      <c r="A98" t="s">
        <v>83</v>
      </c>
      <c r="B98" t="s">
        <v>17</v>
      </c>
      <c r="C98">
        <v>8</v>
      </c>
      <c r="D98">
        <v>110</v>
      </c>
      <c r="E98"/>
      <c r="F98" s="2">
        <f t="shared" si="19"/>
        <v>0</v>
      </c>
      <c r="G98" s="10">
        <f t="shared" si="18"/>
        <v>1</v>
      </c>
      <c r="I98" s="2">
        <f t="shared" si="20"/>
        <v>3.3000000000000003</v>
      </c>
      <c r="M98" s="11"/>
      <c r="N98" s="3">
        <v>0</v>
      </c>
      <c r="O98" s="3"/>
      <c r="Q98"/>
      <c r="R98"/>
      <c r="S98"/>
      <c r="T98"/>
      <c r="U98"/>
      <c r="V98"/>
      <c r="W98"/>
      <c r="X98"/>
      <c r="Y98"/>
      <c r="Z98"/>
      <c r="AA98"/>
    </row>
    <row r="99" spans="1:27" s="2" customFormat="1" hidden="1" x14ac:dyDescent="0.25">
      <c r="A99" t="s">
        <v>82</v>
      </c>
      <c r="B99" t="s">
        <v>17</v>
      </c>
      <c r="C99"/>
      <c r="D99"/>
      <c r="E99"/>
      <c r="F99" s="2">
        <f t="shared" si="19"/>
        <v>10</v>
      </c>
      <c r="G99" s="10">
        <f t="shared" si="18"/>
        <v>11</v>
      </c>
      <c r="M99" s="11"/>
      <c r="N99" s="3">
        <v>10</v>
      </c>
      <c r="O99" s="3"/>
      <c r="Q99"/>
      <c r="R99"/>
      <c r="S99"/>
      <c r="T99"/>
      <c r="U99"/>
      <c r="V99"/>
      <c r="W99"/>
      <c r="X99"/>
      <c r="Y99"/>
      <c r="Z99"/>
      <c r="AA99"/>
    </row>
    <row r="100" spans="1:27" s="2" customFormat="1" hidden="1" x14ac:dyDescent="0.25">
      <c r="A100" t="s">
        <v>87</v>
      </c>
      <c r="B100" t="s">
        <v>17</v>
      </c>
      <c r="C100"/>
      <c r="D100"/>
      <c r="E100"/>
      <c r="F100" s="2">
        <f t="shared" si="19"/>
        <v>59.5</v>
      </c>
      <c r="G100" s="10">
        <f t="shared" si="18"/>
        <v>60.5</v>
      </c>
      <c r="I100" s="2" t="e">
        <f t="shared" ref="I100:I108" si="21">G100+ROUNDUP(250/D100,1)</f>
        <v>#DIV/0!</v>
      </c>
      <c r="M100" s="11"/>
      <c r="N100" s="3">
        <v>59.5</v>
      </c>
      <c r="O100" s="3"/>
      <c r="Q100"/>
      <c r="R100"/>
      <c r="S100"/>
      <c r="T100"/>
      <c r="U100"/>
      <c r="V100"/>
      <c r="W100"/>
      <c r="X100"/>
      <c r="Y100"/>
      <c r="Z100"/>
      <c r="AA100"/>
    </row>
    <row r="101" spans="1:27" s="2" customFormat="1" ht="17.25" hidden="1" x14ac:dyDescent="0.3">
      <c r="A101" s="16" t="s">
        <v>93</v>
      </c>
      <c r="B101"/>
      <c r="C101"/>
      <c r="D101"/>
      <c r="E101"/>
      <c r="F101" s="2">
        <f t="shared" si="19"/>
        <v>0</v>
      </c>
      <c r="G101" s="10">
        <f t="shared" si="18"/>
        <v>1</v>
      </c>
      <c r="M101" s="11"/>
      <c r="N101" s="3"/>
      <c r="O101" s="3"/>
      <c r="Q101"/>
      <c r="R101"/>
      <c r="S101"/>
      <c r="T101"/>
      <c r="U101"/>
      <c r="V101"/>
      <c r="W101"/>
      <c r="X101"/>
      <c r="Y101"/>
      <c r="Z101"/>
      <c r="AA101"/>
    </row>
    <row r="102" spans="1:27" s="2" customFormat="1" hidden="1" x14ac:dyDescent="0.25">
      <c r="A102" t="s">
        <v>94</v>
      </c>
      <c r="B102" t="s">
        <v>95</v>
      </c>
      <c r="C102">
        <v>30</v>
      </c>
      <c r="D102">
        <v>56</v>
      </c>
      <c r="E102"/>
      <c r="F102" s="2">
        <f t="shared" si="19"/>
        <v>22</v>
      </c>
      <c r="G102" s="10">
        <f t="shared" si="18"/>
        <v>23</v>
      </c>
      <c r="I102" s="2">
        <f t="shared" si="21"/>
        <v>27.5</v>
      </c>
      <c r="J102"/>
      <c r="K102"/>
      <c r="M102" s="11">
        <f>G102+1</f>
        <v>24</v>
      </c>
      <c r="N102" s="3">
        <v>22</v>
      </c>
      <c r="O102" s="3"/>
      <c r="Q102"/>
      <c r="R102"/>
      <c r="S102"/>
      <c r="T102"/>
      <c r="U102"/>
      <c r="V102"/>
      <c r="W102"/>
      <c r="X102"/>
      <c r="Y102"/>
      <c r="Z102"/>
      <c r="AA102"/>
    </row>
    <row r="103" spans="1:27" s="2" customFormat="1" hidden="1" x14ac:dyDescent="0.25">
      <c r="A103" t="s">
        <v>96</v>
      </c>
      <c r="B103" t="s">
        <v>95</v>
      </c>
      <c r="C103">
        <v>30</v>
      </c>
      <c r="D103">
        <v>56</v>
      </c>
      <c r="E103"/>
      <c r="F103" s="2">
        <f t="shared" si="19"/>
        <v>22</v>
      </c>
      <c r="G103" s="10">
        <f t="shared" si="18"/>
        <v>23</v>
      </c>
      <c r="I103" s="2">
        <f t="shared" si="21"/>
        <v>27.5</v>
      </c>
      <c r="J103"/>
      <c r="K103"/>
      <c r="M103" s="11">
        <f>G103+1</f>
        <v>24</v>
      </c>
      <c r="N103" s="3">
        <v>22</v>
      </c>
      <c r="O103" s="3"/>
      <c r="Q103"/>
      <c r="R103"/>
      <c r="S103"/>
      <c r="T103"/>
      <c r="U103"/>
      <c r="V103"/>
      <c r="W103"/>
      <c r="X103"/>
      <c r="Y103"/>
      <c r="Z103"/>
      <c r="AA103"/>
    </row>
    <row r="104" spans="1:27" s="2" customFormat="1" hidden="1" x14ac:dyDescent="0.25">
      <c r="A104" t="s">
        <v>97</v>
      </c>
      <c r="B104" t="s">
        <v>95</v>
      </c>
      <c r="C104">
        <v>35</v>
      </c>
      <c r="D104">
        <v>56</v>
      </c>
      <c r="E104"/>
      <c r="F104" s="2">
        <f t="shared" si="19"/>
        <v>22</v>
      </c>
      <c r="G104" s="10">
        <f t="shared" si="18"/>
        <v>23</v>
      </c>
      <c r="I104" s="2">
        <f t="shared" si="21"/>
        <v>27.5</v>
      </c>
      <c r="J104"/>
      <c r="K104"/>
      <c r="M104" s="11">
        <f>G104+1</f>
        <v>24</v>
      </c>
      <c r="N104" s="3">
        <v>22</v>
      </c>
      <c r="O104" s="3"/>
      <c r="Q104"/>
      <c r="R104"/>
      <c r="S104"/>
      <c r="T104"/>
      <c r="U104"/>
      <c r="V104"/>
      <c r="W104"/>
      <c r="X104"/>
      <c r="Y104"/>
      <c r="Z104"/>
      <c r="AA104"/>
    </row>
    <row r="105" spans="1:27" hidden="1" x14ac:dyDescent="0.25">
      <c r="A105" t="s">
        <v>98</v>
      </c>
      <c r="B105" t="s">
        <v>95</v>
      </c>
      <c r="C105">
        <v>40</v>
      </c>
      <c r="D105">
        <v>49</v>
      </c>
      <c r="F105" s="2">
        <f t="shared" si="19"/>
        <v>22</v>
      </c>
      <c r="G105" s="10">
        <f t="shared" si="18"/>
        <v>23</v>
      </c>
      <c r="I105" s="2">
        <f t="shared" si="21"/>
        <v>28.2</v>
      </c>
      <c r="M105" s="11">
        <f>G105+1</f>
        <v>24</v>
      </c>
      <c r="N105" s="3">
        <v>22</v>
      </c>
    </row>
    <row r="106" spans="1:27" hidden="1" x14ac:dyDescent="0.25">
      <c r="A106" t="s">
        <v>99</v>
      </c>
      <c r="B106" t="s">
        <v>78</v>
      </c>
      <c r="D106">
        <v>104</v>
      </c>
      <c r="F106" s="2">
        <f t="shared" si="19"/>
        <v>11</v>
      </c>
      <c r="G106" s="10">
        <f t="shared" si="18"/>
        <v>12</v>
      </c>
      <c r="I106" s="2">
        <f t="shared" si="21"/>
        <v>14.5</v>
      </c>
      <c r="M106" s="11">
        <f>G106+1</f>
        <v>13</v>
      </c>
      <c r="N106" s="3">
        <v>11</v>
      </c>
    </row>
    <row r="107" spans="1:27" hidden="1" x14ac:dyDescent="0.25">
      <c r="A107" t="s">
        <v>99</v>
      </c>
      <c r="B107" t="s">
        <v>100</v>
      </c>
      <c r="C107" s="17" t="s">
        <v>101</v>
      </c>
      <c r="D107">
        <v>117</v>
      </c>
      <c r="E107" t="s">
        <v>45</v>
      </c>
      <c r="F107" s="2" t="str">
        <f t="shared" si="19"/>
        <v>Call</v>
      </c>
      <c r="G107" s="10" t="e">
        <f t="shared" si="18"/>
        <v>#VALUE!</v>
      </c>
      <c r="H107" s="2" t="e">
        <f>G107+ROUNDUP(250/D107,1)</f>
        <v>#VALUE!</v>
      </c>
      <c r="I107" s="2" t="e">
        <f t="shared" si="21"/>
        <v>#VALUE!</v>
      </c>
      <c r="J107" s="2"/>
      <c r="K107" s="2"/>
      <c r="L107" s="2">
        <v>14</v>
      </c>
      <c r="M107" s="11" t="s">
        <v>102</v>
      </c>
      <c r="N107" s="3" t="s">
        <v>102</v>
      </c>
      <c r="Q107" s="11" t="e">
        <f>ROUNDUP((146/D107 + G107) / 0.05, 0) * 0.05</f>
        <v>#VALUE!</v>
      </c>
      <c r="R107">
        <v>0</v>
      </c>
    </row>
    <row r="108" spans="1:27" hidden="1" x14ac:dyDescent="0.25">
      <c r="A108" t="s">
        <v>103</v>
      </c>
      <c r="B108" t="s">
        <v>100</v>
      </c>
      <c r="C108" s="17" t="s">
        <v>104</v>
      </c>
      <c r="D108">
        <v>117</v>
      </c>
      <c r="E108" t="s">
        <v>60</v>
      </c>
      <c r="F108" s="2">
        <f t="shared" si="19"/>
        <v>22</v>
      </c>
      <c r="G108" s="10">
        <f t="shared" si="18"/>
        <v>23</v>
      </c>
      <c r="I108" s="2">
        <f t="shared" si="21"/>
        <v>25.2</v>
      </c>
      <c r="J108" s="2"/>
      <c r="K108" s="2"/>
      <c r="M108" s="11" t="s">
        <v>102</v>
      </c>
      <c r="N108" s="3">
        <v>22</v>
      </c>
    </row>
    <row r="109" spans="1:27" ht="16.5" hidden="1" x14ac:dyDescent="0.3">
      <c r="A109" s="14" t="s">
        <v>149</v>
      </c>
      <c r="C109" s="17"/>
      <c r="F109" s="2">
        <f t="shared" si="19"/>
        <v>0</v>
      </c>
      <c r="G109" s="10">
        <v>0</v>
      </c>
      <c r="I109" s="2"/>
      <c r="J109" s="2"/>
      <c r="K109" s="2"/>
      <c r="M109" s="11"/>
    </row>
    <row r="110" spans="1:27" ht="15.75" hidden="1" x14ac:dyDescent="0.25">
      <c r="A110" s="18" t="s">
        <v>105</v>
      </c>
      <c r="B110" t="s">
        <v>163</v>
      </c>
      <c r="C110" s="17">
        <v>50</v>
      </c>
      <c r="F110" s="2">
        <f t="shared" si="19"/>
        <v>15</v>
      </c>
      <c r="G110" s="10">
        <f t="shared" si="18"/>
        <v>16</v>
      </c>
      <c r="I110" s="2"/>
      <c r="J110" s="2"/>
      <c r="K110" s="2"/>
      <c r="M110" s="11"/>
      <c r="N110" s="3">
        <v>15</v>
      </c>
    </row>
    <row r="111" spans="1:27" ht="15.75" hidden="1" x14ac:dyDescent="0.25">
      <c r="A111" s="18" t="s">
        <v>106</v>
      </c>
      <c r="B111" t="s">
        <v>89</v>
      </c>
      <c r="C111" s="17">
        <v>50</v>
      </c>
      <c r="F111" s="2">
        <f t="shared" si="19"/>
        <v>21</v>
      </c>
      <c r="G111" s="10">
        <f t="shared" si="18"/>
        <v>22</v>
      </c>
      <c r="I111" s="2"/>
      <c r="J111" s="2"/>
      <c r="K111" s="2"/>
      <c r="M111" s="11"/>
      <c r="N111" s="3">
        <v>21</v>
      </c>
    </row>
    <row r="112" spans="1:27" ht="15.75" hidden="1" x14ac:dyDescent="0.25">
      <c r="A112" s="18" t="s">
        <v>150</v>
      </c>
      <c r="C112" s="17"/>
      <c r="F112" s="2">
        <f t="shared" si="19"/>
        <v>17</v>
      </c>
      <c r="G112" s="10">
        <f t="shared" si="18"/>
        <v>18</v>
      </c>
      <c r="I112" s="2"/>
      <c r="J112" s="2"/>
      <c r="K112" s="2"/>
      <c r="M112" s="11"/>
      <c r="N112" s="3">
        <v>17</v>
      </c>
    </row>
    <row r="113" spans="1:27" ht="15.75" hidden="1" x14ac:dyDescent="0.25">
      <c r="A113" s="18" t="s">
        <v>151</v>
      </c>
      <c r="C113" s="17"/>
      <c r="F113" s="2">
        <f t="shared" si="19"/>
        <v>22</v>
      </c>
      <c r="G113" s="10">
        <f t="shared" si="18"/>
        <v>23</v>
      </c>
      <c r="I113" s="2"/>
      <c r="J113" s="2"/>
      <c r="K113" s="2"/>
      <c r="M113" s="11"/>
      <c r="N113" s="3">
        <v>22</v>
      </c>
    </row>
    <row r="114" spans="1:27" ht="15.75" hidden="1" x14ac:dyDescent="0.25">
      <c r="A114" s="18" t="s">
        <v>156</v>
      </c>
      <c r="C114" s="17"/>
      <c r="F114" s="2">
        <f t="shared" si="19"/>
        <v>21.5</v>
      </c>
      <c r="G114" s="10">
        <f t="shared" si="18"/>
        <v>22.5</v>
      </c>
      <c r="I114" s="2"/>
      <c r="J114" s="2"/>
      <c r="K114" s="2"/>
      <c r="M114" s="11"/>
      <c r="N114" s="3">
        <v>21.5</v>
      </c>
    </row>
    <row r="115" spans="1:27" ht="15.75" hidden="1" x14ac:dyDescent="0.25">
      <c r="A115" s="18" t="s">
        <v>157</v>
      </c>
      <c r="C115" s="17"/>
      <c r="F115" s="2">
        <f t="shared" si="19"/>
        <v>23.75</v>
      </c>
      <c r="G115" s="10">
        <f t="shared" si="18"/>
        <v>24.75</v>
      </c>
      <c r="I115" s="2"/>
      <c r="J115" s="2"/>
      <c r="K115" s="2"/>
      <c r="M115" s="11"/>
      <c r="N115" s="3">
        <v>23.75</v>
      </c>
    </row>
    <row r="116" spans="1:27" ht="15.75" hidden="1" x14ac:dyDescent="0.25">
      <c r="A116" s="18" t="s">
        <v>158</v>
      </c>
      <c r="C116" s="17"/>
      <c r="F116" s="2">
        <f t="shared" si="19"/>
        <v>22.5</v>
      </c>
      <c r="G116" s="10">
        <f t="shared" si="18"/>
        <v>23.5</v>
      </c>
      <c r="I116" s="2"/>
      <c r="J116" s="2"/>
      <c r="K116" s="2"/>
      <c r="M116" s="11"/>
      <c r="N116" s="3">
        <v>22.5</v>
      </c>
    </row>
    <row r="117" spans="1:27" ht="15.75" hidden="1" x14ac:dyDescent="0.25">
      <c r="A117" s="18" t="s">
        <v>86</v>
      </c>
      <c r="C117" s="17"/>
      <c r="F117" s="2">
        <f t="shared" si="19"/>
        <v>19</v>
      </c>
      <c r="G117" s="10">
        <f t="shared" si="18"/>
        <v>20</v>
      </c>
      <c r="I117" s="2"/>
      <c r="J117" s="2"/>
      <c r="K117" s="2"/>
      <c r="M117" s="11"/>
      <c r="N117" s="3">
        <v>19</v>
      </c>
    </row>
    <row r="118" spans="1:27" ht="17.25" hidden="1" x14ac:dyDescent="0.3">
      <c r="A118" s="19" t="s">
        <v>123</v>
      </c>
      <c r="F118" s="2">
        <f t="shared" si="19"/>
        <v>0</v>
      </c>
      <c r="G118" s="10">
        <v>0</v>
      </c>
      <c r="I118" s="2" t="e">
        <f>G118+ROUNDUP(250/D118,1)</f>
        <v>#DIV/0!</v>
      </c>
    </row>
    <row r="119" spans="1:27" ht="17.25" hidden="1" x14ac:dyDescent="0.3">
      <c r="A119" s="19" t="s">
        <v>122</v>
      </c>
      <c r="F119" s="2">
        <f t="shared" si="19"/>
        <v>0</v>
      </c>
      <c r="G119" s="10">
        <v>0</v>
      </c>
      <c r="I119" s="2"/>
    </row>
    <row r="120" spans="1:27" s="20" customFormat="1" hidden="1" x14ac:dyDescent="0.25">
      <c r="A120" s="20" t="s">
        <v>130</v>
      </c>
      <c r="B120" s="20" t="s">
        <v>34</v>
      </c>
      <c r="F120" s="2">
        <f t="shared" si="19"/>
        <v>18</v>
      </c>
      <c r="G120" s="10">
        <f t="shared" si="18"/>
        <v>19</v>
      </c>
      <c r="H120" s="23"/>
      <c r="I120" s="23"/>
      <c r="L120" s="23"/>
      <c r="N120" s="24">
        <v>18</v>
      </c>
      <c r="O120" s="24"/>
      <c r="P120" s="23"/>
    </row>
    <row r="121" spans="1:27" hidden="1" x14ac:dyDescent="0.25">
      <c r="A121" t="s">
        <v>126</v>
      </c>
      <c r="B121" t="s">
        <v>78</v>
      </c>
      <c r="D121">
        <v>45</v>
      </c>
      <c r="F121" s="2">
        <f t="shared" si="19"/>
        <v>20</v>
      </c>
      <c r="G121" s="10">
        <f t="shared" si="18"/>
        <v>21</v>
      </c>
      <c r="I121" s="2"/>
      <c r="N121" s="3">
        <v>20</v>
      </c>
    </row>
    <row r="122" spans="1:27" hidden="1" x14ac:dyDescent="0.25">
      <c r="A122" t="s">
        <v>127</v>
      </c>
      <c r="B122" t="s">
        <v>78</v>
      </c>
      <c r="D122">
        <v>40</v>
      </c>
      <c r="F122" s="2">
        <f t="shared" si="19"/>
        <v>20</v>
      </c>
      <c r="G122" s="10">
        <f t="shared" si="18"/>
        <v>21</v>
      </c>
      <c r="I122" s="2">
        <f t="shared" ref="I122:I132" si="22">G122+ROUNDUP(250/D122,1)</f>
        <v>27.3</v>
      </c>
      <c r="N122" s="3">
        <v>20</v>
      </c>
    </row>
    <row r="123" spans="1:27" hidden="1" x14ac:dyDescent="0.25">
      <c r="A123" t="s">
        <v>109</v>
      </c>
      <c r="B123" t="s">
        <v>26</v>
      </c>
      <c r="F123" s="2">
        <f t="shared" si="19"/>
        <v>24</v>
      </c>
      <c r="G123" s="10">
        <f t="shared" si="18"/>
        <v>25</v>
      </c>
      <c r="I123" s="2" t="e">
        <f t="shared" si="22"/>
        <v>#DIV/0!</v>
      </c>
      <c r="N123" s="3">
        <v>24</v>
      </c>
    </row>
    <row r="124" spans="1:27" hidden="1" x14ac:dyDescent="0.25">
      <c r="A124" s="20" t="s">
        <v>107</v>
      </c>
      <c r="B124" t="s">
        <v>34</v>
      </c>
      <c r="C124">
        <v>10</v>
      </c>
      <c r="D124">
        <v>160</v>
      </c>
      <c r="E124" t="s">
        <v>191</v>
      </c>
      <c r="F124" s="2">
        <f t="shared" si="19"/>
        <v>8</v>
      </c>
      <c r="G124" s="10">
        <v>10</v>
      </c>
      <c r="I124" s="2">
        <f t="shared" si="22"/>
        <v>11.6</v>
      </c>
      <c r="N124" s="3">
        <v>8</v>
      </c>
    </row>
    <row r="125" spans="1:27" hidden="1" x14ac:dyDescent="0.25">
      <c r="A125" t="s">
        <v>108</v>
      </c>
      <c r="B125" t="s">
        <v>34</v>
      </c>
      <c r="C125">
        <v>5</v>
      </c>
      <c r="D125">
        <v>320</v>
      </c>
      <c r="F125" s="2">
        <f t="shared" si="19"/>
        <v>13.5</v>
      </c>
      <c r="G125" s="10">
        <v>16.5</v>
      </c>
      <c r="I125" s="2">
        <f t="shared" si="22"/>
        <v>17.3</v>
      </c>
      <c r="N125" s="3">
        <v>13.5</v>
      </c>
    </row>
    <row r="126" spans="1:27" hidden="1" x14ac:dyDescent="0.25">
      <c r="A126" t="s">
        <v>129</v>
      </c>
      <c r="B126" t="s">
        <v>34</v>
      </c>
      <c r="F126" s="2">
        <f t="shared" si="19"/>
        <v>32</v>
      </c>
      <c r="G126" s="10">
        <f t="shared" si="18"/>
        <v>33</v>
      </c>
      <c r="I126" s="2" t="e">
        <f t="shared" si="22"/>
        <v>#DIV/0!</v>
      </c>
      <c r="N126" s="3">
        <v>32</v>
      </c>
    </row>
    <row r="127" spans="1:27" s="2" customFormat="1" hidden="1" x14ac:dyDescent="0.25">
      <c r="A127" t="s">
        <v>128</v>
      </c>
      <c r="B127" t="s">
        <v>78</v>
      </c>
      <c r="C127"/>
      <c r="D127"/>
      <c r="E127"/>
      <c r="F127" s="2">
        <f t="shared" si="19"/>
        <v>0</v>
      </c>
      <c r="G127" s="10">
        <f t="shared" si="18"/>
        <v>1</v>
      </c>
      <c r="I127" s="2" t="e">
        <f t="shared" si="22"/>
        <v>#DIV/0!</v>
      </c>
      <c r="J127"/>
      <c r="K127"/>
      <c r="M127"/>
      <c r="N127" s="3">
        <v>0</v>
      </c>
      <c r="O127" s="3"/>
      <c r="Q127"/>
      <c r="R127"/>
      <c r="S127"/>
      <c r="T127"/>
      <c r="U127"/>
      <c r="V127"/>
      <c r="W127"/>
      <c r="X127"/>
      <c r="Y127"/>
      <c r="Z127"/>
      <c r="AA127"/>
    </row>
    <row r="128" spans="1:27" s="2" customFormat="1" hidden="1" x14ac:dyDescent="0.25">
      <c r="A128" t="s">
        <v>144</v>
      </c>
      <c r="B128" t="s">
        <v>78</v>
      </c>
      <c r="C128"/>
      <c r="D128"/>
      <c r="E128"/>
      <c r="F128" s="2">
        <f t="shared" si="19"/>
        <v>70</v>
      </c>
      <c r="G128" s="10">
        <f t="shared" si="18"/>
        <v>71</v>
      </c>
      <c r="I128" s="2" t="e">
        <f t="shared" si="22"/>
        <v>#DIV/0!</v>
      </c>
      <c r="J128"/>
      <c r="K128"/>
      <c r="M128"/>
      <c r="N128" s="3">
        <v>70</v>
      </c>
      <c r="O128" s="3"/>
      <c r="Q128"/>
      <c r="R128"/>
      <c r="S128"/>
      <c r="T128"/>
      <c r="U128"/>
      <c r="V128"/>
      <c r="W128"/>
      <c r="X128"/>
      <c r="Y128"/>
      <c r="Z128"/>
      <c r="AA128"/>
    </row>
    <row r="129" spans="1:27" s="2" customFormat="1" hidden="1" x14ac:dyDescent="0.25">
      <c r="A129" t="s">
        <v>145</v>
      </c>
      <c r="B129" t="s">
        <v>78</v>
      </c>
      <c r="C129">
        <v>50</v>
      </c>
      <c r="D129"/>
      <c r="E129"/>
      <c r="F129" s="2">
        <f t="shared" si="19"/>
        <v>65</v>
      </c>
      <c r="G129" s="10">
        <f t="shared" si="18"/>
        <v>66</v>
      </c>
      <c r="I129" s="2" t="e">
        <f t="shared" si="22"/>
        <v>#DIV/0!</v>
      </c>
      <c r="J129"/>
      <c r="K129"/>
      <c r="M129"/>
      <c r="N129" s="3">
        <v>65</v>
      </c>
      <c r="O129" s="3"/>
      <c r="Q129"/>
      <c r="R129"/>
      <c r="S129"/>
      <c r="T129"/>
      <c r="U129"/>
      <c r="V129"/>
      <c r="W129"/>
      <c r="X129"/>
      <c r="Y129"/>
      <c r="Z129"/>
      <c r="AA129"/>
    </row>
    <row r="130" spans="1:27" s="2" customFormat="1" hidden="1" x14ac:dyDescent="0.25">
      <c r="A130" t="s">
        <v>110</v>
      </c>
      <c r="B130" t="s">
        <v>78</v>
      </c>
      <c r="C130"/>
      <c r="D130">
        <v>40</v>
      </c>
      <c r="E130"/>
      <c r="F130" s="2">
        <f t="shared" si="19"/>
        <v>20</v>
      </c>
      <c r="G130" s="10">
        <f t="shared" si="18"/>
        <v>21</v>
      </c>
      <c r="I130" s="2">
        <f t="shared" si="22"/>
        <v>27.3</v>
      </c>
      <c r="J130"/>
      <c r="K130"/>
      <c r="M130"/>
      <c r="N130" s="3">
        <v>20</v>
      </c>
      <c r="O130" s="3"/>
      <c r="Q130"/>
      <c r="R130"/>
      <c r="S130"/>
      <c r="T130"/>
      <c r="U130"/>
      <c r="V130"/>
      <c r="W130"/>
      <c r="X130"/>
      <c r="Y130"/>
      <c r="Z130"/>
      <c r="AA130"/>
    </row>
    <row r="131" spans="1:27" s="2" customFormat="1" hidden="1" x14ac:dyDescent="0.25">
      <c r="A131" t="s">
        <v>188</v>
      </c>
      <c r="B131" t="s">
        <v>189</v>
      </c>
      <c r="C131">
        <v>10</v>
      </c>
      <c r="D131">
        <v>144</v>
      </c>
      <c r="E131"/>
      <c r="F131" s="2">
        <f t="shared" si="19"/>
        <v>52</v>
      </c>
      <c r="G131" s="10">
        <f>N131+4</f>
        <v>56</v>
      </c>
      <c r="I131" s="2">
        <f t="shared" si="22"/>
        <v>57.8</v>
      </c>
      <c r="J131"/>
      <c r="K131"/>
      <c r="M131"/>
      <c r="N131" s="3">
        <v>52</v>
      </c>
      <c r="O131" s="3"/>
      <c r="Q131"/>
      <c r="R131"/>
      <c r="S131"/>
      <c r="T131"/>
      <c r="U131"/>
      <c r="V131"/>
      <c r="W131"/>
      <c r="X131"/>
      <c r="Y131"/>
      <c r="Z131"/>
      <c r="AA131"/>
    </row>
    <row r="132" spans="1:27" s="2" customFormat="1" hidden="1" x14ac:dyDescent="0.25">
      <c r="A132" t="s">
        <v>146</v>
      </c>
      <c r="B132" t="s">
        <v>78</v>
      </c>
      <c r="C132"/>
      <c r="D132">
        <v>20</v>
      </c>
      <c r="E132"/>
      <c r="F132" s="2">
        <f t="shared" si="19"/>
        <v>110</v>
      </c>
      <c r="G132" s="10">
        <f t="shared" ref="G132:G140" si="23">N132+4</f>
        <v>114</v>
      </c>
      <c r="I132" s="2">
        <f t="shared" si="22"/>
        <v>126.5</v>
      </c>
      <c r="J132"/>
      <c r="K132"/>
      <c r="M132"/>
      <c r="N132" s="3">
        <v>110</v>
      </c>
      <c r="O132" s="3"/>
      <c r="Q132"/>
      <c r="R132"/>
      <c r="S132"/>
      <c r="T132"/>
      <c r="U132"/>
      <c r="V132"/>
      <c r="W132"/>
      <c r="X132"/>
      <c r="Y132"/>
      <c r="Z132"/>
      <c r="AA132"/>
    </row>
    <row r="133" spans="1:27" s="2" customFormat="1" hidden="1" x14ac:dyDescent="0.25">
      <c r="A133" t="s">
        <v>147</v>
      </c>
      <c r="B133" t="s">
        <v>78</v>
      </c>
      <c r="C133"/>
      <c r="D133">
        <v>20</v>
      </c>
      <c r="E133"/>
      <c r="F133" s="2">
        <f t="shared" si="19"/>
        <v>110</v>
      </c>
      <c r="G133" s="10">
        <f t="shared" si="23"/>
        <v>114</v>
      </c>
      <c r="J133"/>
      <c r="K133"/>
      <c r="M133"/>
      <c r="N133" s="3">
        <v>110</v>
      </c>
      <c r="O133" s="3"/>
      <c r="Q133"/>
      <c r="R133"/>
      <c r="S133"/>
      <c r="T133"/>
      <c r="U133"/>
      <c r="V133"/>
      <c r="W133"/>
      <c r="X133"/>
      <c r="Y133"/>
      <c r="Z133"/>
      <c r="AA133"/>
    </row>
    <row r="134" spans="1:27" s="2" customFormat="1" hidden="1" x14ac:dyDescent="0.25">
      <c r="A134" t="s">
        <v>111</v>
      </c>
      <c r="B134" t="s">
        <v>78</v>
      </c>
      <c r="C134">
        <v>25</v>
      </c>
      <c r="D134"/>
      <c r="E134"/>
      <c r="F134" s="2">
        <f t="shared" si="19"/>
        <v>50</v>
      </c>
      <c r="G134" s="10">
        <f t="shared" si="23"/>
        <v>54</v>
      </c>
      <c r="I134" s="2" t="e">
        <f t="shared" ref="I134:I145" si="24">G134+ROUNDUP(250/D134,1)</f>
        <v>#DIV/0!</v>
      </c>
      <c r="J134"/>
      <c r="K134"/>
      <c r="M134"/>
      <c r="N134" s="3">
        <v>50</v>
      </c>
      <c r="O134" s="3"/>
      <c r="Q134"/>
      <c r="R134"/>
      <c r="S134"/>
      <c r="T134"/>
      <c r="U134"/>
      <c r="V134"/>
      <c r="W134"/>
      <c r="X134"/>
      <c r="Y134"/>
      <c r="Z134"/>
      <c r="AA134"/>
    </row>
    <row r="135" spans="1:27" hidden="1" x14ac:dyDescent="0.25">
      <c r="A135" t="s">
        <v>133</v>
      </c>
      <c r="B135" t="s">
        <v>78</v>
      </c>
      <c r="C135">
        <v>20</v>
      </c>
      <c r="E135" t="s">
        <v>142</v>
      </c>
      <c r="F135" s="2">
        <f t="shared" si="19"/>
        <v>28</v>
      </c>
      <c r="G135" s="10">
        <f t="shared" si="23"/>
        <v>32</v>
      </c>
      <c r="I135" s="2" t="e">
        <f t="shared" si="24"/>
        <v>#DIV/0!</v>
      </c>
      <c r="N135" s="3">
        <v>28</v>
      </c>
    </row>
    <row r="136" spans="1:27" hidden="1" x14ac:dyDescent="0.25">
      <c r="A136" t="s">
        <v>135</v>
      </c>
      <c r="B136" t="s">
        <v>78</v>
      </c>
      <c r="F136" s="2">
        <f t="shared" si="19"/>
        <v>45</v>
      </c>
      <c r="G136" s="10">
        <f t="shared" si="23"/>
        <v>49</v>
      </c>
      <c r="I136" s="2" t="e">
        <f t="shared" si="24"/>
        <v>#DIV/0!</v>
      </c>
      <c r="N136" s="3">
        <v>45</v>
      </c>
    </row>
    <row r="137" spans="1:27" hidden="1" x14ac:dyDescent="0.25">
      <c r="A137" t="s">
        <v>136</v>
      </c>
      <c r="B137" t="s">
        <v>78</v>
      </c>
      <c r="C137">
        <v>20</v>
      </c>
      <c r="E137" t="s">
        <v>148</v>
      </c>
      <c r="F137" s="2">
        <f t="shared" si="19"/>
        <v>120</v>
      </c>
      <c r="G137" s="10">
        <f t="shared" si="23"/>
        <v>124</v>
      </c>
      <c r="I137" s="2" t="e">
        <f t="shared" si="24"/>
        <v>#DIV/0!</v>
      </c>
      <c r="N137" s="3">
        <v>120</v>
      </c>
    </row>
    <row r="138" spans="1:27" hidden="1" x14ac:dyDescent="0.25">
      <c r="A138" t="s">
        <v>134</v>
      </c>
      <c r="B138" t="s">
        <v>34</v>
      </c>
      <c r="F138" s="2">
        <f t="shared" si="19"/>
        <v>15.5</v>
      </c>
      <c r="G138" s="10">
        <f t="shared" si="23"/>
        <v>19.5</v>
      </c>
      <c r="I138" s="2" t="e">
        <f t="shared" si="24"/>
        <v>#DIV/0!</v>
      </c>
      <c r="N138" s="3">
        <v>15.5</v>
      </c>
    </row>
    <row r="139" spans="1:27" hidden="1" x14ac:dyDescent="0.25">
      <c r="A139" t="s">
        <v>137</v>
      </c>
      <c r="B139" t="s">
        <v>138</v>
      </c>
      <c r="C139">
        <v>40</v>
      </c>
      <c r="F139" s="2">
        <f t="shared" si="19"/>
        <v>230</v>
      </c>
      <c r="G139" s="10">
        <f t="shared" si="23"/>
        <v>234</v>
      </c>
      <c r="I139" s="2" t="e">
        <f t="shared" si="24"/>
        <v>#DIV/0!</v>
      </c>
      <c r="N139" s="3">
        <v>230</v>
      </c>
    </row>
    <row r="140" spans="1:27" hidden="1" x14ac:dyDescent="0.25">
      <c r="A140" t="s">
        <v>190</v>
      </c>
      <c r="B140" t="s">
        <v>78</v>
      </c>
      <c r="C140">
        <v>20</v>
      </c>
      <c r="D140">
        <v>70</v>
      </c>
      <c r="F140" s="2">
        <f t="shared" si="19"/>
        <v>60</v>
      </c>
      <c r="G140" s="10">
        <f t="shared" si="23"/>
        <v>64</v>
      </c>
      <c r="I140" s="2"/>
      <c r="N140" s="3">
        <v>60</v>
      </c>
    </row>
    <row r="141" spans="1:27" s="2" customFormat="1" hidden="1" x14ac:dyDescent="0.25">
      <c r="A141" t="s">
        <v>131</v>
      </c>
      <c r="B141" t="s">
        <v>78</v>
      </c>
      <c r="C141">
        <v>20</v>
      </c>
      <c r="D141"/>
      <c r="E141"/>
      <c r="F141" s="2">
        <f t="shared" si="19"/>
        <v>35</v>
      </c>
      <c r="G141" s="10">
        <f t="shared" si="18"/>
        <v>36</v>
      </c>
      <c r="I141" s="2" t="e">
        <f t="shared" si="24"/>
        <v>#DIV/0!</v>
      </c>
      <c r="J141"/>
      <c r="K141"/>
      <c r="M141"/>
      <c r="N141" s="3">
        <v>35</v>
      </c>
      <c r="O141" s="3"/>
      <c r="Q141"/>
      <c r="R141"/>
      <c r="S141"/>
      <c r="T141"/>
      <c r="U141"/>
      <c r="V141"/>
      <c r="W141"/>
      <c r="X141"/>
      <c r="Y141"/>
      <c r="Z141"/>
      <c r="AA141"/>
    </row>
    <row r="142" spans="1:27" s="2" customFormat="1" hidden="1" x14ac:dyDescent="0.25">
      <c r="A142" t="s">
        <v>132</v>
      </c>
      <c r="B142" t="s">
        <v>78</v>
      </c>
      <c r="C142">
        <v>20</v>
      </c>
      <c r="D142"/>
      <c r="E142"/>
      <c r="F142" s="2">
        <f t="shared" si="19"/>
        <v>25</v>
      </c>
      <c r="G142" s="10">
        <f t="shared" si="18"/>
        <v>26</v>
      </c>
      <c r="I142" s="2" t="e">
        <f t="shared" si="24"/>
        <v>#DIV/0!</v>
      </c>
      <c r="J142"/>
      <c r="K142"/>
      <c r="M142"/>
      <c r="N142" s="3">
        <v>25</v>
      </c>
      <c r="O142" s="3"/>
      <c r="Q142"/>
      <c r="R142"/>
      <c r="S142"/>
      <c r="T142"/>
      <c r="U142"/>
      <c r="V142"/>
      <c r="W142"/>
      <c r="X142"/>
      <c r="Y142"/>
      <c r="Z142"/>
      <c r="AA142"/>
    </row>
    <row r="143" spans="1:27" s="2" customFormat="1" hidden="1" x14ac:dyDescent="0.25">
      <c r="A143" t="s">
        <v>140</v>
      </c>
      <c r="B143" t="s">
        <v>34</v>
      </c>
      <c r="C143"/>
      <c r="D143"/>
      <c r="E143"/>
      <c r="F143" s="2">
        <f t="shared" si="19"/>
        <v>15.5</v>
      </c>
      <c r="G143" s="10">
        <f t="shared" si="18"/>
        <v>16.5</v>
      </c>
      <c r="I143" s="2" t="e">
        <f t="shared" si="24"/>
        <v>#DIV/0!</v>
      </c>
      <c r="J143"/>
      <c r="K143"/>
      <c r="M143"/>
      <c r="N143" s="3">
        <v>15.5</v>
      </c>
      <c r="O143" s="3"/>
      <c r="Q143"/>
      <c r="R143"/>
      <c r="S143"/>
      <c r="T143"/>
      <c r="U143"/>
      <c r="V143"/>
      <c r="W143"/>
      <c r="X143"/>
      <c r="Y143"/>
      <c r="Z143"/>
      <c r="AA143"/>
    </row>
    <row r="144" spans="1:27" s="2" customFormat="1" hidden="1" x14ac:dyDescent="0.25">
      <c r="A144" t="s">
        <v>112</v>
      </c>
      <c r="B144" t="s">
        <v>78</v>
      </c>
      <c r="C144"/>
      <c r="D144"/>
      <c r="E144"/>
      <c r="F144" s="2">
        <f t="shared" si="19"/>
        <v>52.5</v>
      </c>
      <c r="G144" s="10">
        <f t="shared" si="18"/>
        <v>53.5</v>
      </c>
      <c r="I144" s="2" t="e">
        <f t="shared" si="24"/>
        <v>#DIV/0!</v>
      </c>
      <c r="J144"/>
      <c r="K144"/>
      <c r="M144"/>
      <c r="N144" s="3">
        <v>52.5</v>
      </c>
      <c r="O144" s="3"/>
      <c r="Q144"/>
      <c r="R144"/>
      <c r="S144"/>
      <c r="T144"/>
      <c r="U144"/>
      <c r="V144"/>
      <c r="W144"/>
      <c r="X144"/>
      <c r="Y144"/>
      <c r="Z144"/>
      <c r="AA144"/>
    </row>
    <row r="145" spans="1:27" s="2" customFormat="1" hidden="1" x14ac:dyDescent="0.25">
      <c r="A145" t="s">
        <v>113</v>
      </c>
      <c r="B145" t="s">
        <v>78</v>
      </c>
      <c r="C145">
        <v>45</v>
      </c>
      <c r="D145"/>
      <c r="E145"/>
      <c r="F145" s="2">
        <f t="shared" si="19"/>
        <v>55</v>
      </c>
      <c r="G145" s="10">
        <f t="shared" si="18"/>
        <v>56</v>
      </c>
      <c r="I145" s="2" t="e">
        <f t="shared" si="24"/>
        <v>#DIV/0!</v>
      </c>
      <c r="J145"/>
      <c r="K145"/>
      <c r="M145"/>
      <c r="N145" s="3">
        <v>55</v>
      </c>
      <c r="O145" s="3"/>
      <c r="Q145"/>
      <c r="R145"/>
      <c r="S145"/>
      <c r="T145"/>
      <c r="U145"/>
      <c r="V145"/>
      <c r="W145"/>
      <c r="X145"/>
      <c r="Y145"/>
      <c r="Z145"/>
      <c r="AA145"/>
    </row>
    <row r="146" spans="1:27" s="2" customFormat="1" hidden="1" x14ac:dyDescent="0.25">
      <c r="A146" t="s">
        <v>86</v>
      </c>
      <c r="B146" t="s">
        <v>17</v>
      </c>
      <c r="C146"/>
      <c r="D146">
        <v>54</v>
      </c>
      <c r="E146"/>
      <c r="F146" s="2">
        <f t="shared" si="19"/>
        <v>25.5</v>
      </c>
      <c r="G146" s="10">
        <f t="shared" si="18"/>
        <v>26.5</v>
      </c>
      <c r="J146"/>
      <c r="K146"/>
      <c r="M146"/>
      <c r="N146" s="3">
        <v>25.5</v>
      </c>
      <c r="O146" s="3"/>
      <c r="Q146"/>
      <c r="R146"/>
      <c r="S146"/>
      <c r="T146"/>
      <c r="U146"/>
      <c r="V146"/>
      <c r="W146"/>
      <c r="X146"/>
      <c r="Y146"/>
      <c r="Z146"/>
      <c r="AA146"/>
    </row>
    <row r="147" spans="1:27" s="2" customFormat="1" hidden="1" x14ac:dyDescent="0.25">
      <c r="A147" t="s">
        <v>114</v>
      </c>
      <c r="B147" t="s">
        <v>78</v>
      </c>
      <c r="C147">
        <v>20</v>
      </c>
      <c r="D147"/>
      <c r="E147"/>
      <c r="F147" s="2">
        <f t="shared" si="19"/>
        <v>0</v>
      </c>
      <c r="G147" s="10">
        <f t="shared" si="18"/>
        <v>1</v>
      </c>
      <c r="I147" s="2" t="e">
        <f>G147+ROUNDUP(250/D147,1)</f>
        <v>#DIV/0!</v>
      </c>
      <c r="J147"/>
      <c r="K147"/>
      <c r="M147"/>
      <c r="N147" s="3">
        <v>0</v>
      </c>
      <c r="O147" s="3"/>
      <c r="Q147"/>
      <c r="R147"/>
      <c r="S147"/>
      <c r="T147"/>
      <c r="U147"/>
      <c r="V147"/>
      <c r="W147"/>
      <c r="X147"/>
      <c r="Y147"/>
      <c r="Z147"/>
      <c r="AA147"/>
    </row>
    <row r="148" spans="1:27" s="2" customFormat="1" hidden="1" x14ac:dyDescent="0.25">
      <c r="A148" t="s">
        <v>187</v>
      </c>
      <c r="B148" t="s">
        <v>100</v>
      </c>
      <c r="C148">
        <v>5</v>
      </c>
      <c r="D148">
        <v>210</v>
      </c>
      <c r="E148"/>
      <c r="F148" s="2">
        <f t="shared" si="19"/>
        <v>13</v>
      </c>
      <c r="G148" s="10">
        <f t="shared" ref="G148:G160" si="25">N148+1</f>
        <v>14</v>
      </c>
      <c r="J148"/>
      <c r="K148"/>
      <c r="M148"/>
      <c r="N148" s="3">
        <v>13</v>
      </c>
      <c r="O148" s="3"/>
      <c r="Q148"/>
      <c r="R148"/>
      <c r="S148"/>
      <c r="T148"/>
      <c r="U148"/>
      <c r="V148"/>
      <c r="W148"/>
      <c r="X148"/>
      <c r="Y148"/>
      <c r="Z148"/>
      <c r="AA148"/>
    </row>
    <row r="149" spans="1:27" s="2" customFormat="1" hidden="1" x14ac:dyDescent="0.25">
      <c r="A149" t="s">
        <v>115</v>
      </c>
      <c r="B149" t="s">
        <v>78</v>
      </c>
      <c r="C149"/>
      <c r="D149"/>
      <c r="E149"/>
      <c r="F149" s="2">
        <f t="shared" si="19"/>
        <v>12</v>
      </c>
      <c r="G149" s="10">
        <f t="shared" si="25"/>
        <v>13</v>
      </c>
      <c r="I149" s="2" t="e">
        <f>G149+ROUNDUP(250/D149,1)</f>
        <v>#DIV/0!</v>
      </c>
      <c r="J149"/>
      <c r="K149"/>
      <c r="M149"/>
      <c r="N149" s="3">
        <v>12</v>
      </c>
      <c r="O149" s="3"/>
      <c r="Q149"/>
      <c r="R149"/>
      <c r="S149"/>
      <c r="T149"/>
      <c r="U149"/>
      <c r="V149"/>
      <c r="W149"/>
      <c r="X149"/>
      <c r="Y149"/>
      <c r="Z149"/>
      <c r="AA149"/>
    </row>
    <row r="150" spans="1:27" s="2" customFormat="1" hidden="1" x14ac:dyDescent="0.25">
      <c r="A150" t="s">
        <v>139</v>
      </c>
      <c r="B150" t="s">
        <v>78</v>
      </c>
      <c r="C150">
        <v>50</v>
      </c>
      <c r="D150"/>
      <c r="E150"/>
      <c r="F150" s="2">
        <f t="shared" si="19"/>
        <v>14</v>
      </c>
      <c r="G150" s="10">
        <f t="shared" si="25"/>
        <v>15</v>
      </c>
      <c r="I150" s="2" t="e">
        <f>G150+ROUNDUP(250/D150,1)</f>
        <v>#DIV/0!</v>
      </c>
      <c r="J150"/>
      <c r="K150"/>
      <c r="M150"/>
      <c r="N150" s="3">
        <v>14</v>
      </c>
      <c r="O150" s="3"/>
      <c r="Q150"/>
      <c r="R150"/>
      <c r="S150"/>
      <c r="T150"/>
      <c r="U150"/>
      <c r="V150"/>
      <c r="W150"/>
      <c r="X150"/>
      <c r="Y150"/>
      <c r="Z150"/>
      <c r="AA150"/>
    </row>
    <row r="151" spans="1:27" s="2" customFormat="1" hidden="1" x14ac:dyDescent="0.25">
      <c r="A151" t="s">
        <v>116</v>
      </c>
      <c r="B151" t="s">
        <v>78</v>
      </c>
      <c r="C151">
        <v>50</v>
      </c>
      <c r="D151"/>
      <c r="E151"/>
      <c r="F151" s="2">
        <f t="shared" si="19"/>
        <v>20</v>
      </c>
      <c r="G151" s="10">
        <f t="shared" si="25"/>
        <v>21</v>
      </c>
      <c r="I151" s="2" t="e">
        <f>G151+ROUNDUP(250/D151,1)</f>
        <v>#DIV/0!</v>
      </c>
      <c r="J151"/>
      <c r="K151"/>
      <c r="M151"/>
      <c r="N151" s="3">
        <v>20</v>
      </c>
      <c r="O151" s="3"/>
      <c r="Q151"/>
      <c r="R151"/>
      <c r="S151"/>
      <c r="T151"/>
      <c r="U151"/>
      <c r="V151"/>
      <c r="W151"/>
      <c r="X151"/>
      <c r="Y151"/>
      <c r="Z151"/>
      <c r="AA151"/>
    </row>
    <row r="152" spans="1:27" s="2" customFormat="1" hidden="1" x14ac:dyDescent="0.25">
      <c r="A152" t="s">
        <v>117</v>
      </c>
      <c r="B152" t="s">
        <v>78</v>
      </c>
      <c r="C152"/>
      <c r="D152"/>
      <c r="E152"/>
      <c r="F152" s="2" t="str">
        <f t="shared" si="19"/>
        <v>Call</v>
      </c>
      <c r="G152" s="10" t="e">
        <f t="shared" si="25"/>
        <v>#VALUE!</v>
      </c>
      <c r="I152" s="2" t="e">
        <f>G152+ROUNDUP(250/D152,1)</f>
        <v>#VALUE!</v>
      </c>
      <c r="J152"/>
      <c r="K152"/>
      <c r="M152"/>
      <c r="N152" s="3" t="s">
        <v>102</v>
      </c>
      <c r="O152" s="3"/>
      <c r="Q152"/>
      <c r="R152"/>
      <c r="S152"/>
      <c r="T152"/>
      <c r="U152"/>
      <c r="V152"/>
      <c r="W152"/>
      <c r="X152"/>
      <c r="Y152"/>
      <c r="Z152"/>
      <c r="AA152"/>
    </row>
    <row r="153" spans="1:27" hidden="1" x14ac:dyDescent="0.25">
      <c r="F153" s="2">
        <f t="shared" si="19"/>
        <v>0</v>
      </c>
      <c r="G153" s="10">
        <f t="shared" si="25"/>
        <v>1</v>
      </c>
    </row>
    <row r="154" spans="1:27" s="2" customFormat="1" ht="17.25" hidden="1" x14ac:dyDescent="0.3">
      <c r="A154" s="21" t="s">
        <v>119</v>
      </c>
      <c r="B154"/>
      <c r="C154"/>
      <c r="D154"/>
      <c r="E154"/>
      <c r="F154" s="2">
        <f t="shared" si="19"/>
        <v>24</v>
      </c>
      <c r="G154" s="10">
        <f t="shared" si="25"/>
        <v>25</v>
      </c>
      <c r="I154" s="2" t="e">
        <f>G154+ROUNDUP(250/D154,1)</f>
        <v>#DIV/0!</v>
      </c>
      <c r="J154"/>
      <c r="K154"/>
      <c r="M154"/>
      <c r="N154" s="3">
        <v>24</v>
      </c>
      <c r="O154" s="3"/>
      <c r="Q154"/>
      <c r="R154"/>
      <c r="S154"/>
      <c r="T154"/>
      <c r="U154"/>
      <c r="V154"/>
      <c r="W154"/>
      <c r="X154"/>
      <c r="Y154"/>
      <c r="Z154"/>
      <c r="AA154"/>
    </row>
    <row r="155" spans="1:27" s="2" customFormat="1" hidden="1" x14ac:dyDescent="0.25">
      <c r="A155" t="s">
        <v>120</v>
      </c>
      <c r="B155" t="s">
        <v>17</v>
      </c>
      <c r="C155">
        <v>8</v>
      </c>
      <c r="D155"/>
      <c r="E155"/>
      <c r="F155" s="2">
        <f t="shared" ref="F155:F160" si="26">N155</f>
        <v>12.5</v>
      </c>
      <c r="G155" s="10">
        <f t="shared" si="25"/>
        <v>13.5</v>
      </c>
      <c r="I155" s="2" t="e">
        <f>G155+ROUNDUP(250/D155,1)</f>
        <v>#DIV/0!</v>
      </c>
      <c r="J155"/>
      <c r="K155"/>
      <c r="M155"/>
      <c r="N155" s="3">
        <v>12.5</v>
      </c>
      <c r="O155" s="3"/>
      <c r="Q155"/>
      <c r="R155"/>
      <c r="S155"/>
      <c r="T155"/>
      <c r="U155"/>
      <c r="V155"/>
      <c r="W155"/>
      <c r="X155"/>
      <c r="Y155"/>
      <c r="Z155"/>
      <c r="AA155"/>
    </row>
    <row r="156" spans="1:27" s="2" customFormat="1" hidden="1" x14ac:dyDescent="0.25">
      <c r="A156" t="s">
        <v>121</v>
      </c>
      <c r="B156" t="s">
        <v>17</v>
      </c>
      <c r="C156">
        <v>20</v>
      </c>
      <c r="D156"/>
      <c r="E156"/>
      <c r="F156" s="2">
        <f t="shared" si="26"/>
        <v>48.5</v>
      </c>
      <c r="G156" s="10">
        <f t="shared" si="25"/>
        <v>49.5</v>
      </c>
      <c r="I156"/>
      <c r="J156"/>
      <c r="K156"/>
      <c r="M156"/>
      <c r="N156" s="3">
        <v>48.5</v>
      </c>
      <c r="O156" s="3"/>
      <c r="Q156"/>
      <c r="R156"/>
      <c r="S156"/>
      <c r="T156"/>
      <c r="U156"/>
      <c r="V156"/>
      <c r="W156"/>
      <c r="X156"/>
      <c r="Y156"/>
      <c r="Z156"/>
      <c r="AA156"/>
    </row>
    <row r="157" spans="1:27" hidden="1" x14ac:dyDescent="0.25">
      <c r="F157" s="2">
        <f t="shared" si="26"/>
        <v>0</v>
      </c>
      <c r="G157" s="10">
        <f t="shared" si="25"/>
        <v>1</v>
      </c>
    </row>
    <row r="158" spans="1:27" hidden="1" x14ac:dyDescent="0.25">
      <c r="F158" s="2">
        <f t="shared" si="26"/>
        <v>0</v>
      </c>
      <c r="G158" s="10">
        <f t="shared" si="25"/>
        <v>1</v>
      </c>
    </row>
    <row r="159" spans="1:27" hidden="1" x14ac:dyDescent="0.25">
      <c r="A159" s="22" t="s">
        <v>180</v>
      </c>
      <c r="B159" t="s">
        <v>78</v>
      </c>
      <c r="C159">
        <v>15</v>
      </c>
      <c r="D159">
        <v>80</v>
      </c>
      <c r="F159" s="2">
        <f t="shared" si="26"/>
        <v>18</v>
      </c>
      <c r="G159" s="10">
        <f t="shared" si="25"/>
        <v>19</v>
      </c>
      <c r="N159" s="3">
        <v>18</v>
      </c>
    </row>
    <row r="160" spans="1:27" hidden="1" x14ac:dyDescent="0.25">
      <c r="A160" t="s">
        <v>184</v>
      </c>
      <c r="B160" t="s">
        <v>183</v>
      </c>
      <c r="F160" s="2">
        <f t="shared" si="26"/>
        <v>3</v>
      </c>
      <c r="G160" s="10">
        <f t="shared" si="25"/>
        <v>4</v>
      </c>
      <c r="N160" s="3">
        <v>3</v>
      </c>
    </row>
  </sheetData>
  <pageMargins left="0.7" right="0.7" top="0.75" bottom="0.75" header="0.3" footer="0.3"/>
  <pageSetup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0CC0-9916-4279-B6D2-516BE8DB02CD}">
  <sheetPr>
    <pageSetUpPr fitToPage="1"/>
  </sheetPr>
  <dimension ref="A1:AA162"/>
  <sheetViews>
    <sheetView workbookViewId="0">
      <selection activeCell="F21" sqref="F21"/>
    </sheetView>
  </sheetViews>
  <sheetFormatPr defaultRowHeight="15" x14ac:dyDescent="0.25"/>
  <cols>
    <col min="1" max="1" width="62.140625" bestFit="1" customWidth="1"/>
    <col min="2" max="2" width="10.5703125" bestFit="1" customWidth="1"/>
    <col min="3" max="3" width="11.85546875" bestFit="1" customWidth="1"/>
    <col min="4" max="4" width="7.42578125" bestFit="1" customWidth="1"/>
    <col min="5" max="5" width="11" bestFit="1" customWidth="1"/>
    <col min="6" max="6" width="9.7109375" style="2" bestFit="1" customWidth="1"/>
    <col min="7" max="7" width="10.5703125" style="2" hidden="1" customWidth="1"/>
    <col min="8" max="8" width="11.5703125" style="2" hidden="1" customWidth="1"/>
    <col min="9" max="9" width="9" hidden="1" customWidth="1"/>
    <col min="10" max="10" width="11.28515625" hidden="1" customWidth="1"/>
    <col min="11" max="11" width="10" hidden="1" customWidth="1"/>
    <col min="12" max="12" width="8" style="2" hidden="1" customWidth="1"/>
    <col min="13" max="13" width="8" hidden="1" customWidth="1"/>
    <col min="14" max="14" width="6" style="3" hidden="1" customWidth="1"/>
    <col min="15" max="15" width="5.85546875" style="3" hidden="1" customWidth="1"/>
    <col min="16" max="16" width="8.5703125" style="2" hidden="1" customWidth="1"/>
    <col min="17" max="17" width="12.85546875" hidden="1" customWidth="1"/>
    <col min="18" max="18" width="8" hidden="1" customWidth="1"/>
    <col min="19" max="19" width="0.140625" customWidth="1"/>
  </cols>
  <sheetData>
    <row r="1" spans="1:18" x14ac:dyDescent="0.25">
      <c r="A1" s="1" t="s">
        <v>201</v>
      </c>
    </row>
    <row r="2" spans="1:18" x14ac:dyDescent="0.25">
      <c r="A2" s="4"/>
    </row>
    <row r="4" spans="1:18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7" t="s">
        <v>5</v>
      </c>
      <c r="H4" s="6" t="s">
        <v>6</v>
      </c>
      <c r="I4" s="5" t="s">
        <v>7</v>
      </c>
      <c r="J4" s="5" t="s">
        <v>8</v>
      </c>
      <c r="K4" s="5" t="s">
        <v>9</v>
      </c>
      <c r="L4" s="6" t="s">
        <v>10</v>
      </c>
      <c r="M4" s="5" t="s">
        <v>11</v>
      </c>
      <c r="N4" s="8" t="s">
        <v>12</v>
      </c>
      <c r="O4" s="8" t="s">
        <v>176</v>
      </c>
      <c r="P4" s="6" t="s">
        <v>13</v>
      </c>
      <c r="Q4" s="5" t="s">
        <v>14</v>
      </c>
      <c r="R4" s="5" t="s">
        <v>15</v>
      </c>
    </row>
    <row r="5" spans="1:18" ht="16.5" x14ac:dyDescent="0.3">
      <c r="A5" s="9" t="s">
        <v>124</v>
      </c>
      <c r="B5" s="5"/>
      <c r="C5" s="5"/>
      <c r="D5" s="5"/>
      <c r="E5" s="5"/>
      <c r="F5" s="6"/>
      <c r="G5" s="6"/>
      <c r="H5" s="6"/>
      <c r="I5" s="5"/>
      <c r="J5" s="5"/>
      <c r="K5" s="5"/>
      <c r="L5" s="6"/>
      <c r="M5" s="5"/>
      <c r="N5" s="8"/>
      <c r="O5" s="8"/>
      <c r="Q5" s="5"/>
      <c r="R5" s="5"/>
    </row>
    <row r="6" spans="1:18" hidden="1" x14ac:dyDescent="0.25">
      <c r="A6" t="s">
        <v>167</v>
      </c>
      <c r="B6" t="s">
        <v>30</v>
      </c>
      <c r="C6" s="5"/>
      <c r="D6">
        <v>80</v>
      </c>
      <c r="E6" s="5"/>
      <c r="F6" s="10">
        <f>N6</f>
        <v>34</v>
      </c>
      <c r="G6" s="10">
        <f>N6+1</f>
        <v>35</v>
      </c>
      <c r="H6" s="6"/>
      <c r="I6" s="5"/>
      <c r="J6" s="5"/>
      <c r="K6" s="5"/>
      <c r="L6" s="10">
        <f>G6+1</f>
        <v>36</v>
      </c>
      <c r="M6">
        <v>29</v>
      </c>
      <c r="N6" s="3">
        <v>34</v>
      </c>
      <c r="Q6" s="5"/>
      <c r="R6" s="5"/>
    </row>
    <row r="7" spans="1:18" hidden="1" x14ac:dyDescent="0.25">
      <c r="A7" t="s">
        <v>152</v>
      </c>
      <c r="B7" t="s">
        <v>52</v>
      </c>
      <c r="C7" s="5"/>
      <c r="D7">
        <v>80</v>
      </c>
      <c r="F7" s="10">
        <f>N7</f>
        <v>34</v>
      </c>
      <c r="G7" s="10">
        <f t="shared" ref="G7:G9" si="0">N7+1</f>
        <v>35</v>
      </c>
      <c r="H7" s="6"/>
      <c r="I7" s="5"/>
      <c r="J7" s="5"/>
      <c r="K7" s="5"/>
      <c r="L7" s="10">
        <f>G7+1</f>
        <v>36</v>
      </c>
      <c r="M7">
        <v>26</v>
      </c>
      <c r="N7" s="3">
        <v>34</v>
      </c>
      <c r="Q7" s="5"/>
      <c r="R7" s="5"/>
    </row>
    <row r="8" spans="1:18" hidden="1" x14ac:dyDescent="0.25">
      <c r="A8" t="s">
        <v>16</v>
      </c>
      <c r="B8" t="s">
        <v>78</v>
      </c>
      <c r="C8">
        <v>25</v>
      </c>
      <c r="D8">
        <v>80</v>
      </c>
      <c r="F8" s="10">
        <v>32</v>
      </c>
      <c r="G8" s="10">
        <f t="shared" si="0"/>
        <v>32</v>
      </c>
      <c r="H8" s="6"/>
      <c r="I8" s="5"/>
      <c r="J8" s="5"/>
      <c r="K8" s="5"/>
      <c r="L8" s="10">
        <v>20</v>
      </c>
      <c r="M8">
        <v>20</v>
      </c>
      <c r="N8" s="3">
        <v>31</v>
      </c>
      <c r="Q8" s="5"/>
      <c r="R8" s="5"/>
    </row>
    <row r="9" spans="1:18" hidden="1" x14ac:dyDescent="0.25">
      <c r="A9" t="s">
        <v>68</v>
      </c>
      <c r="F9" s="10">
        <v>22</v>
      </c>
      <c r="G9" s="10">
        <f t="shared" si="0"/>
        <v>22</v>
      </c>
      <c r="H9" s="6"/>
      <c r="I9" s="5"/>
      <c r="J9" s="5"/>
      <c r="K9" s="5"/>
      <c r="L9" s="10"/>
      <c r="N9" s="3">
        <v>21</v>
      </c>
      <c r="Q9" s="5"/>
      <c r="R9" s="5"/>
    </row>
    <row r="10" spans="1:18" hidden="1" x14ac:dyDescent="0.25">
      <c r="A10" t="s">
        <v>159</v>
      </c>
      <c r="B10" t="s">
        <v>17</v>
      </c>
      <c r="C10">
        <v>25</v>
      </c>
      <c r="D10">
        <v>80</v>
      </c>
      <c r="F10" s="10">
        <v>31</v>
      </c>
      <c r="G10" s="10">
        <f>N10</f>
        <v>31</v>
      </c>
      <c r="H10" s="6"/>
      <c r="I10" s="5"/>
      <c r="J10" s="5"/>
      <c r="K10" s="5"/>
      <c r="L10" s="10">
        <v>20</v>
      </c>
      <c r="M10">
        <v>20</v>
      </c>
      <c r="N10" s="3">
        <v>31</v>
      </c>
      <c r="Q10" s="5"/>
      <c r="R10" s="5"/>
    </row>
    <row r="11" spans="1:18" x14ac:dyDescent="0.25">
      <c r="A11" t="s">
        <v>18</v>
      </c>
      <c r="B11" t="s">
        <v>19</v>
      </c>
      <c r="D11">
        <v>60</v>
      </c>
      <c r="F11" s="2">
        <f>N11+1</f>
        <v>11</v>
      </c>
      <c r="G11" s="10">
        <f>N11+1</f>
        <v>11</v>
      </c>
      <c r="H11" s="2">
        <f>G11+ROUNDUP(250/D11,1)</f>
        <v>15.2</v>
      </c>
      <c r="I11" s="2">
        <f t="shared" ref="I11:I26" si="1">G11+ROUNDUP(250/D11,1)</f>
        <v>15.2</v>
      </c>
      <c r="J11" s="2">
        <f>G11+ROUNDUP(30/D11,1)</f>
        <v>11.5</v>
      </c>
      <c r="K11" s="2">
        <f>G11+ROUNDUP(45/D11,1)</f>
        <v>11.8</v>
      </c>
      <c r="L11" s="2">
        <v>14</v>
      </c>
      <c r="M11" s="11">
        <f>G11+1</f>
        <v>12</v>
      </c>
      <c r="N11" s="3">
        <v>10</v>
      </c>
      <c r="O11" s="3">
        <v>1</v>
      </c>
      <c r="Q11" s="11">
        <f>ROUNDUP((146/D11 + G11) / 0.05, 0) * 0.05</f>
        <v>13.450000000000001</v>
      </c>
      <c r="R11">
        <v>10</v>
      </c>
    </row>
    <row r="12" spans="1:18" hidden="1" x14ac:dyDescent="0.25">
      <c r="A12" t="s">
        <v>20</v>
      </c>
      <c r="B12" t="s">
        <v>26</v>
      </c>
      <c r="D12">
        <v>48</v>
      </c>
      <c r="F12" s="2">
        <v>14</v>
      </c>
      <c r="G12" s="10">
        <f t="shared" ref="G12:G15" si="2">N12+1</f>
        <v>1</v>
      </c>
      <c r="H12" s="12"/>
      <c r="I12" s="12"/>
      <c r="J12" s="12"/>
      <c r="K12" s="12"/>
      <c r="L12" s="12"/>
      <c r="M12" s="11"/>
      <c r="N12">
        <v>0</v>
      </c>
      <c r="O12"/>
      <c r="P12" s="12"/>
      <c r="Q12" s="11"/>
    </row>
    <row r="13" spans="1:18" x14ac:dyDescent="0.25">
      <c r="A13" t="s">
        <v>20</v>
      </c>
      <c r="B13" t="s">
        <v>34</v>
      </c>
      <c r="D13">
        <v>54</v>
      </c>
      <c r="E13" t="s">
        <v>192</v>
      </c>
      <c r="F13" s="2">
        <f t="shared" ref="F13:F78" si="3">N13</f>
        <v>17</v>
      </c>
      <c r="G13" s="10">
        <f t="shared" si="2"/>
        <v>18</v>
      </c>
      <c r="H13" s="12">
        <f>G13+ROUNDUP(250/D13,1)</f>
        <v>22.7</v>
      </c>
      <c r="I13" s="12">
        <f t="shared" si="1"/>
        <v>22.7</v>
      </c>
      <c r="J13" s="12">
        <f>G13+ROUNDUP(30/D13,1)</f>
        <v>18.600000000000001</v>
      </c>
      <c r="K13" s="12">
        <f>G13+ROUNDUP(45/D13,1)</f>
        <v>18.899999999999999</v>
      </c>
      <c r="L13" s="12">
        <v>16</v>
      </c>
      <c r="M13" s="11">
        <f>G13+1</f>
        <v>19</v>
      </c>
      <c r="N13">
        <v>17</v>
      </c>
      <c r="O13"/>
      <c r="P13" s="12">
        <v>14</v>
      </c>
      <c r="Q13" s="11">
        <f>ROUNDUP((146/D13 + G13) / 0.05, 0) * 0.05</f>
        <v>20.75</v>
      </c>
      <c r="R13">
        <v>12</v>
      </c>
    </row>
    <row r="14" spans="1:18" hidden="1" x14ac:dyDescent="0.25">
      <c r="A14" t="s">
        <v>49</v>
      </c>
      <c r="F14" s="2">
        <f t="shared" si="3"/>
        <v>0</v>
      </c>
      <c r="G14" s="10">
        <f t="shared" si="2"/>
        <v>1</v>
      </c>
      <c r="H14" s="12"/>
      <c r="I14" s="12"/>
      <c r="J14" s="12"/>
      <c r="K14" s="12"/>
      <c r="L14" s="12"/>
      <c r="M14" s="11"/>
      <c r="N14" s="3">
        <v>0</v>
      </c>
      <c r="P14" s="12"/>
      <c r="Q14" s="11"/>
    </row>
    <row r="15" spans="1:18" hidden="1" x14ac:dyDescent="0.25">
      <c r="A15" t="s">
        <v>22</v>
      </c>
      <c r="B15" t="s">
        <v>23</v>
      </c>
      <c r="D15">
        <v>60</v>
      </c>
      <c r="F15" s="2">
        <f t="shared" si="3"/>
        <v>0</v>
      </c>
      <c r="G15" s="10">
        <f t="shared" si="2"/>
        <v>1</v>
      </c>
      <c r="H15" s="12"/>
      <c r="I15" s="2">
        <f t="shared" si="1"/>
        <v>5.1999999999999993</v>
      </c>
      <c r="J15" s="2"/>
      <c r="K15" s="2"/>
      <c r="M15" s="11"/>
      <c r="N15" s="3">
        <v>0</v>
      </c>
      <c r="Q15" s="11"/>
    </row>
    <row r="16" spans="1:18" hidden="1" x14ac:dyDescent="0.25">
      <c r="A16" t="s">
        <v>24</v>
      </c>
      <c r="B16" t="s">
        <v>178</v>
      </c>
      <c r="C16">
        <v>50</v>
      </c>
      <c r="D16">
        <v>35</v>
      </c>
      <c r="F16" s="2">
        <f t="shared" si="3"/>
        <v>0</v>
      </c>
      <c r="G16" s="10">
        <v>0</v>
      </c>
      <c r="H16" s="12"/>
      <c r="I16" s="2">
        <f t="shared" si="1"/>
        <v>7.1999999999999993</v>
      </c>
      <c r="J16" s="2"/>
      <c r="K16" s="2"/>
      <c r="M16" s="11"/>
      <c r="N16" s="3">
        <v>0</v>
      </c>
      <c r="Q16" s="11"/>
    </row>
    <row r="17" spans="1:18" x14ac:dyDescent="0.25">
      <c r="A17" t="s">
        <v>25</v>
      </c>
      <c r="B17" t="s">
        <v>26</v>
      </c>
      <c r="C17">
        <v>32</v>
      </c>
      <c r="D17">
        <v>65</v>
      </c>
      <c r="F17" s="2">
        <f t="shared" si="3"/>
        <v>18</v>
      </c>
      <c r="G17" s="10">
        <f t="shared" ref="G17:G83" si="4">N17+1</f>
        <v>19</v>
      </c>
      <c r="H17" s="12">
        <f>G17+ROUNDUP(250/D17,1)</f>
        <v>22.9</v>
      </c>
      <c r="I17" s="12">
        <f t="shared" si="1"/>
        <v>22.9</v>
      </c>
      <c r="J17" s="12">
        <f>G17+ROUNDUP(30/D17,1)</f>
        <v>19.5</v>
      </c>
      <c r="K17" s="12">
        <f>G17+ROUNDUP(45/D17,1)</f>
        <v>19.7</v>
      </c>
      <c r="L17" s="12">
        <f>G17+1</f>
        <v>20</v>
      </c>
      <c r="M17" s="11">
        <f t="shared" ref="M17:M49" si="5">G17+1</f>
        <v>20</v>
      </c>
      <c r="N17">
        <v>18</v>
      </c>
      <c r="O17"/>
      <c r="P17" s="12"/>
      <c r="Q17" s="11">
        <f>ROUNDUP((146/D17 + G17) / 0.05, 0) * 0.05</f>
        <v>21.25</v>
      </c>
      <c r="R17">
        <v>6</v>
      </c>
    </row>
    <row r="18" spans="1:18" hidden="1" x14ac:dyDescent="0.25">
      <c r="A18" t="s">
        <v>27</v>
      </c>
      <c r="B18" t="s">
        <v>30</v>
      </c>
      <c r="C18">
        <v>50</v>
      </c>
      <c r="F18" s="2">
        <f t="shared" si="3"/>
        <v>16</v>
      </c>
      <c r="G18" s="10">
        <f t="shared" si="4"/>
        <v>17</v>
      </c>
      <c r="H18" s="12"/>
      <c r="I18" s="2" t="e">
        <f t="shared" si="1"/>
        <v>#DIV/0!</v>
      </c>
      <c r="J18" s="12"/>
      <c r="K18" s="12"/>
      <c r="M18" s="11">
        <f t="shared" si="5"/>
        <v>18</v>
      </c>
      <c r="N18" s="3">
        <v>16</v>
      </c>
      <c r="Q18" s="11"/>
    </row>
    <row r="19" spans="1:18" hidden="1" x14ac:dyDescent="0.25">
      <c r="A19" t="s">
        <v>28</v>
      </c>
      <c r="B19" t="s">
        <v>26</v>
      </c>
      <c r="C19">
        <v>32</v>
      </c>
      <c r="D19">
        <v>65</v>
      </c>
      <c r="F19" s="2">
        <f t="shared" si="3"/>
        <v>18</v>
      </c>
      <c r="G19" s="10">
        <f t="shared" si="4"/>
        <v>19</v>
      </c>
      <c r="H19" s="12"/>
      <c r="I19" s="2">
        <f t="shared" si="1"/>
        <v>22.9</v>
      </c>
      <c r="J19" s="12"/>
      <c r="K19" s="12"/>
      <c r="L19" s="2">
        <v>19</v>
      </c>
      <c r="M19" s="11">
        <f t="shared" si="5"/>
        <v>20</v>
      </c>
      <c r="N19" s="3">
        <v>18</v>
      </c>
      <c r="Q19" s="11"/>
    </row>
    <row r="20" spans="1:18" x14ac:dyDescent="0.25">
      <c r="A20" t="s">
        <v>29</v>
      </c>
      <c r="B20" t="s">
        <v>26</v>
      </c>
      <c r="C20">
        <v>35</v>
      </c>
      <c r="D20">
        <v>49</v>
      </c>
      <c r="F20" s="2">
        <v>33</v>
      </c>
      <c r="G20" s="10">
        <v>0</v>
      </c>
      <c r="H20" s="12">
        <v>0</v>
      </c>
      <c r="I20" s="12">
        <f t="shared" si="1"/>
        <v>5.1999999999999993</v>
      </c>
      <c r="J20" s="12"/>
      <c r="K20" s="12"/>
      <c r="L20" s="12">
        <f>G20+1</f>
        <v>1</v>
      </c>
      <c r="M20" s="11">
        <f t="shared" si="5"/>
        <v>1</v>
      </c>
      <c r="N20">
        <v>34</v>
      </c>
      <c r="O20"/>
      <c r="P20" s="12">
        <v>19</v>
      </c>
      <c r="Q20" s="11">
        <f>ROUNDUP((146/D20 + G20) / 0.05, 0) * 0.05</f>
        <v>3</v>
      </c>
      <c r="R20">
        <v>12</v>
      </c>
    </row>
    <row r="21" spans="1:18" x14ac:dyDescent="0.25">
      <c r="A21" t="s">
        <v>31</v>
      </c>
      <c r="B21" t="s">
        <v>175</v>
      </c>
      <c r="C21">
        <v>70</v>
      </c>
      <c r="D21">
        <v>40</v>
      </c>
      <c r="E21" s="13"/>
      <c r="F21" s="2">
        <v>39</v>
      </c>
      <c r="G21" s="10">
        <f t="shared" si="4"/>
        <v>42</v>
      </c>
      <c r="I21" s="2">
        <f t="shared" si="1"/>
        <v>48.3</v>
      </c>
      <c r="J21" s="2"/>
      <c r="K21" s="2"/>
      <c r="L21" s="2">
        <v>38</v>
      </c>
      <c r="M21" s="11">
        <f t="shared" si="5"/>
        <v>43</v>
      </c>
      <c r="N21" s="3">
        <v>41</v>
      </c>
      <c r="Q21" s="11">
        <f>ROUNDUP((146/D21 + G21) / 0.05, 0) * 0.05</f>
        <v>45.650000000000006</v>
      </c>
      <c r="R21">
        <v>32</v>
      </c>
    </row>
    <row r="22" spans="1:18" hidden="1" x14ac:dyDescent="0.25">
      <c r="A22" t="s">
        <v>32</v>
      </c>
      <c r="C22">
        <v>70</v>
      </c>
      <c r="D22">
        <v>40</v>
      </c>
      <c r="E22" s="13"/>
      <c r="F22" s="2">
        <f t="shared" si="3"/>
        <v>0</v>
      </c>
      <c r="G22" s="10">
        <f t="shared" si="4"/>
        <v>1</v>
      </c>
      <c r="I22" s="2">
        <f t="shared" si="1"/>
        <v>7.3</v>
      </c>
      <c r="J22" s="2"/>
      <c r="K22" s="2"/>
      <c r="L22" s="2">
        <v>0</v>
      </c>
      <c r="M22" s="11">
        <f t="shared" si="5"/>
        <v>2</v>
      </c>
      <c r="N22" s="3">
        <v>0</v>
      </c>
      <c r="Q22" s="11">
        <f>ROUNDUP((146/D22 + G22) / 0.05, 0) * 0.05</f>
        <v>4.6500000000000004</v>
      </c>
    </row>
    <row r="23" spans="1:18" hidden="1" x14ac:dyDescent="0.25">
      <c r="A23" t="s">
        <v>33</v>
      </c>
      <c r="B23" t="s">
        <v>34</v>
      </c>
      <c r="C23">
        <v>10</v>
      </c>
      <c r="D23">
        <v>160</v>
      </c>
      <c r="E23" s="13"/>
      <c r="F23" s="2">
        <f t="shared" si="3"/>
        <v>0</v>
      </c>
      <c r="G23" s="10">
        <f t="shared" si="4"/>
        <v>1</v>
      </c>
      <c r="I23" s="2">
        <f t="shared" si="1"/>
        <v>2.6</v>
      </c>
      <c r="J23" s="2"/>
      <c r="K23" s="2"/>
      <c r="L23" s="2">
        <f>G23+1</f>
        <v>2</v>
      </c>
      <c r="M23" s="11">
        <f t="shared" si="5"/>
        <v>2</v>
      </c>
      <c r="N23" s="3">
        <v>0</v>
      </c>
      <c r="Q23" s="11">
        <f>ROUNDUP((146/D23 + G23) / 0.05, 0) * 0.05</f>
        <v>1.9500000000000002</v>
      </c>
    </row>
    <row r="24" spans="1:18" hidden="1" x14ac:dyDescent="0.25">
      <c r="A24" t="s">
        <v>35</v>
      </c>
      <c r="B24" t="s">
        <v>34</v>
      </c>
      <c r="C24">
        <v>10</v>
      </c>
      <c r="D24">
        <v>160</v>
      </c>
      <c r="E24" s="13"/>
      <c r="F24" s="2">
        <f t="shared" si="3"/>
        <v>0</v>
      </c>
      <c r="G24" s="10">
        <f t="shared" si="4"/>
        <v>1</v>
      </c>
      <c r="I24" s="2">
        <f t="shared" si="1"/>
        <v>2.6</v>
      </c>
      <c r="J24" s="2"/>
      <c r="K24" s="2"/>
      <c r="L24" s="2">
        <f>G24+1</f>
        <v>2</v>
      </c>
      <c r="M24" s="11">
        <f t="shared" si="5"/>
        <v>2</v>
      </c>
      <c r="N24" s="3">
        <v>0</v>
      </c>
      <c r="Q24" s="11"/>
    </row>
    <row r="25" spans="1:18" hidden="1" x14ac:dyDescent="0.25">
      <c r="A25" t="s">
        <v>36</v>
      </c>
      <c r="B25" t="s">
        <v>34</v>
      </c>
      <c r="C25">
        <v>10</v>
      </c>
      <c r="D25">
        <v>160</v>
      </c>
      <c r="E25" s="13"/>
      <c r="F25" s="2">
        <f t="shared" si="3"/>
        <v>0</v>
      </c>
      <c r="G25" s="10">
        <f t="shared" si="4"/>
        <v>1</v>
      </c>
      <c r="I25" s="2">
        <f t="shared" si="1"/>
        <v>2.6</v>
      </c>
      <c r="J25" s="2"/>
      <c r="K25" s="2"/>
      <c r="L25" s="2">
        <f>G25+1</f>
        <v>2</v>
      </c>
      <c r="M25" s="11">
        <f t="shared" si="5"/>
        <v>2</v>
      </c>
      <c r="N25" s="3">
        <v>0</v>
      </c>
      <c r="Q25" s="11"/>
    </row>
    <row r="26" spans="1:18" hidden="1" x14ac:dyDescent="0.25">
      <c r="A26" t="s">
        <v>37</v>
      </c>
      <c r="B26" t="s">
        <v>34</v>
      </c>
      <c r="C26">
        <v>5.5</v>
      </c>
      <c r="D26">
        <v>200</v>
      </c>
      <c r="E26" s="13"/>
      <c r="F26" s="2">
        <f t="shared" si="3"/>
        <v>0</v>
      </c>
      <c r="G26" s="10">
        <f t="shared" si="4"/>
        <v>1</v>
      </c>
      <c r="I26" s="2">
        <f t="shared" si="1"/>
        <v>2.2999999999999998</v>
      </c>
      <c r="J26" s="2"/>
      <c r="K26" s="2"/>
      <c r="L26" s="2">
        <v>0</v>
      </c>
      <c r="M26" s="11">
        <f t="shared" si="5"/>
        <v>2</v>
      </c>
      <c r="N26" s="3">
        <v>0</v>
      </c>
      <c r="Q26" s="11"/>
    </row>
    <row r="27" spans="1:18" hidden="1" x14ac:dyDescent="0.25">
      <c r="A27" t="s">
        <v>143</v>
      </c>
      <c r="B27" t="s">
        <v>17</v>
      </c>
      <c r="E27" s="13"/>
      <c r="F27" s="2">
        <f t="shared" si="3"/>
        <v>29</v>
      </c>
      <c r="G27" s="10">
        <f t="shared" si="4"/>
        <v>30</v>
      </c>
      <c r="I27" s="2"/>
      <c r="J27" s="2"/>
      <c r="K27" s="2"/>
      <c r="M27" s="11">
        <f t="shared" si="5"/>
        <v>31</v>
      </c>
      <c r="N27" s="3">
        <v>29</v>
      </c>
      <c r="Q27" s="11"/>
    </row>
    <row r="28" spans="1:18" hidden="1" x14ac:dyDescent="0.25">
      <c r="A28" t="s">
        <v>118</v>
      </c>
      <c r="B28" t="s">
        <v>39</v>
      </c>
      <c r="E28" s="13"/>
      <c r="F28" s="2">
        <f>N28+1</f>
        <v>22</v>
      </c>
      <c r="G28" s="10">
        <f t="shared" si="4"/>
        <v>22</v>
      </c>
      <c r="I28" s="2"/>
      <c r="J28" s="2"/>
      <c r="K28" s="2"/>
      <c r="M28" s="11">
        <f t="shared" si="5"/>
        <v>23</v>
      </c>
      <c r="N28" s="3">
        <v>21</v>
      </c>
      <c r="Q28" s="11"/>
    </row>
    <row r="29" spans="1:18" x14ac:dyDescent="0.25">
      <c r="A29" t="s">
        <v>109</v>
      </c>
      <c r="B29" t="s">
        <v>26</v>
      </c>
      <c r="E29" s="13"/>
      <c r="F29" s="2">
        <f>N29</f>
        <v>20</v>
      </c>
      <c r="G29" s="10">
        <f t="shared" si="4"/>
        <v>21</v>
      </c>
      <c r="I29" s="2"/>
      <c r="J29" s="2"/>
      <c r="K29" s="2"/>
      <c r="M29" s="11">
        <f t="shared" si="5"/>
        <v>22</v>
      </c>
      <c r="N29" s="3">
        <v>20</v>
      </c>
      <c r="Q29" s="11"/>
    </row>
    <row r="30" spans="1:18" x14ac:dyDescent="0.25">
      <c r="A30" t="s">
        <v>38</v>
      </c>
      <c r="B30" t="s">
        <v>39</v>
      </c>
      <c r="C30">
        <v>11</v>
      </c>
      <c r="D30">
        <v>99</v>
      </c>
      <c r="F30" s="2">
        <f t="shared" si="3"/>
        <v>52</v>
      </c>
      <c r="G30" s="10">
        <f t="shared" si="4"/>
        <v>53</v>
      </c>
      <c r="H30" s="2">
        <v>0</v>
      </c>
      <c r="I30" s="2">
        <f t="shared" ref="I30:I37" si="6">G30+ROUNDUP(250/D30,1)</f>
        <v>55.6</v>
      </c>
      <c r="J30" s="2"/>
      <c r="K30" s="2"/>
      <c r="L30" s="2">
        <f>G30+1</f>
        <v>54</v>
      </c>
      <c r="M30" s="11">
        <f t="shared" si="5"/>
        <v>54</v>
      </c>
      <c r="N30" s="3">
        <v>52</v>
      </c>
      <c r="Q30" s="11">
        <f>ROUNDUP((146/D30 + G30) / 0.05, 0) * 0.05</f>
        <v>54.5</v>
      </c>
      <c r="R30">
        <v>45</v>
      </c>
    </row>
    <row r="31" spans="1:18" hidden="1" x14ac:dyDescent="0.25">
      <c r="A31" t="s">
        <v>40</v>
      </c>
      <c r="B31" t="s">
        <v>41</v>
      </c>
      <c r="D31">
        <v>80</v>
      </c>
      <c r="F31" s="2">
        <f t="shared" si="3"/>
        <v>55</v>
      </c>
      <c r="G31" s="10">
        <f t="shared" si="4"/>
        <v>56</v>
      </c>
      <c r="H31" s="12">
        <v>0</v>
      </c>
      <c r="I31" s="2">
        <f t="shared" si="6"/>
        <v>59.2</v>
      </c>
      <c r="J31" s="2"/>
      <c r="K31" s="2"/>
      <c r="L31" s="2">
        <v>0</v>
      </c>
      <c r="M31" s="11">
        <f t="shared" si="5"/>
        <v>57</v>
      </c>
      <c r="N31" s="3">
        <v>55</v>
      </c>
      <c r="Q31" s="11">
        <v>0</v>
      </c>
    </row>
    <row r="32" spans="1:18" x14ac:dyDescent="0.25">
      <c r="A32" t="s">
        <v>42</v>
      </c>
      <c r="B32" t="s">
        <v>199</v>
      </c>
      <c r="C32">
        <v>30</v>
      </c>
      <c r="D32">
        <v>80</v>
      </c>
      <c r="F32" s="2">
        <f t="shared" si="3"/>
        <v>58</v>
      </c>
      <c r="G32" s="10">
        <f t="shared" si="4"/>
        <v>59</v>
      </c>
      <c r="H32" s="2">
        <f>G32+ROUNDUP(250/D32,1)</f>
        <v>62.2</v>
      </c>
      <c r="I32" s="2">
        <f t="shared" si="6"/>
        <v>62.2</v>
      </c>
      <c r="J32" s="2"/>
      <c r="K32" s="2"/>
      <c r="L32" s="2">
        <f>G32+1</f>
        <v>60</v>
      </c>
      <c r="M32" s="11">
        <f t="shared" si="5"/>
        <v>60</v>
      </c>
      <c r="N32" s="3">
        <v>58</v>
      </c>
      <c r="Q32" s="11">
        <f>ROUNDUP((146/D32 + G32) / 0.05, 0) * 0.05</f>
        <v>60.85</v>
      </c>
      <c r="R32">
        <v>58</v>
      </c>
    </row>
    <row r="33" spans="1:27" x14ac:dyDescent="0.25">
      <c r="A33" t="s">
        <v>43</v>
      </c>
      <c r="B33" t="s">
        <v>199</v>
      </c>
      <c r="C33">
        <v>30</v>
      </c>
      <c r="D33">
        <v>60</v>
      </c>
      <c r="F33" s="2">
        <f t="shared" si="3"/>
        <v>54</v>
      </c>
      <c r="G33" s="10">
        <f t="shared" si="4"/>
        <v>55</v>
      </c>
      <c r="H33" s="2">
        <f>G35+ROUNDUP(250/D33,1)</f>
        <v>4.1999999999999993</v>
      </c>
      <c r="I33" s="2">
        <f>G35+ROUNDUP(250/D33,1)</f>
        <v>4.1999999999999993</v>
      </c>
      <c r="J33" s="2"/>
      <c r="K33" s="2"/>
      <c r="L33" s="2">
        <f>G35+1</f>
        <v>1</v>
      </c>
      <c r="M33" s="11">
        <f>G35+1</f>
        <v>1</v>
      </c>
      <c r="N33" s="3">
        <v>54</v>
      </c>
      <c r="P33" s="2" t="s">
        <v>182</v>
      </c>
      <c r="Q33" s="11">
        <f>ROUNDUP((146/D33 + G35) / 0.05, 0) * 0.05</f>
        <v>2.4500000000000002</v>
      </c>
      <c r="R33">
        <v>50</v>
      </c>
    </row>
    <row r="34" spans="1:27" hidden="1" x14ac:dyDescent="0.25">
      <c r="A34" t="s">
        <v>44</v>
      </c>
      <c r="C34">
        <v>30</v>
      </c>
      <c r="D34">
        <v>80</v>
      </c>
      <c r="E34" t="s">
        <v>45</v>
      </c>
      <c r="F34" s="2">
        <f t="shared" si="3"/>
        <v>0</v>
      </c>
      <c r="G34" s="10">
        <f t="shared" si="4"/>
        <v>1</v>
      </c>
      <c r="H34" s="2">
        <f>G34+ROUNDUP(250/D34,1)</f>
        <v>4.2</v>
      </c>
      <c r="I34" s="2">
        <f t="shared" si="6"/>
        <v>4.2</v>
      </c>
      <c r="J34" s="2"/>
      <c r="K34" s="2"/>
      <c r="L34" s="2">
        <v>0</v>
      </c>
      <c r="M34" s="11">
        <f t="shared" si="5"/>
        <v>2</v>
      </c>
      <c r="Q34" s="11">
        <v>0</v>
      </c>
    </row>
    <row r="35" spans="1:27" x14ac:dyDescent="0.25">
      <c r="A35" t="s">
        <v>46</v>
      </c>
      <c r="B35" t="s">
        <v>48</v>
      </c>
      <c r="C35">
        <v>30</v>
      </c>
      <c r="D35">
        <v>42</v>
      </c>
      <c r="F35" s="2">
        <v>55</v>
      </c>
      <c r="G35" s="10">
        <v>0</v>
      </c>
      <c r="H35" s="12">
        <v>0</v>
      </c>
      <c r="I35" s="2" t="e">
        <f>#REF!+ROUNDUP(250/D35,1)</f>
        <v>#REF!</v>
      </c>
      <c r="J35" s="2"/>
      <c r="K35" s="2"/>
      <c r="L35" s="2">
        <v>0</v>
      </c>
      <c r="M35" s="11" t="e">
        <f>#REF!+1</f>
        <v>#REF!</v>
      </c>
      <c r="N35" s="3">
        <v>55</v>
      </c>
      <c r="P35" s="2" t="s">
        <v>193</v>
      </c>
      <c r="Q35" s="11" t="e">
        <f>ROUNDUP((146/D35 +#REF!) / 0.05, 0) * 0.05</f>
        <v>#REF!</v>
      </c>
      <c r="Y35" t="s">
        <v>47</v>
      </c>
    </row>
    <row r="36" spans="1:27" x14ac:dyDescent="0.25">
      <c r="A36" t="s">
        <v>46</v>
      </c>
      <c r="B36" t="s">
        <v>26</v>
      </c>
      <c r="C36">
        <v>30</v>
      </c>
      <c r="D36">
        <v>42</v>
      </c>
      <c r="F36" s="2">
        <v>0</v>
      </c>
      <c r="G36" s="10">
        <v>0</v>
      </c>
      <c r="H36" s="12"/>
      <c r="I36" s="2">
        <f t="shared" si="6"/>
        <v>6</v>
      </c>
      <c r="J36" s="2"/>
      <c r="K36" s="2"/>
      <c r="M36" s="11">
        <f t="shared" si="5"/>
        <v>1</v>
      </c>
      <c r="N36" s="3">
        <v>0</v>
      </c>
      <c r="P36" s="2" t="s">
        <v>193</v>
      </c>
      <c r="Q36" s="11"/>
    </row>
    <row r="37" spans="1:27" hidden="1" x14ac:dyDescent="0.25">
      <c r="A37" t="s">
        <v>49</v>
      </c>
      <c r="B37" t="s">
        <v>50</v>
      </c>
      <c r="D37">
        <v>72</v>
      </c>
      <c r="F37" s="2">
        <f t="shared" ref="F37" si="7">N37+1</f>
        <v>1</v>
      </c>
      <c r="G37" s="10">
        <f t="shared" si="4"/>
        <v>1</v>
      </c>
      <c r="H37" s="2">
        <f>G37+ROUNDUP(250/D37,1)</f>
        <v>4.5</v>
      </c>
      <c r="I37" s="2">
        <f t="shared" si="6"/>
        <v>4.5</v>
      </c>
      <c r="J37" s="2">
        <f>G37+ROUNDUP(30/D37,1)</f>
        <v>1.5</v>
      </c>
      <c r="K37" s="2">
        <f>G37+ROUNDUP(45/D37,1)</f>
        <v>1.7</v>
      </c>
      <c r="L37" s="2">
        <v>0</v>
      </c>
      <c r="M37" s="11">
        <f t="shared" si="5"/>
        <v>2</v>
      </c>
      <c r="N37" s="3">
        <v>0</v>
      </c>
      <c r="Q37" s="11">
        <f t="shared" ref="Q37:Q49" si="8">ROUNDUP((146/D37 + G37) / 0.05, 0) * 0.05</f>
        <v>3.0500000000000003</v>
      </c>
      <c r="R37">
        <v>35</v>
      </c>
    </row>
    <row r="38" spans="1:27" hidden="1" x14ac:dyDescent="0.25">
      <c r="A38" t="s">
        <v>51</v>
      </c>
      <c r="B38" t="s">
        <v>30</v>
      </c>
      <c r="D38">
        <v>70</v>
      </c>
      <c r="F38" s="2">
        <f>N38</f>
        <v>0</v>
      </c>
      <c r="G38" s="10">
        <f t="shared" si="4"/>
        <v>1</v>
      </c>
      <c r="H38" s="12">
        <f>G38+ROUNDUP(250/D38,1)</f>
        <v>4.5999999999999996</v>
      </c>
      <c r="I38" s="2">
        <v>0</v>
      </c>
      <c r="J38" s="2"/>
      <c r="K38" s="2"/>
      <c r="M38" s="11">
        <f t="shared" si="5"/>
        <v>2</v>
      </c>
      <c r="N38" s="3">
        <v>0</v>
      </c>
      <c r="Q38" s="11">
        <f t="shared" si="8"/>
        <v>3.1</v>
      </c>
    </row>
    <row r="39" spans="1:27" hidden="1" x14ac:dyDescent="0.25">
      <c r="A39" t="s">
        <v>53</v>
      </c>
      <c r="B39" t="s">
        <v>30</v>
      </c>
      <c r="D39">
        <v>70</v>
      </c>
      <c r="F39" s="2">
        <f t="shared" ref="F39:F42" si="9">N39</f>
        <v>0</v>
      </c>
      <c r="G39" s="10">
        <f t="shared" si="4"/>
        <v>1</v>
      </c>
      <c r="H39" s="12">
        <v>30</v>
      </c>
      <c r="I39" s="2">
        <f t="shared" ref="I39:I49" si="10">G39+ROUNDUP(250/D39,1)</f>
        <v>4.5999999999999996</v>
      </c>
      <c r="J39" s="2"/>
      <c r="K39" s="2"/>
      <c r="M39" s="11">
        <f t="shared" si="5"/>
        <v>2</v>
      </c>
      <c r="N39" s="3">
        <v>0</v>
      </c>
      <c r="Q39" s="11">
        <f t="shared" si="8"/>
        <v>3.1</v>
      </c>
      <c r="AA39">
        <v>54</v>
      </c>
    </row>
    <row r="40" spans="1:27" hidden="1" x14ac:dyDescent="0.25">
      <c r="A40" t="s">
        <v>54</v>
      </c>
      <c r="B40" t="s">
        <v>30</v>
      </c>
      <c r="D40">
        <v>70</v>
      </c>
      <c r="F40" s="2">
        <f t="shared" si="9"/>
        <v>0</v>
      </c>
      <c r="G40" s="10">
        <f t="shared" si="4"/>
        <v>1</v>
      </c>
      <c r="H40" s="12">
        <f t="shared" ref="H40:H49" si="11">G40+ROUNDUP(250/D40,1)</f>
        <v>4.5999999999999996</v>
      </c>
      <c r="I40" s="2">
        <f t="shared" si="10"/>
        <v>4.5999999999999996</v>
      </c>
      <c r="J40" s="2"/>
      <c r="K40" s="2"/>
      <c r="M40" s="11">
        <f t="shared" si="5"/>
        <v>2</v>
      </c>
      <c r="N40" s="3">
        <v>0</v>
      </c>
      <c r="Q40" s="11">
        <f t="shared" si="8"/>
        <v>3.1</v>
      </c>
    </row>
    <row r="41" spans="1:27" hidden="1" x14ac:dyDescent="0.25">
      <c r="A41" t="s">
        <v>55</v>
      </c>
      <c r="B41" t="s">
        <v>30</v>
      </c>
      <c r="D41">
        <v>70</v>
      </c>
      <c r="F41" s="2">
        <f t="shared" si="9"/>
        <v>0</v>
      </c>
      <c r="G41" s="10">
        <f t="shared" si="4"/>
        <v>1</v>
      </c>
      <c r="H41" s="12">
        <f t="shared" si="11"/>
        <v>4.5999999999999996</v>
      </c>
      <c r="I41" s="2">
        <f t="shared" si="10"/>
        <v>4.5999999999999996</v>
      </c>
      <c r="J41" s="2"/>
      <c r="K41" s="2"/>
      <c r="M41" s="11">
        <f t="shared" si="5"/>
        <v>2</v>
      </c>
      <c r="N41" s="3">
        <v>0</v>
      </c>
      <c r="Q41" s="11">
        <f t="shared" si="8"/>
        <v>3.1</v>
      </c>
    </row>
    <row r="42" spans="1:27" hidden="1" x14ac:dyDescent="0.25">
      <c r="A42" t="s">
        <v>56</v>
      </c>
      <c r="B42" t="s">
        <v>30</v>
      </c>
      <c r="D42">
        <v>70</v>
      </c>
      <c r="F42" s="2">
        <f t="shared" si="9"/>
        <v>0</v>
      </c>
      <c r="G42" s="10">
        <f t="shared" si="4"/>
        <v>1</v>
      </c>
      <c r="H42" s="2">
        <f t="shared" si="11"/>
        <v>4.5999999999999996</v>
      </c>
      <c r="I42" s="2">
        <f t="shared" si="10"/>
        <v>4.5999999999999996</v>
      </c>
      <c r="M42" s="11">
        <f t="shared" si="5"/>
        <v>2</v>
      </c>
      <c r="N42" s="3">
        <v>0</v>
      </c>
      <c r="Q42" s="11">
        <f t="shared" si="8"/>
        <v>3.1</v>
      </c>
    </row>
    <row r="43" spans="1:27" hidden="1" x14ac:dyDescent="0.25">
      <c r="A43" t="s">
        <v>57</v>
      </c>
      <c r="B43" t="s">
        <v>30</v>
      </c>
      <c r="D43">
        <v>70</v>
      </c>
      <c r="F43" s="2">
        <v>0</v>
      </c>
      <c r="G43" s="10">
        <f t="shared" si="4"/>
        <v>1</v>
      </c>
      <c r="H43" s="2">
        <f t="shared" si="11"/>
        <v>4.5999999999999996</v>
      </c>
      <c r="I43" s="2">
        <f t="shared" si="10"/>
        <v>4.5999999999999996</v>
      </c>
      <c r="M43" s="11">
        <f t="shared" si="5"/>
        <v>2</v>
      </c>
      <c r="N43" s="3">
        <v>0</v>
      </c>
      <c r="Q43" s="11">
        <f t="shared" si="8"/>
        <v>3.1</v>
      </c>
    </row>
    <row r="44" spans="1:27" hidden="1" x14ac:dyDescent="0.25">
      <c r="A44" t="s">
        <v>160</v>
      </c>
      <c r="B44" t="s">
        <v>30</v>
      </c>
      <c r="F44" s="2">
        <f t="shared" si="3"/>
        <v>5.5</v>
      </c>
      <c r="G44" s="10">
        <f t="shared" si="4"/>
        <v>6.5</v>
      </c>
      <c r="I44" s="2"/>
      <c r="M44" s="11">
        <f t="shared" si="5"/>
        <v>7.5</v>
      </c>
      <c r="N44" s="3">
        <v>5.5</v>
      </c>
      <c r="Q44" s="11"/>
    </row>
    <row r="45" spans="1:27" hidden="1" x14ac:dyDescent="0.25">
      <c r="A45" t="s">
        <v>58</v>
      </c>
      <c r="B45" t="s">
        <v>59</v>
      </c>
      <c r="D45">
        <v>23</v>
      </c>
      <c r="E45" t="s">
        <v>60</v>
      </c>
      <c r="F45" s="2">
        <f t="shared" si="3"/>
        <v>5.5</v>
      </c>
      <c r="G45" s="10">
        <f t="shared" si="4"/>
        <v>6.5</v>
      </c>
      <c r="H45" s="2">
        <f t="shared" si="11"/>
        <v>17.399999999999999</v>
      </c>
      <c r="I45" s="2">
        <f t="shared" si="10"/>
        <v>17.399999999999999</v>
      </c>
      <c r="J45" s="2">
        <f>G45+ROUNDUP(30/D45,1)</f>
        <v>7.9</v>
      </c>
      <c r="K45" s="2">
        <f>G45+ROUNDUP(45/D45,1)</f>
        <v>8.5</v>
      </c>
      <c r="L45" s="2">
        <f>G45+1</f>
        <v>7.5</v>
      </c>
      <c r="M45" s="11">
        <f t="shared" si="5"/>
        <v>7.5</v>
      </c>
      <c r="N45" s="3">
        <v>5.5</v>
      </c>
      <c r="Q45" s="11">
        <f t="shared" si="8"/>
        <v>12.850000000000001</v>
      </c>
      <c r="R45">
        <v>57</v>
      </c>
    </row>
    <row r="46" spans="1:27" hidden="1" x14ac:dyDescent="0.25">
      <c r="A46" t="s">
        <v>153</v>
      </c>
      <c r="B46" t="s">
        <v>154</v>
      </c>
      <c r="F46" s="2">
        <f t="shared" si="3"/>
        <v>0</v>
      </c>
      <c r="G46" s="10">
        <f t="shared" si="4"/>
        <v>1</v>
      </c>
      <c r="I46" s="2"/>
      <c r="J46" s="2"/>
      <c r="K46" s="2"/>
      <c r="M46" s="11"/>
      <c r="Q46" s="11"/>
    </row>
    <row r="47" spans="1:27" x14ac:dyDescent="0.25">
      <c r="A47" t="s">
        <v>61</v>
      </c>
      <c r="B47" t="s">
        <v>26</v>
      </c>
      <c r="C47">
        <v>30</v>
      </c>
      <c r="D47">
        <v>54</v>
      </c>
      <c r="F47" s="2">
        <f t="shared" si="3"/>
        <v>18</v>
      </c>
      <c r="G47" s="10">
        <f t="shared" si="4"/>
        <v>19</v>
      </c>
      <c r="H47" s="12">
        <f t="shared" si="11"/>
        <v>23.7</v>
      </c>
      <c r="I47" s="12">
        <f t="shared" si="10"/>
        <v>23.7</v>
      </c>
      <c r="J47" s="12"/>
      <c r="K47" s="12"/>
      <c r="L47" s="12">
        <v>43</v>
      </c>
      <c r="M47" s="11">
        <f t="shared" si="5"/>
        <v>20</v>
      </c>
      <c r="N47">
        <v>18</v>
      </c>
      <c r="O47"/>
      <c r="P47" s="12">
        <v>39</v>
      </c>
      <c r="Q47" s="11">
        <f t="shared" si="8"/>
        <v>21.75</v>
      </c>
      <c r="R47">
        <v>41</v>
      </c>
      <c r="Z47" t="s">
        <v>63</v>
      </c>
    </row>
    <row r="48" spans="1:27" hidden="1" x14ac:dyDescent="0.25">
      <c r="A48" t="s">
        <v>64</v>
      </c>
      <c r="B48" t="s">
        <v>62</v>
      </c>
      <c r="C48" t="s">
        <v>63</v>
      </c>
      <c r="D48">
        <v>66</v>
      </c>
      <c r="E48" s="13"/>
      <c r="F48" s="2">
        <f t="shared" si="3"/>
        <v>0</v>
      </c>
      <c r="G48" s="10">
        <f t="shared" si="4"/>
        <v>1</v>
      </c>
      <c r="H48" s="2">
        <f t="shared" si="11"/>
        <v>4.8000000000000007</v>
      </c>
      <c r="I48" s="2">
        <f t="shared" si="10"/>
        <v>4.8000000000000007</v>
      </c>
      <c r="J48" s="2"/>
      <c r="K48" s="2"/>
      <c r="L48" s="2">
        <v>64</v>
      </c>
      <c r="M48" s="11">
        <f t="shared" si="5"/>
        <v>2</v>
      </c>
      <c r="N48" s="3">
        <v>0</v>
      </c>
      <c r="P48" s="2">
        <v>68</v>
      </c>
      <c r="Q48" s="11">
        <f t="shared" si="8"/>
        <v>3.25</v>
      </c>
      <c r="R48">
        <v>59</v>
      </c>
      <c r="Y48" t="s">
        <v>65</v>
      </c>
    </row>
    <row r="49" spans="1:18" hidden="1" x14ac:dyDescent="0.25">
      <c r="A49" t="s">
        <v>66</v>
      </c>
      <c r="D49">
        <v>54</v>
      </c>
      <c r="E49" s="13"/>
      <c r="F49" s="2">
        <f t="shared" si="3"/>
        <v>0</v>
      </c>
      <c r="G49" s="10">
        <f t="shared" si="4"/>
        <v>1</v>
      </c>
      <c r="H49" s="2">
        <f t="shared" si="11"/>
        <v>5.6999999999999993</v>
      </c>
      <c r="I49" s="2">
        <f t="shared" si="10"/>
        <v>5.6999999999999993</v>
      </c>
      <c r="J49" s="2"/>
      <c r="K49" s="2"/>
      <c r="M49" s="11">
        <f t="shared" si="5"/>
        <v>2</v>
      </c>
      <c r="P49" s="2">
        <v>39</v>
      </c>
      <c r="Q49" s="11">
        <f t="shared" si="8"/>
        <v>3.75</v>
      </c>
    </row>
    <row r="50" spans="1:18" hidden="1" x14ac:dyDescent="0.25">
      <c r="E50" s="13"/>
      <c r="G50" s="10">
        <f t="shared" si="4"/>
        <v>1</v>
      </c>
      <c r="I50" s="2"/>
      <c r="J50" s="2"/>
      <c r="K50" s="2"/>
      <c r="M50" s="11"/>
      <c r="Q50" s="11"/>
    </row>
    <row r="51" spans="1:18" x14ac:dyDescent="0.25">
      <c r="A51" t="s">
        <v>185</v>
      </c>
      <c r="B51" t="s">
        <v>59</v>
      </c>
      <c r="E51" s="13"/>
      <c r="G51" s="10">
        <f t="shared" si="4"/>
        <v>105</v>
      </c>
      <c r="I51" s="2"/>
      <c r="J51" s="2"/>
      <c r="K51" s="2"/>
      <c r="M51" s="11"/>
      <c r="N51" s="3">
        <v>104</v>
      </c>
      <c r="Q51" s="11"/>
    </row>
    <row r="52" spans="1:18" x14ac:dyDescent="0.25">
      <c r="A52" t="s">
        <v>67</v>
      </c>
      <c r="B52" t="s">
        <v>26</v>
      </c>
      <c r="C52">
        <v>30</v>
      </c>
      <c r="D52">
        <v>66</v>
      </c>
      <c r="E52" t="s">
        <v>202</v>
      </c>
      <c r="F52" s="2">
        <f>N52</f>
        <v>0</v>
      </c>
      <c r="G52" s="10">
        <v>0</v>
      </c>
      <c r="H52" s="2">
        <f>G52+ROUNDUP(250/D52,1)</f>
        <v>3.8000000000000003</v>
      </c>
      <c r="I52" s="2">
        <f t="shared" ref="I52:I63" si="12">G52+ROUNDUP(250/D52,1)</f>
        <v>3.8000000000000003</v>
      </c>
      <c r="J52" s="2">
        <f>G52+ROUNDUP(30/D52,1)</f>
        <v>0.5</v>
      </c>
      <c r="K52" s="2">
        <f>G52+ROUNDUP(45/D52,1)</f>
        <v>0.7</v>
      </c>
      <c r="L52" s="2">
        <f>G52+1</f>
        <v>1</v>
      </c>
      <c r="M52" s="11">
        <f>G52+1</f>
        <v>1</v>
      </c>
      <c r="N52" s="3">
        <v>0</v>
      </c>
      <c r="P52" s="2">
        <v>17</v>
      </c>
      <c r="Q52" s="11">
        <f>ROUNDUP((146/D52 + G52) / 0.05, 0) * 0.05</f>
        <v>2.25</v>
      </c>
      <c r="R52">
        <v>19</v>
      </c>
    </row>
    <row r="53" spans="1:18" hidden="1" x14ac:dyDescent="0.25">
      <c r="A53" t="s">
        <v>68</v>
      </c>
      <c r="B53" t="s">
        <v>17</v>
      </c>
      <c r="F53" s="2">
        <f t="shared" ref="F53:F56" si="13">N53</f>
        <v>0</v>
      </c>
      <c r="G53" s="10">
        <f t="shared" si="4"/>
        <v>1</v>
      </c>
      <c r="I53" s="2" t="e">
        <f t="shared" si="12"/>
        <v>#DIV/0!</v>
      </c>
      <c r="J53" s="2"/>
      <c r="K53" s="2"/>
      <c r="M53" s="11">
        <f>G53+1</f>
        <v>2</v>
      </c>
      <c r="N53" s="3">
        <v>0</v>
      </c>
      <c r="Q53" s="11"/>
    </row>
    <row r="54" spans="1:18" x14ac:dyDescent="0.25">
      <c r="A54" t="s">
        <v>70</v>
      </c>
      <c r="B54" t="s">
        <v>23</v>
      </c>
      <c r="C54">
        <v>50</v>
      </c>
      <c r="D54">
        <v>54</v>
      </c>
      <c r="E54" t="s">
        <v>200</v>
      </c>
      <c r="F54" s="2">
        <f t="shared" si="13"/>
        <v>31</v>
      </c>
      <c r="G54" s="10">
        <f t="shared" si="4"/>
        <v>32</v>
      </c>
      <c r="H54" s="12">
        <f>G54+ROUNDUP(250/D54,1)</f>
        <v>36.700000000000003</v>
      </c>
      <c r="I54" s="12">
        <f t="shared" si="12"/>
        <v>36.700000000000003</v>
      </c>
      <c r="J54" s="12">
        <f>G54+ROUNDUP(30/D54,1)</f>
        <v>32.6</v>
      </c>
      <c r="K54" s="12">
        <f>G54+ROUNDUP(45/D54,1)</f>
        <v>32.9</v>
      </c>
      <c r="L54" s="12">
        <v>0</v>
      </c>
      <c r="M54" s="11">
        <v>0</v>
      </c>
      <c r="N54">
        <v>31</v>
      </c>
      <c r="O54">
        <v>24</v>
      </c>
      <c r="P54" s="12"/>
      <c r="Q54" s="11">
        <f>ROUNDUP((146/D54 + G54) / 0.05, 0) * 0.05</f>
        <v>34.75</v>
      </c>
      <c r="R54">
        <v>36</v>
      </c>
    </row>
    <row r="55" spans="1:18" x14ac:dyDescent="0.25">
      <c r="A55" t="s">
        <v>71</v>
      </c>
      <c r="B55" t="s">
        <v>203</v>
      </c>
      <c r="C55">
        <v>50</v>
      </c>
      <c r="D55">
        <v>54</v>
      </c>
      <c r="E55" t="s">
        <v>200</v>
      </c>
      <c r="F55" s="2">
        <f t="shared" si="13"/>
        <v>31</v>
      </c>
      <c r="G55" s="10">
        <f t="shared" si="4"/>
        <v>32</v>
      </c>
      <c r="H55" s="2">
        <f>G55+ROUNDUP(250/D55,1)</f>
        <v>36.700000000000003</v>
      </c>
      <c r="I55" s="2">
        <f t="shared" si="12"/>
        <v>36.700000000000003</v>
      </c>
      <c r="J55" s="2"/>
      <c r="K55" s="2"/>
      <c r="L55" s="2">
        <f>G55+1</f>
        <v>33</v>
      </c>
      <c r="M55" s="11">
        <f t="shared" ref="M55:M63" si="14">G55+1</f>
        <v>33</v>
      </c>
      <c r="N55" s="3">
        <v>31</v>
      </c>
      <c r="Q55" s="11">
        <f>ROUNDUP((146/D55 + G55) / 0.05, 0) * 0.05</f>
        <v>34.75</v>
      </c>
    </row>
    <row r="56" spans="1:18" x14ac:dyDescent="0.25">
      <c r="A56" t="s">
        <v>71</v>
      </c>
      <c r="B56" t="s">
        <v>34</v>
      </c>
      <c r="C56">
        <v>50</v>
      </c>
      <c r="D56">
        <v>54</v>
      </c>
      <c r="E56" t="s">
        <v>200</v>
      </c>
      <c r="F56" s="2">
        <f t="shared" si="13"/>
        <v>24</v>
      </c>
      <c r="G56" s="10">
        <f t="shared" si="4"/>
        <v>25</v>
      </c>
      <c r="H56" s="2">
        <f>G56+ROUNDUP(250/D56,1)</f>
        <v>29.7</v>
      </c>
      <c r="I56" s="2">
        <f t="shared" si="12"/>
        <v>29.7</v>
      </c>
      <c r="J56" s="2"/>
      <c r="K56" s="2"/>
      <c r="L56" s="2">
        <v>0</v>
      </c>
      <c r="M56" s="11">
        <f t="shared" si="14"/>
        <v>26</v>
      </c>
      <c r="N56" s="3">
        <v>24</v>
      </c>
      <c r="O56" s="3" t="s">
        <v>194</v>
      </c>
      <c r="Q56" s="11">
        <f>ROUNDUP((146/D56 + G56) / 0.05, 0) * 0.05</f>
        <v>27.75</v>
      </c>
    </row>
    <row r="57" spans="1:18" x14ac:dyDescent="0.25">
      <c r="A57" t="s">
        <v>72</v>
      </c>
      <c r="B57" t="s">
        <v>154</v>
      </c>
      <c r="C57">
        <v>35</v>
      </c>
      <c r="D57">
        <v>54</v>
      </c>
      <c r="F57" s="2">
        <f t="shared" si="3"/>
        <v>0</v>
      </c>
      <c r="G57" s="10">
        <v>0</v>
      </c>
      <c r="H57" s="2">
        <f>G57+ROUNDUP(250/D57,1)</f>
        <v>4.6999999999999993</v>
      </c>
      <c r="I57" s="2">
        <f t="shared" si="12"/>
        <v>4.6999999999999993</v>
      </c>
      <c r="J57" s="2">
        <f>G57+ROUNDUP(30/D57,1)</f>
        <v>0.6</v>
      </c>
      <c r="K57" s="2">
        <f>G57+ROUNDUP(45/D57,1)</f>
        <v>0.9</v>
      </c>
      <c r="L57" s="2">
        <f>G57+1</f>
        <v>1</v>
      </c>
      <c r="M57" s="11">
        <f t="shared" si="14"/>
        <v>1</v>
      </c>
      <c r="N57" s="3">
        <v>0</v>
      </c>
      <c r="Q57" s="11">
        <f>ROUNDUP((146/D57 + G57) / 0.05, 0) * 0.05</f>
        <v>2.75</v>
      </c>
      <c r="R57">
        <v>19</v>
      </c>
    </row>
    <row r="58" spans="1:18" hidden="1" x14ac:dyDescent="0.25">
      <c r="A58" t="s">
        <v>49</v>
      </c>
      <c r="C58">
        <v>35</v>
      </c>
      <c r="F58" s="2">
        <f t="shared" si="3"/>
        <v>0</v>
      </c>
      <c r="G58" s="10">
        <f t="shared" si="4"/>
        <v>1</v>
      </c>
      <c r="I58" s="2" t="e">
        <f t="shared" si="12"/>
        <v>#DIV/0!</v>
      </c>
      <c r="J58" s="2"/>
      <c r="K58" s="2"/>
      <c r="L58" s="2">
        <f>G58+1</f>
        <v>2</v>
      </c>
      <c r="M58" s="11">
        <f t="shared" si="14"/>
        <v>2</v>
      </c>
      <c r="N58" s="3">
        <v>0</v>
      </c>
      <c r="Q58" s="11"/>
    </row>
    <row r="59" spans="1:18" x14ac:dyDescent="0.25">
      <c r="A59" t="s">
        <v>73</v>
      </c>
      <c r="B59" t="s">
        <v>34</v>
      </c>
      <c r="C59">
        <v>35</v>
      </c>
      <c r="D59">
        <v>77</v>
      </c>
      <c r="E59" t="s">
        <v>202</v>
      </c>
      <c r="F59" s="2">
        <f t="shared" si="3"/>
        <v>0</v>
      </c>
      <c r="G59" s="10">
        <v>0</v>
      </c>
      <c r="H59" s="2">
        <f>G59+ROUNDUP(250/D59,1)</f>
        <v>3.3000000000000003</v>
      </c>
      <c r="I59" s="2">
        <f t="shared" si="12"/>
        <v>3.3000000000000003</v>
      </c>
      <c r="J59" s="2"/>
      <c r="K59" s="2"/>
      <c r="L59" s="2">
        <f>G59+1</f>
        <v>1</v>
      </c>
      <c r="M59" s="11">
        <f t="shared" si="14"/>
        <v>1</v>
      </c>
      <c r="N59" s="3">
        <v>0</v>
      </c>
      <c r="P59" s="2">
        <v>59</v>
      </c>
      <c r="Q59" s="11">
        <f>ROUNDUP((146/D59 + G59) / 0.05, 0) * 0.05</f>
        <v>1.9000000000000001</v>
      </c>
      <c r="R59">
        <v>63</v>
      </c>
    </row>
    <row r="60" spans="1:18" x14ac:dyDescent="0.25">
      <c r="A60" t="s">
        <v>74</v>
      </c>
      <c r="B60" t="s">
        <v>100</v>
      </c>
      <c r="C60">
        <v>40</v>
      </c>
      <c r="D60">
        <v>77</v>
      </c>
      <c r="F60" s="2">
        <f t="shared" si="3"/>
        <v>31</v>
      </c>
      <c r="G60" s="10">
        <f>N60+1</f>
        <v>32</v>
      </c>
      <c r="H60" s="12">
        <f>G60+ROUNDUP(250/D60,1)</f>
        <v>35.299999999999997</v>
      </c>
      <c r="I60" s="12">
        <f t="shared" si="12"/>
        <v>35.299999999999997</v>
      </c>
      <c r="J60" s="12"/>
      <c r="K60" s="12"/>
      <c r="L60" s="12">
        <v>0</v>
      </c>
      <c r="M60" s="11">
        <f t="shared" si="14"/>
        <v>33</v>
      </c>
      <c r="N60">
        <v>31</v>
      </c>
      <c r="O60"/>
      <c r="P60" s="12"/>
      <c r="Q60" s="11">
        <v>0</v>
      </c>
      <c r="R60">
        <v>27</v>
      </c>
    </row>
    <row r="61" spans="1:18" x14ac:dyDescent="0.25">
      <c r="A61" t="s">
        <v>75</v>
      </c>
      <c r="B61" t="s">
        <v>26</v>
      </c>
      <c r="C61">
        <v>35</v>
      </c>
      <c r="D61">
        <v>77</v>
      </c>
      <c r="F61" s="2">
        <v>0</v>
      </c>
      <c r="G61" s="10">
        <v>0</v>
      </c>
      <c r="H61" s="2">
        <f>G61+ROUNDUP(250/D61,1)</f>
        <v>3.3000000000000003</v>
      </c>
      <c r="I61" s="2">
        <f t="shared" si="12"/>
        <v>3.3000000000000003</v>
      </c>
      <c r="J61" s="2">
        <f>G61+ROUNDUP(30/D61,1)</f>
        <v>0.4</v>
      </c>
      <c r="K61" s="2">
        <f>G61+ROUNDUP(45/D61,1)</f>
        <v>0.6</v>
      </c>
      <c r="L61" s="2">
        <f>G61+1</f>
        <v>1</v>
      </c>
      <c r="M61" s="11">
        <f t="shared" si="14"/>
        <v>1</v>
      </c>
      <c r="N61" s="3">
        <v>48</v>
      </c>
      <c r="O61" s="3">
        <v>34</v>
      </c>
      <c r="P61" s="2">
        <v>74</v>
      </c>
      <c r="Q61" s="11">
        <f>ROUNDUP((146/D61 + G61) / 0.05, 0) * 0.05</f>
        <v>1.9000000000000001</v>
      </c>
      <c r="R61">
        <v>49</v>
      </c>
    </row>
    <row r="62" spans="1:18" hidden="1" x14ac:dyDescent="0.25">
      <c r="A62" t="s">
        <v>162</v>
      </c>
      <c r="B62" t="s">
        <v>34</v>
      </c>
      <c r="C62">
        <v>35</v>
      </c>
      <c r="D62">
        <v>77</v>
      </c>
      <c r="E62" t="s">
        <v>45</v>
      </c>
      <c r="F62" s="2">
        <f t="shared" si="3"/>
        <v>0</v>
      </c>
      <c r="G62" s="10">
        <f t="shared" si="4"/>
        <v>1</v>
      </c>
      <c r="H62" s="2">
        <f>G62+ROUNDUP(250/D62,1)</f>
        <v>4.3000000000000007</v>
      </c>
      <c r="I62" s="2">
        <f t="shared" si="12"/>
        <v>4.3000000000000007</v>
      </c>
      <c r="J62" s="2"/>
      <c r="K62" s="2"/>
      <c r="L62" s="2">
        <f>G62+1</f>
        <v>2</v>
      </c>
      <c r="M62" s="11">
        <f t="shared" si="14"/>
        <v>2</v>
      </c>
      <c r="N62" s="3">
        <v>0</v>
      </c>
      <c r="Q62" s="11"/>
    </row>
    <row r="63" spans="1:18" x14ac:dyDescent="0.25">
      <c r="A63" t="s">
        <v>173</v>
      </c>
      <c r="B63" t="s">
        <v>50</v>
      </c>
      <c r="C63">
        <v>30</v>
      </c>
      <c r="D63">
        <v>66</v>
      </c>
      <c r="F63" s="2">
        <f t="shared" si="3"/>
        <v>0</v>
      </c>
      <c r="G63" s="10">
        <v>0</v>
      </c>
      <c r="H63" s="2">
        <f>G63+ROUNDUP(250/D63,1)</f>
        <v>3.8000000000000003</v>
      </c>
      <c r="I63" s="2">
        <f t="shared" si="12"/>
        <v>3.8000000000000003</v>
      </c>
      <c r="J63" s="2">
        <f>G63+ROUNDUP(30/D63,1)</f>
        <v>0.5</v>
      </c>
      <c r="K63" s="2">
        <f>G63+ROUNDUP(45/D63,1)</f>
        <v>0.7</v>
      </c>
      <c r="L63" s="2">
        <f>G63+1</f>
        <v>1</v>
      </c>
      <c r="M63" s="11">
        <f t="shared" si="14"/>
        <v>1</v>
      </c>
      <c r="N63" s="3">
        <v>0</v>
      </c>
      <c r="O63" s="3" t="s">
        <v>195</v>
      </c>
      <c r="P63" s="2">
        <v>19</v>
      </c>
      <c r="Q63" s="11">
        <f>ROUNDUP((146/D63 + G63) / 0.05, 0) * 0.05</f>
        <v>2.25</v>
      </c>
      <c r="R63">
        <v>25</v>
      </c>
    </row>
    <row r="64" spans="1:18" hidden="1" x14ac:dyDescent="0.25">
      <c r="A64" t="s">
        <v>168</v>
      </c>
      <c r="F64" s="2">
        <f t="shared" si="3"/>
        <v>19</v>
      </c>
      <c r="G64" s="10">
        <f t="shared" si="4"/>
        <v>20</v>
      </c>
      <c r="I64" s="2"/>
      <c r="J64" s="2"/>
      <c r="K64" s="2"/>
      <c r="M64" s="11"/>
      <c r="N64" s="3">
        <v>19</v>
      </c>
      <c r="Q64" s="11"/>
    </row>
    <row r="65" spans="1:27" hidden="1" x14ac:dyDescent="0.25">
      <c r="F65" s="2">
        <f t="shared" si="3"/>
        <v>0</v>
      </c>
      <c r="G65" s="10">
        <f t="shared" si="4"/>
        <v>1</v>
      </c>
      <c r="I65" s="2"/>
      <c r="J65" s="2"/>
      <c r="K65" s="2"/>
      <c r="M65" s="11"/>
      <c r="Q65" s="11"/>
    </row>
    <row r="66" spans="1:27" hidden="1" x14ac:dyDescent="0.25">
      <c r="A66" t="s">
        <v>141</v>
      </c>
      <c r="B66" t="s">
        <v>17</v>
      </c>
      <c r="F66" s="2">
        <f t="shared" si="3"/>
        <v>36</v>
      </c>
      <c r="G66" s="10">
        <f t="shared" si="4"/>
        <v>37</v>
      </c>
      <c r="I66" s="2"/>
      <c r="J66" s="2"/>
      <c r="K66" s="2"/>
      <c r="M66" s="11"/>
      <c r="N66" s="3">
        <v>36</v>
      </c>
      <c r="Q66" s="11"/>
    </row>
    <row r="67" spans="1:27" x14ac:dyDescent="0.25">
      <c r="A67" t="s">
        <v>76</v>
      </c>
      <c r="B67" t="s">
        <v>62</v>
      </c>
      <c r="C67">
        <v>30</v>
      </c>
      <c r="D67">
        <v>66</v>
      </c>
      <c r="F67" s="2">
        <f t="shared" si="3"/>
        <v>0</v>
      </c>
      <c r="G67" s="10">
        <v>0</v>
      </c>
      <c r="H67" s="12">
        <f>G67+ROUNDUP(250/D67,1)</f>
        <v>3.8000000000000003</v>
      </c>
      <c r="I67" s="12">
        <f t="shared" ref="I67:I75" si="15">G67+ROUNDUP(250/D67,1)</f>
        <v>3.8000000000000003</v>
      </c>
      <c r="J67" s="12">
        <f>G67+ROUNDUP(30/D67,1)</f>
        <v>0.5</v>
      </c>
      <c r="K67" s="12">
        <f>G67+ROUNDUP(45/D67,1)</f>
        <v>0.7</v>
      </c>
      <c r="L67" s="12">
        <f>G67+1</f>
        <v>1</v>
      </c>
      <c r="M67" s="11">
        <f t="shared" ref="M67:M75" si="16">G67+1</f>
        <v>1</v>
      </c>
      <c r="N67">
        <v>0</v>
      </c>
      <c r="O67"/>
      <c r="P67" s="12">
        <v>15</v>
      </c>
      <c r="Q67" s="11">
        <f>ROUNDUP((146/D67 + G67) / 0.05, 0) * 0.05</f>
        <v>2.25</v>
      </c>
      <c r="R67">
        <v>20</v>
      </c>
    </row>
    <row r="68" spans="1:27" hidden="1" x14ac:dyDescent="0.25">
      <c r="A68" t="s">
        <v>77</v>
      </c>
      <c r="B68" t="s">
        <v>78</v>
      </c>
      <c r="F68" s="2">
        <f t="shared" si="3"/>
        <v>10.75</v>
      </c>
      <c r="G68" s="10">
        <f t="shared" si="4"/>
        <v>11.75</v>
      </c>
      <c r="I68" s="2" t="e">
        <f t="shared" si="15"/>
        <v>#DIV/0!</v>
      </c>
      <c r="L68" s="2">
        <f>G68+1</f>
        <v>12.75</v>
      </c>
      <c r="M68" s="11">
        <f t="shared" si="16"/>
        <v>12.75</v>
      </c>
      <c r="N68" s="3">
        <v>10.75</v>
      </c>
    </row>
    <row r="69" spans="1:27" hidden="1" x14ac:dyDescent="0.25">
      <c r="A69" t="s">
        <v>79</v>
      </c>
      <c r="B69" t="s">
        <v>78</v>
      </c>
      <c r="F69" s="2">
        <f t="shared" si="3"/>
        <v>13.75</v>
      </c>
      <c r="G69" s="10">
        <f t="shared" si="4"/>
        <v>14.75</v>
      </c>
      <c r="I69" s="2" t="e">
        <f t="shared" si="15"/>
        <v>#DIV/0!</v>
      </c>
      <c r="J69" s="2"/>
      <c r="K69" s="2"/>
      <c r="L69" s="2">
        <f>G69+1</f>
        <v>15.75</v>
      </c>
      <c r="M69" s="11">
        <f t="shared" si="16"/>
        <v>15.75</v>
      </c>
      <c r="N69" s="3">
        <v>13.75</v>
      </c>
      <c r="Q69" s="11"/>
    </row>
    <row r="70" spans="1:27" hidden="1" x14ac:dyDescent="0.25">
      <c r="A70" t="s">
        <v>80</v>
      </c>
      <c r="B70" t="s">
        <v>19</v>
      </c>
      <c r="C70">
        <v>25</v>
      </c>
      <c r="D70">
        <v>80</v>
      </c>
      <c r="F70" s="2">
        <f t="shared" si="3"/>
        <v>17</v>
      </c>
      <c r="G70" s="10">
        <f t="shared" si="4"/>
        <v>18</v>
      </c>
      <c r="H70" s="2">
        <f>G70+ROUNDUP(250/D70,1)</f>
        <v>21.2</v>
      </c>
      <c r="I70" s="2">
        <f t="shared" si="15"/>
        <v>21.2</v>
      </c>
      <c r="J70" s="2"/>
      <c r="K70" s="2"/>
      <c r="L70" s="2">
        <v>0</v>
      </c>
      <c r="M70" s="11">
        <f t="shared" si="16"/>
        <v>19</v>
      </c>
      <c r="N70" s="3">
        <v>17</v>
      </c>
      <c r="Q70" s="11">
        <f>ROUNDUP((146/D70 + G70) / 0.05, 0) * 0.05</f>
        <v>19.850000000000001</v>
      </c>
    </row>
    <row r="71" spans="1:27" hidden="1" x14ac:dyDescent="0.25">
      <c r="A71" t="s">
        <v>82</v>
      </c>
      <c r="B71" t="s">
        <v>17</v>
      </c>
      <c r="C71">
        <v>8</v>
      </c>
      <c r="D71">
        <v>100</v>
      </c>
      <c r="F71" s="2">
        <f t="shared" si="3"/>
        <v>24</v>
      </c>
      <c r="G71" s="10">
        <f t="shared" si="4"/>
        <v>25</v>
      </c>
      <c r="I71" s="2">
        <f t="shared" si="15"/>
        <v>27.5</v>
      </c>
      <c r="J71" s="2"/>
      <c r="K71" s="2"/>
      <c r="M71" s="11">
        <f t="shared" si="16"/>
        <v>26</v>
      </c>
      <c r="N71" s="3">
        <v>24</v>
      </c>
      <c r="Q71" s="11">
        <v>0</v>
      </c>
    </row>
    <row r="72" spans="1:27" hidden="1" x14ac:dyDescent="0.25">
      <c r="A72" t="s">
        <v>83</v>
      </c>
      <c r="B72" t="s">
        <v>17</v>
      </c>
      <c r="C72">
        <v>8</v>
      </c>
      <c r="D72">
        <v>100</v>
      </c>
      <c r="F72" s="2">
        <f t="shared" si="3"/>
        <v>0</v>
      </c>
      <c r="G72" s="10">
        <f t="shared" si="4"/>
        <v>1</v>
      </c>
      <c r="I72" s="2">
        <f t="shared" si="15"/>
        <v>3.5</v>
      </c>
      <c r="J72" s="2"/>
      <c r="K72" s="2"/>
      <c r="M72" s="11">
        <f t="shared" si="16"/>
        <v>2</v>
      </c>
      <c r="N72" s="3">
        <v>0</v>
      </c>
      <c r="Q72" s="11">
        <f>ROUNDUP((146/D72 + G72) / 0.05, 0) * 0.05</f>
        <v>2.5</v>
      </c>
      <c r="T72" t="s">
        <v>84</v>
      </c>
    </row>
    <row r="73" spans="1:27" hidden="1" x14ac:dyDescent="0.25">
      <c r="A73" t="s">
        <v>81</v>
      </c>
      <c r="B73" t="s">
        <v>17</v>
      </c>
      <c r="C73">
        <v>8</v>
      </c>
      <c r="D73">
        <v>120</v>
      </c>
      <c r="F73" s="2">
        <f t="shared" si="3"/>
        <v>19</v>
      </c>
      <c r="G73" s="10">
        <f t="shared" si="4"/>
        <v>20</v>
      </c>
      <c r="I73" s="2">
        <f t="shared" si="15"/>
        <v>22.1</v>
      </c>
      <c r="J73" s="2">
        <f>G73+ROUNDUP(30/D73,1)</f>
        <v>20.3</v>
      </c>
      <c r="K73" s="2">
        <f>G73+ROUNDUP(45/D73,1)</f>
        <v>20.399999999999999</v>
      </c>
      <c r="L73" s="2">
        <v>0</v>
      </c>
      <c r="M73" s="11">
        <f t="shared" si="16"/>
        <v>21</v>
      </c>
      <c r="N73" s="3">
        <v>19</v>
      </c>
      <c r="Q73" s="11">
        <f>ROUNDUP((146/D73 + G73) / 0.05, 0) * 0.05</f>
        <v>21.25</v>
      </c>
      <c r="W73">
        <v>15</v>
      </c>
    </row>
    <row r="74" spans="1:27" hidden="1" x14ac:dyDescent="0.25">
      <c r="A74" t="s">
        <v>85</v>
      </c>
      <c r="B74" t="s">
        <v>17</v>
      </c>
      <c r="C74">
        <v>8</v>
      </c>
      <c r="D74">
        <v>120</v>
      </c>
      <c r="F74" s="2">
        <f t="shared" si="3"/>
        <v>24</v>
      </c>
      <c r="G74" s="10">
        <f t="shared" si="4"/>
        <v>25</v>
      </c>
      <c r="I74" s="2">
        <f t="shared" si="15"/>
        <v>27.1</v>
      </c>
      <c r="J74" s="2">
        <f>G74+ROUNDUP(30/D74,1)</f>
        <v>25.3</v>
      </c>
      <c r="K74" s="2">
        <f>G74+ROUNDUP(45/D74,1)</f>
        <v>25.4</v>
      </c>
      <c r="L74" s="2">
        <f>G74+1</f>
        <v>26</v>
      </c>
      <c r="M74" s="11">
        <f t="shared" si="16"/>
        <v>26</v>
      </c>
      <c r="N74" s="3">
        <v>24</v>
      </c>
      <c r="Q74" s="11">
        <f>ROUNDUP((146/D74 + G74) / 0.05, 0) * 0.05</f>
        <v>26.25</v>
      </c>
    </row>
    <row r="75" spans="1:27" hidden="1" x14ac:dyDescent="0.25">
      <c r="A75" t="s">
        <v>86</v>
      </c>
      <c r="B75" t="s">
        <v>17</v>
      </c>
      <c r="C75">
        <v>27</v>
      </c>
      <c r="D75">
        <v>72</v>
      </c>
      <c r="F75" s="2">
        <f t="shared" si="3"/>
        <v>19</v>
      </c>
      <c r="G75" s="10">
        <f t="shared" si="4"/>
        <v>20</v>
      </c>
      <c r="I75" s="2">
        <f t="shared" si="15"/>
        <v>23.5</v>
      </c>
      <c r="J75" s="2">
        <f>G75+ROUNDUP(30/D75,1)</f>
        <v>20.5</v>
      </c>
      <c r="K75" s="2">
        <f>G75+ROUNDUP(45/D75,1)</f>
        <v>20.7</v>
      </c>
      <c r="L75" s="2">
        <v>0</v>
      </c>
      <c r="M75" s="11">
        <f t="shared" si="16"/>
        <v>21</v>
      </c>
      <c r="N75" s="3">
        <v>19</v>
      </c>
    </row>
    <row r="76" spans="1:27" hidden="1" x14ac:dyDescent="0.25">
      <c r="A76" t="s">
        <v>58</v>
      </c>
      <c r="B76" t="s">
        <v>34</v>
      </c>
      <c r="D76">
        <v>77</v>
      </c>
      <c r="F76" s="2">
        <f t="shared" si="3"/>
        <v>0</v>
      </c>
      <c r="G76" s="10">
        <v>0</v>
      </c>
      <c r="I76" s="2"/>
      <c r="J76" s="2"/>
      <c r="K76" s="2"/>
      <c r="M76" s="11"/>
      <c r="N76" s="3">
        <v>0</v>
      </c>
    </row>
    <row r="77" spans="1:27" x14ac:dyDescent="0.25">
      <c r="A77" t="s">
        <v>87</v>
      </c>
      <c r="B77" t="s">
        <v>17</v>
      </c>
      <c r="D77">
        <v>40</v>
      </c>
      <c r="F77" s="2">
        <f>N77+1</f>
        <v>56</v>
      </c>
      <c r="G77" s="10">
        <v>55</v>
      </c>
      <c r="I77" s="2">
        <f>G77+ROUNDUP(250/D77,1)</f>
        <v>61.3</v>
      </c>
      <c r="J77" s="2"/>
      <c r="K77" s="2"/>
      <c r="L77" s="2">
        <v>0</v>
      </c>
      <c r="M77" s="11">
        <f>G77+1</f>
        <v>56</v>
      </c>
      <c r="N77" s="3">
        <v>55</v>
      </c>
    </row>
    <row r="78" spans="1:27" s="2" customFormat="1" hidden="1" x14ac:dyDescent="0.25">
      <c r="A78" t="s">
        <v>118</v>
      </c>
      <c r="B78" t="s">
        <v>78</v>
      </c>
      <c r="C78"/>
      <c r="D78"/>
      <c r="E78"/>
      <c r="F78" s="2">
        <f t="shared" si="3"/>
        <v>21</v>
      </c>
      <c r="G78" s="10">
        <f t="shared" si="4"/>
        <v>22</v>
      </c>
      <c r="I78" s="2" t="e">
        <f>G78+ROUNDUP(250/D78,1)</f>
        <v>#DIV/0!</v>
      </c>
      <c r="J78"/>
      <c r="K78"/>
      <c r="M78"/>
      <c r="N78" s="3">
        <v>21</v>
      </c>
      <c r="O78" s="3"/>
      <c r="Q78"/>
      <c r="R78"/>
      <c r="S78"/>
      <c r="T78"/>
      <c r="U78"/>
      <c r="V78"/>
      <c r="W78"/>
      <c r="X78"/>
      <c r="Y78"/>
      <c r="Z78"/>
      <c r="AA78"/>
    </row>
    <row r="79" spans="1:27" s="2" customFormat="1" ht="16.5" hidden="1" x14ac:dyDescent="0.3">
      <c r="A79" s="26" t="s">
        <v>170</v>
      </c>
      <c r="B79"/>
      <c r="C79"/>
      <c r="D79"/>
      <c r="E79"/>
      <c r="F79" s="2">
        <f t="shared" ref="F79:F85" si="17">N79</f>
        <v>0</v>
      </c>
      <c r="G79" s="10"/>
      <c r="J79"/>
      <c r="K79"/>
      <c r="M79"/>
      <c r="N79" s="3"/>
      <c r="O79" s="3"/>
      <c r="Q79"/>
      <c r="R79"/>
      <c r="S79"/>
      <c r="T79"/>
      <c r="U79"/>
      <c r="V79"/>
      <c r="W79"/>
      <c r="X79"/>
      <c r="Y79"/>
      <c r="Z79"/>
      <c r="AA79"/>
    </row>
    <row r="80" spans="1:27" s="2" customFormat="1" hidden="1" x14ac:dyDescent="0.25">
      <c r="A80" t="s">
        <v>186</v>
      </c>
      <c r="B80" t="s">
        <v>183</v>
      </c>
      <c r="C80">
        <v>8</v>
      </c>
      <c r="D80">
        <v>252</v>
      </c>
      <c r="E80"/>
      <c r="F80" s="2">
        <f t="shared" si="17"/>
        <v>3</v>
      </c>
      <c r="G80" s="10">
        <f t="shared" si="4"/>
        <v>4</v>
      </c>
      <c r="J80"/>
      <c r="K80"/>
      <c r="M80"/>
      <c r="N80" s="3">
        <v>3</v>
      </c>
      <c r="O80" s="3"/>
      <c r="Q80"/>
      <c r="R80"/>
      <c r="S80"/>
      <c r="T80"/>
      <c r="U80"/>
      <c r="V80"/>
      <c r="W80"/>
      <c r="X80"/>
      <c r="Y80"/>
      <c r="Z80"/>
      <c r="AA80"/>
    </row>
    <row r="81" spans="1:27" ht="16.5" x14ac:dyDescent="0.3">
      <c r="A81" s="14" t="s">
        <v>149</v>
      </c>
      <c r="F81" s="2">
        <f t="shared" si="17"/>
        <v>0</v>
      </c>
      <c r="G81" s="10"/>
      <c r="I81" s="2"/>
      <c r="J81" s="2"/>
      <c r="K81" s="2"/>
      <c r="M81" s="11"/>
    </row>
    <row r="82" spans="1:27" x14ac:dyDescent="0.25">
      <c r="A82" t="s">
        <v>125</v>
      </c>
      <c r="B82" t="s">
        <v>178</v>
      </c>
      <c r="C82">
        <v>50</v>
      </c>
      <c r="D82">
        <v>60</v>
      </c>
      <c r="F82" s="2">
        <f t="shared" si="17"/>
        <v>17</v>
      </c>
      <c r="G82" s="10">
        <f t="shared" si="4"/>
        <v>18</v>
      </c>
      <c r="H82" s="12"/>
      <c r="I82" s="12">
        <f>G82+ROUNDUP(250/D82,1)</f>
        <v>22.2</v>
      </c>
      <c r="J82" s="12"/>
      <c r="K82" s="12"/>
      <c r="L82" s="12"/>
      <c r="M82" s="11"/>
      <c r="N82">
        <v>17</v>
      </c>
      <c r="O82"/>
      <c r="P82" s="12"/>
    </row>
    <row r="83" spans="1:27" hidden="1" x14ac:dyDescent="0.25">
      <c r="A83" t="s">
        <v>174</v>
      </c>
      <c r="B83" t="s">
        <v>163</v>
      </c>
      <c r="F83" s="2">
        <v>0</v>
      </c>
      <c r="G83" s="10">
        <f t="shared" si="4"/>
        <v>1</v>
      </c>
      <c r="H83" s="12"/>
      <c r="I83" s="12"/>
      <c r="J83" s="12"/>
      <c r="K83" s="12"/>
      <c r="L83" s="12"/>
      <c r="M83" s="11"/>
      <c r="N83">
        <v>0</v>
      </c>
      <c r="O83"/>
      <c r="P83" s="12"/>
    </row>
    <row r="84" spans="1:27" hidden="1" x14ac:dyDescent="0.25">
      <c r="A84" t="s">
        <v>88</v>
      </c>
      <c r="B84" t="s">
        <v>155</v>
      </c>
      <c r="C84">
        <v>25</v>
      </c>
      <c r="D84">
        <v>21</v>
      </c>
      <c r="F84" s="2">
        <f t="shared" si="17"/>
        <v>17.75</v>
      </c>
      <c r="G84" s="10">
        <f t="shared" ref="G84:G148" si="18">N84+1</f>
        <v>18.75</v>
      </c>
      <c r="I84" s="2">
        <f>G84+ROUNDUP(250/D84,1)</f>
        <v>30.75</v>
      </c>
      <c r="J84" s="2"/>
      <c r="K84" s="2"/>
      <c r="M84" s="11"/>
      <c r="N84" s="3">
        <v>17.75</v>
      </c>
    </row>
    <row r="85" spans="1:27" hidden="1" x14ac:dyDescent="0.25">
      <c r="A85" t="s">
        <v>172</v>
      </c>
      <c r="B85" t="s">
        <v>39</v>
      </c>
      <c r="F85" s="2">
        <f t="shared" si="17"/>
        <v>0</v>
      </c>
      <c r="G85" s="10">
        <f t="shared" si="18"/>
        <v>1</v>
      </c>
      <c r="I85" s="2"/>
      <c r="J85" s="2"/>
      <c r="K85" s="2"/>
      <c r="M85" s="11"/>
      <c r="N85" s="3">
        <v>0</v>
      </c>
    </row>
    <row r="86" spans="1:27" ht="16.5" x14ac:dyDescent="0.3">
      <c r="A86" s="14" t="s">
        <v>177</v>
      </c>
      <c r="G86" s="10"/>
      <c r="I86" s="2"/>
      <c r="J86" s="2"/>
      <c r="K86" s="2"/>
      <c r="M86" s="11"/>
    </row>
    <row r="87" spans="1:27" s="2" customFormat="1" hidden="1" x14ac:dyDescent="0.25">
      <c r="A87" s="25" t="s">
        <v>164</v>
      </c>
      <c r="B87" t="s">
        <v>39</v>
      </c>
      <c r="C87"/>
      <c r="D87"/>
      <c r="E87"/>
      <c r="F87" s="2">
        <f t="shared" ref="F87:F155" si="19">N87</f>
        <v>0</v>
      </c>
      <c r="G87" s="10">
        <f t="shared" si="18"/>
        <v>1</v>
      </c>
      <c r="M87" s="11"/>
      <c r="N87" s="3">
        <v>0</v>
      </c>
      <c r="O87" s="3"/>
      <c r="Q87"/>
      <c r="R87"/>
      <c r="S87"/>
      <c r="T87"/>
      <c r="U87"/>
      <c r="V87"/>
      <c r="W87"/>
      <c r="X87"/>
      <c r="Y87"/>
      <c r="Z87"/>
      <c r="AA87"/>
    </row>
    <row r="88" spans="1:27" s="2" customFormat="1" hidden="1" x14ac:dyDescent="0.25">
      <c r="A88" t="s">
        <v>179</v>
      </c>
      <c r="B88" t="s">
        <v>181</v>
      </c>
      <c r="C88">
        <v>22</v>
      </c>
      <c r="D88">
        <v>60</v>
      </c>
      <c r="E88"/>
      <c r="F88" s="2">
        <v>0</v>
      </c>
      <c r="G88" s="10">
        <f t="shared" si="18"/>
        <v>19</v>
      </c>
      <c r="M88" s="11"/>
      <c r="N88" s="3">
        <v>18</v>
      </c>
      <c r="O88" s="3"/>
      <c r="Q88"/>
      <c r="R88"/>
      <c r="S88"/>
      <c r="T88"/>
      <c r="U88"/>
      <c r="V88"/>
      <c r="W88"/>
      <c r="X88"/>
      <c r="Y88"/>
      <c r="Z88"/>
      <c r="AA88"/>
    </row>
    <row r="89" spans="1:27" s="2" customFormat="1" hidden="1" x14ac:dyDescent="0.25">
      <c r="A89" t="s">
        <v>171</v>
      </c>
      <c r="B89" t="s">
        <v>39</v>
      </c>
      <c r="C89">
        <v>25</v>
      </c>
      <c r="D89">
        <v>81</v>
      </c>
      <c r="E89"/>
      <c r="F89" s="2">
        <f t="shared" si="19"/>
        <v>22</v>
      </c>
      <c r="G89" s="10">
        <f t="shared" si="18"/>
        <v>23</v>
      </c>
      <c r="M89" s="11"/>
      <c r="N89" s="3">
        <v>22</v>
      </c>
      <c r="O89" s="3"/>
      <c r="Q89"/>
      <c r="R89"/>
      <c r="S89"/>
      <c r="T89"/>
      <c r="U89"/>
      <c r="V89"/>
      <c r="W89"/>
      <c r="X89"/>
      <c r="Y89"/>
      <c r="Z89"/>
      <c r="AA89"/>
    </row>
    <row r="90" spans="1:27" s="2" customFormat="1" hidden="1" x14ac:dyDescent="0.25">
      <c r="A90" t="s">
        <v>165</v>
      </c>
      <c r="B90" t="s">
        <v>39</v>
      </c>
      <c r="C90">
        <v>22</v>
      </c>
      <c r="D90">
        <v>60</v>
      </c>
      <c r="E90"/>
      <c r="F90" s="2">
        <f t="shared" si="19"/>
        <v>22</v>
      </c>
      <c r="G90" s="10">
        <f t="shared" si="18"/>
        <v>23</v>
      </c>
      <c r="M90" s="11"/>
      <c r="N90" s="3">
        <v>22</v>
      </c>
      <c r="O90" s="3"/>
      <c r="Q90"/>
      <c r="R90"/>
      <c r="S90"/>
      <c r="T90"/>
      <c r="U90"/>
      <c r="V90"/>
      <c r="W90"/>
      <c r="X90"/>
      <c r="Y90"/>
      <c r="Z90"/>
      <c r="AA90"/>
    </row>
    <row r="91" spans="1:27" s="2" customFormat="1" hidden="1" x14ac:dyDescent="0.25">
      <c r="A91" t="s">
        <v>169</v>
      </c>
      <c r="B91" t="s">
        <v>161</v>
      </c>
      <c r="C91">
        <v>25</v>
      </c>
      <c r="D91">
        <v>60</v>
      </c>
      <c r="E91"/>
      <c r="F91" s="2">
        <f t="shared" si="19"/>
        <v>0</v>
      </c>
      <c r="G91" s="10">
        <f t="shared" si="18"/>
        <v>1</v>
      </c>
      <c r="M91" s="11"/>
      <c r="N91" s="3">
        <v>0</v>
      </c>
      <c r="O91" s="3"/>
      <c r="Q91"/>
      <c r="R91"/>
      <c r="S91"/>
      <c r="T91"/>
      <c r="U91"/>
      <c r="V91"/>
      <c r="W91"/>
      <c r="X91"/>
      <c r="Y91"/>
      <c r="Z91"/>
      <c r="AA91"/>
    </row>
    <row r="92" spans="1:27" s="2" customFormat="1" x14ac:dyDescent="0.25">
      <c r="A92" t="s">
        <v>204</v>
      </c>
      <c r="B92" t="s">
        <v>39</v>
      </c>
      <c r="C92">
        <v>55</v>
      </c>
      <c r="D92">
        <v>35</v>
      </c>
      <c r="E92" t="s">
        <v>205</v>
      </c>
      <c r="F92" s="2">
        <f t="shared" si="19"/>
        <v>15</v>
      </c>
      <c r="G92" s="10">
        <f t="shared" si="18"/>
        <v>16</v>
      </c>
      <c r="M92" s="11"/>
      <c r="N92" s="3">
        <v>15</v>
      </c>
      <c r="O92" s="3"/>
      <c r="Q92"/>
      <c r="R92"/>
      <c r="S92"/>
      <c r="T92"/>
      <c r="U92"/>
      <c r="V92"/>
      <c r="W92"/>
      <c r="X92"/>
      <c r="Y92"/>
      <c r="Z92"/>
      <c r="AA92"/>
    </row>
    <row r="93" spans="1:27" s="2" customFormat="1" hidden="1" x14ac:dyDescent="0.25">
      <c r="A93" t="s">
        <v>166</v>
      </c>
      <c r="B93" t="s">
        <v>39</v>
      </c>
      <c r="C93">
        <v>25</v>
      </c>
      <c r="D93">
        <v>70</v>
      </c>
      <c r="E93"/>
      <c r="F93" s="2">
        <f t="shared" si="19"/>
        <v>0</v>
      </c>
      <c r="G93" s="10">
        <f t="shared" si="18"/>
        <v>1</v>
      </c>
      <c r="M93" s="11"/>
      <c r="N93" s="3">
        <v>0</v>
      </c>
      <c r="O93" s="3"/>
      <c r="Q93"/>
      <c r="R93"/>
      <c r="S93"/>
      <c r="T93"/>
      <c r="U93"/>
      <c r="V93"/>
      <c r="W93"/>
      <c r="X93"/>
      <c r="Y93"/>
      <c r="Z93"/>
      <c r="AA93"/>
    </row>
    <row r="94" spans="1:27" s="2" customFormat="1" ht="17.25" hidden="1" x14ac:dyDescent="0.3">
      <c r="A94" s="15" t="s">
        <v>90</v>
      </c>
      <c r="B94"/>
      <c r="C94"/>
      <c r="D94"/>
      <c r="E94"/>
      <c r="F94" s="2">
        <f t="shared" si="19"/>
        <v>0</v>
      </c>
      <c r="G94" s="10">
        <f t="shared" si="18"/>
        <v>1</v>
      </c>
      <c r="I94" s="2" t="e">
        <f t="shared" ref="I94:I99" si="20">G94+ROUNDUP(250/D94,1)</f>
        <v>#DIV/0!</v>
      </c>
      <c r="M94" s="11"/>
      <c r="N94" s="3"/>
      <c r="O94" s="3"/>
      <c r="Q94"/>
      <c r="R94"/>
      <c r="S94"/>
      <c r="T94"/>
      <c r="U94"/>
      <c r="V94"/>
      <c r="W94"/>
      <c r="X94"/>
      <c r="Y94"/>
      <c r="Z94"/>
      <c r="AA94"/>
    </row>
    <row r="95" spans="1:27" s="2" customFormat="1" hidden="1" x14ac:dyDescent="0.25">
      <c r="A95" t="s">
        <v>91</v>
      </c>
      <c r="B95" t="s">
        <v>17</v>
      </c>
      <c r="C95">
        <v>30</v>
      </c>
      <c r="D95">
        <v>49</v>
      </c>
      <c r="E95"/>
      <c r="F95" s="2">
        <f t="shared" si="19"/>
        <v>62.5</v>
      </c>
      <c r="G95" s="10">
        <f t="shared" si="18"/>
        <v>63.5</v>
      </c>
      <c r="I95" s="2">
        <f t="shared" si="20"/>
        <v>68.7</v>
      </c>
      <c r="L95" s="2">
        <f>G95+1</f>
        <v>64.5</v>
      </c>
      <c r="M95" s="11">
        <f>G95+1</f>
        <v>64.5</v>
      </c>
      <c r="N95" s="3">
        <v>62.5</v>
      </c>
      <c r="O95" s="3"/>
      <c r="Q95"/>
      <c r="R95"/>
      <c r="S95"/>
      <c r="T95"/>
      <c r="U95"/>
      <c r="V95"/>
      <c r="W95"/>
      <c r="X95"/>
      <c r="Y95"/>
      <c r="Z95"/>
      <c r="AA95"/>
    </row>
    <row r="96" spans="1:27" s="2" customFormat="1" hidden="1" x14ac:dyDescent="0.25">
      <c r="A96" t="s">
        <v>92</v>
      </c>
      <c r="B96" t="s">
        <v>17</v>
      </c>
      <c r="C96">
        <v>30</v>
      </c>
      <c r="D96">
        <v>49</v>
      </c>
      <c r="E96"/>
      <c r="F96" s="2">
        <f t="shared" si="19"/>
        <v>45</v>
      </c>
      <c r="G96" s="10">
        <f t="shared" si="18"/>
        <v>46</v>
      </c>
      <c r="I96" s="2">
        <f t="shared" si="20"/>
        <v>51.2</v>
      </c>
      <c r="L96" s="2">
        <f>G96+1</f>
        <v>47</v>
      </c>
      <c r="M96" s="11">
        <f>G96+1</f>
        <v>47</v>
      </c>
      <c r="N96" s="3">
        <v>45</v>
      </c>
      <c r="O96" s="3"/>
      <c r="Q96"/>
      <c r="R96"/>
      <c r="S96"/>
      <c r="T96"/>
      <c r="U96"/>
      <c r="V96"/>
      <c r="W96"/>
      <c r="X96"/>
      <c r="Y96"/>
      <c r="Z96"/>
      <c r="AA96"/>
    </row>
    <row r="97" spans="1:27" s="2" customFormat="1" hidden="1" x14ac:dyDescent="0.25">
      <c r="A97" t="s">
        <v>81</v>
      </c>
      <c r="B97" t="s">
        <v>17</v>
      </c>
      <c r="C97">
        <v>8</v>
      </c>
      <c r="D97">
        <v>110</v>
      </c>
      <c r="E97"/>
      <c r="F97" s="2">
        <f t="shared" si="19"/>
        <v>13</v>
      </c>
      <c r="G97" s="10">
        <f t="shared" si="18"/>
        <v>14</v>
      </c>
      <c r="I97" s="2">
        <f t="shared" si="20"/>
        <v>16.3</v>
      </c>
      <c r="M97" s="11"/>
      <c r="N97" s="3">
        <v>13</v>
      </c>
      <c r="O97" s="3"/>
      <c r="Q97"/>
      <c r="R97"/>
      <c r="S97"/>
      <c r="T97"/>
      <c r="U97"/>
      <c r="V97"/>
      <c r="W97"/>
      <c r="X97"/>
      <c r="Y97"/>
      <c r="Z97"/>
      <c r="AA97"/>
    </row>
    <row r="98" spans="1:27" s="2" customFormat="1" hidden="1" x14ac:dyDescent="0.25">
      <c r="A98" t="s">
        <v>85</v>
      </c>
      <c r="B98" t="s">
        <v>17</v>
      </c>
      <c r="C98">
        <v>8</v>
      </c>
      <c r="D98">
        <v>110</v>
      </c>
      <c r="E98"/>
      <c r="F98" s="2">
        <f t="shared" si="19"/>
        <v>10</v>
      </c>
      <c r="G98" s="10">
        <f t="shared" si="18"/>
        <v>11</v>
      </c>
      <c r="I98" s="2">
        <f t="shared" si="20"/>
        <v>13.3</v>
      </c>
      <c r="M98" s="11"/>
      <c r="N98" s="3">
        <v>10</v>
      </c>
      <c r="O98" s="3"/>
      <c r="Q98"/>
      <c r="R98"/>
      <c r="S98"/>
      <c r="T98"/>
      <c r="U98"/>
      <c r="V98"/>
      <c r="W98"/>
      <c r="X98"/>
      <c r="Y98"/>
      <c r="Z98"/>
      <c r="AA98"/>
    </row>
    <row r="99" spans="1:27" s="2" customFormat="1" hidden="1" x14ac:dyDescent="0.25">
      <c r="A99" t="s">
        <v>83</v>
      </c>
      <c r="B99" t="s">
        <v>17</v>
      </c>
      <c r="C99">
        <v>8</v>
      </c>
      <c r="D99">
        <v>110</v>
      </c>
      <c r="E99"/>
      <c r="F99" s="2">
        <f t="shared" si="19"/>
        <v>0</v>
      </c>
      <c r="G99" s="10">
        <f t="shared" si="18"/>
        <v>1</v>
      </c>
      <c r="I99" s="2">
        <f t="shared" si="20"/>
        <v>3.3000000000000003</v>
      </c>
      <c r="M99" s="11"/>
      <c r="N99" s="3">
        <v>0</v>
      </c>
      <c r="O99" s="3"/>
      <c r="Q99"/>
      <c r="R99"/>
      <c r="S99"/>
      <c r="T99"/>
      <c r="U99"/>
      <c r="V99"/>
      <c r="W99"/>
      <c r="X99"/>
      <c r="Y99"/>
      <c r="Z99"/>
      <c r="AA99"/>
    </row>
    <row r="100" spans="1:27" s="2" customFormat="1" hidden="1" x14ac:dyDescent="0.25">
      <c r="A100" t="s">
        <v>82</v>
      </c>
      <c r="B100" t="s">
        <v>17</v>
      </c>
      <c r="C100"/>
      <c r="D100"/>
      <c r="E100"/>
      <c r="F100" s="2">
        <f t="shared" si="19"/>
        <v>10</v>
      </c>
      <c r="G100" s="10">
        <f t="shared" si="18"/>
        <v>11</v>
      </c>
      <c r="M100" s="11"/>
      <c r="N100" s="3">
        <v>10</v>
      </c>
      <c r="O100" s="3"/>
      <c r="Q100"/>
      <c r="R100"/>
      <c r="S100"/>
      <c r="T100"/>
      <c r="U100"/>
      <c r="V100"/>
      <c r="W100"/>
      <c r="X100"/>
      <c r="Y100"/>
      <c r="Z100"/>
      <c r="AA100"/>
    </row>
    <row r="101" spans="1:27" s="2" customFormat="1" hidden="1" x14ac:dyDescent="0.25">
      <c r="A101" t="s">
        <v>87</v>
      </c>
      <c r="B101" t="s">
        <v>17</v>
      </c>
      <c r="C101"/>
      <c r="D101"/>
      <c r="E101"/>
      <c r="F101" s="2">
        <f t="shared" si="19"/>
        <v>59.5</v>
      </c>
      <c r="G101" s="10">
        <f t="shared" si="18"/>
        <v>60.5</v>
      </c>
      <c r="I101" s="2" t="e">
        <f t="shared" ref="I101:I109" si="21">G101+ROUNDUP(250/D101,1)</f>
        <v>#DIV/0!</v>
      </c>
      <c r="M101" s="11"/>
      <c r="N101" s="3">
        <v>59.5</v>
      </c>
      <c r="O101" s="3"/>
      <c r="Q101"/>
      <c r="R101"/>
      <c r="S101"/>
      <c r="T101"/>
      <c r="U101"/>
      <c r="V101"/>
      <c r="W101"/>
      <c r="X101"/>
      <c r="Y101"/>
      <c r="Z101"/>
      <c r="AA101"/>
    </row>
    <row r="102" spans="1:27" s="2" customFormat="1" ht="17.25" hidden="1" x14ac:dyDescent="0.3">
      <c r="A102" s="16" t="s">
        <v>93</v>
      </c>
      <c r="B102"/>
      <c r="C102"/>
      <c r="D102"/>
      <c r="E102"/>
      <c r="F102" s="2">
        <f t="shared" si="19"/>
        <v>0</v>
      </c>
      <c r="G102" s="10">
        <f t="shared" si="18"/>
        <v>1</v>
      </c>
      <c r="M102" s="11"/>
      <c r="N102" s="3"/>
      <c r="O102" s="3"/>
      <c r="Q102"/>
      <c r="R102"/>
      <c r="S102"/>
      <c r="T102"/>
      <c r="U102"/>
      <c r="V102"/>
      <c r="W102"/>
      <c r="X102"/>
      <c r="Y102"/>
      <c r="Z102"/>
      <c r="AA102"/>
    </row>
    <row r="103" spans="1:27" s="2" customFormat="1" hidden="1" x14ac:dyDescent="0.25">
      <c r="A103" t="s">
        <v>94</v>
      </c>
      <c r="B103" t="s">
        <v>95</v>
      </c>
      <c r="C103">
        <v>30</v>
      </c>
      <c r="D103">
        <v>56</v>
      </c>
      <c r="E103"/>
      <c r="F103" s="2">
        <f t="shared" si="19"/>
        <v>22</v>
      </c>
      <c r="G103" s="10">
        <f t="shared" si="18"/>
        <v>23</v>
      </c>
      <c r="I103" s="2">
        <f t="shared" si="21"/>
        <v>27.5</v>
      </c>
      <c r="J103"/>
      <c r="K103"/>
      <c r="M103" s="11">
        <f>G103+1</f>
        <v>24</v>
      </c>
      <c r="N103" s="3">
        <v>22</v>
      </c>
      <c r="O103" s="3"/>
      <c r="Q103"/>
      <c r="R103"/>
      <c r="S103"/>
      <c r="T103"/>
      <c r="U103"/>
      <c r="V103"/>
      <c r="W103"/>
      <c r="X103"/>
      <c r="Y103"/>
      <c r="Z103"/>
      <c r="AA103"/>
    </row>
    <row r="104" spans="1:27" s="2" customFormat="1" hidden="1" x14ac:dyDescent="0.25">
      <c r="A104" t="s">
        <v>96</v>
      </c>
      <c r="B104" t="s">
        <v>95</v>
      </c>
      <c r="C104">
        <v>30</v>
      </c>
      <c r="D104">
        <v>56</v>
      </c>
      <c r="E104"/>
      <c r="F104" s="2">
        <f t="shared" si="19"/>
        <v>22</v>
      </c>
      <c r="G104" s="10">
        <f t="shared" si="18"/>
        <v>23</v>
      </c>
      <c r="I104" s="2">
        <f t="shared" si="21"/>
        <v>27.5</v>
      </c>
      <c r="J104"/>
      <c r="K104"/>
      <c r="M104" s="11">
        <f>G104+1</f>
        <v>24</v>
      </c>
      <c r="N104" s="3">
        <v>22</v>
      </c>
      <c r="O104" s="3"/>
      <c r="Q104"/>
      <c r="R104"/>
      <c r="S104"/>
      <c r="T104"/>
      <c r="U104"/>
      <c r="V104"/>
      <c r="W104"/>
      <c r="X104"/>
      <c r="Y104"/>
      <c r="Z104"/>
      <c r="AA104"/>
    </row>
    <row r="105" spans="1:27" s="2" customFormat="1" hidden="1" x14ac:dyDescent="0.25">
      <c r="A105" t="s">
        <v>97</v>
      </c>
      <c r="B105" t="s">
        <v>95</v>
      </c>
      <c r="C105">
        <v>35</v>
      </c>
      <c r="D105">
        <v>56</v>
      </c>
      <c r="E105"/>
      <c r="F105" s="2">
        <f t="shared" si="19"/>
        <v>22</v>
      </c>
      <c r="G105" s="10">
        <f t="shared" si="18"/>
        <v>23</v>
      </c>
      <c r="I105" s="2">
        <f t="shared" si="21"/>
        <v>27.5</v>
      </c>
      <c r="J105"/>
      <c r="K105"/>
      <c r="M105" s="11">
        <f>G105+1</f>
        <v>24</v>
      </c>
      <c r="N105" s="3">
        <v>22</v>
      </c>
      <c r="O105" s="3"/>
      <c r="Q105"/>
      <c r="R105"/>
      <c r="S105"/>
      <c r="T105"/>
      <c r="U105"/>
      <c r="V105"/>
      <c r="W105"/>
      <c r="X105"/>
      <c r="Y105"/>
      <c r="Z105"/>
      <c r="AA105"/>
    </row>
    <row r="106" spans="1:27" hidden="1" x14ac:dyDescent="0.25">
      <c r="A106" t="s">
        <v>98</v>
      </c>
      <c r="B106" t="s">
        <v>95</v>
      </c>
      <c r="C106">
        <v>40</v>
      </c>
      <c r="D106">
        <v>49</v>
      </c>
      <c r="F106" s="2">
        <f t="shared" si="19"/>
        <v>22</v>
      </c>
      <c r="G106" s="10">
        <f t="shared" si="18"/>
        <v>23</v>
      </c>
      <c r="I106" s="2">
        <f t="shared" si="21"/>
        <v>28.2</v>
      </c>
      <c r="M106" s="11">
        <f>G106+1</f>
        <v>24</v>
      </c>
      <c r="N106" s="3">
        <v>22</v>
      </c>
    </row>
    <row r="107" spans="1:27" hidden="1" x14ac:dyDescent="0.25">
      <c r="A107" t="s">
        <v>99</v>
      </c>
      <c r="B107" t="s">
        <v>78</v>
      </c>
      <c r="D107">
        <v>104</v>
      </c>
      <c r="F107" s="2">
        <f t="shared" si="19"/>
        <v>11</v>
      </c>
      <c r="G107" s="10">
        <f t="shared" si="18"/>
        <v>12</v>
      </c>
      <c r="I107" s="2">
        <f t="shared" si="21"/>
        <v>14.5</v>
      </c>
      <c r="M107" s="11">
        <f>G107+1</f>
        <v>13</v>
      </c>
      <c r="N107" s="3">
        <v>11</v>
      </c>
    </row>
    <row r="108" spans="1:27" hidden="1" x14ac:dyDescent="0.25">
      <c r="A108" t="s">
        <v>99</v>
      </c>
      <c r="B108" t="s">
        <v>100</v>
      </c>
      <c r="C108" s="17" t="s">
        <v>101</v>
      </c>
      <c r="D108">
        <v>117</v>
      </c>
      <c r="E108" t="s">
        <v>45</v>
      </c>
      <c r="F108" s="2" t="str">
        <f t="shared" si="19"/>
        <v>Call</v>
      </c>
      <c r="G108" s="10" t="e">
        <f t="shared" si="18"/>
        <v>#VALUE!</v>
      </c>
      <c r="H108" s="2" t="e">
        <f>G108+ROUNDUP(250/D108,1)</f>
        <v>#VALUE!</v>
      </c>
      <c r="I108" s="2" t="e">
        <f t="shared" si="21"/>
        <v>#VALUE!</v>
      </c>
      <c r="J108" s="2"/>
      <c r="K108" s="2"/>
      <c r="L108" s="2">
        <v>14</v>
      </c>
      <c r="M108" s="11" t="s">
        <v>102</v>
      </c>
      <c r="N108" s="3" t="s">
        <v>102</v>
      </c>
      <c r="Q108" s="11" t="e">
        <f>ROUNDUP((146/D108 + G108) / 0.05, 0) * 0.05</f>
        <v>#VALUE!</v>
      </c>
      <c r="R108">
        <v>0</v>
      </c>
    </row>
    <row r="109" spans="1:27" hidden="1" x14ac:dyDescent="0.25">
      <c r="A109" t="s">
        <v>103</v>
      </c>
      <c r="B109" t="s">
        <v>100</v>
      </c>
      <c r="C109" s="17" t="s">
        <v>104</v>
      </c>
      <c r="D109">
        <v>117</v>
      </c>
      <c r="E109" t="s">
        <v>60</v>
      </c>
      <c r="F109" s="2">
        <f t="shared" si="19"/>
        <v>22</v>
      </c>
      <c r="G109" s="10">
        <f t="shared" si="18"/>
        <v>23</v>
      </c>
      <c r="I109" s="2">
        <f t="shared" si="21"/>
        <v>25.2</v>
      </c>
      <c r="J109" s="2"/>
      <c r="K109" s="2"/>
      <c r="M109" s="11" t="s">
        <v>102</v>
      </c>
      <c r="N109" s="3">
        <v>22</v>
      </c>
    </row>
    <row r="110" spans="1:27" ht="16.5" hidden="1" x14ac:dyDescent="0.3">
      <c r="A110" s="14" t="s">
        <v>149</v>
      </c>
      <c r="C110" s="17"/>
      <c r="F110" s="2">
        <f t="shared" si="19"/>
        <v>0</v>
      </c>
      <c r="G110" s="10">
        <v>0</v>
      </c>
      <c r="I110" s="2"/>
      <c r="J110" s="2"/>
      <c r="K110" s="2"/>
      <c r="M110" s="11"/>
    </row>
    <row r="111" spans="1:27" ht="15.75" hidden="1" x14ac:dyDescent="0.25">
      <c r="A111" s="18" t="s">
        <v>105</v>
      </c>
      <c r="B111" t="s">
        <v>163</v>
      </c>
      <c r="C111" s="17">
        <v>50</v>
      </c>
      <c r="F111" s="2">
        <f t="shared" si="19"/>
        <v>15</v>
      </c>
      <c r="G111" s="10">
        <f t="shared" si="18"/>
        <v>16</v>
      </c>
      <c r="I111" s="2"/>
      <c r="J111" s="2"/>
      <c r="K111" s="2"/>
      <c r="M111" s="11"/>
      <c r="N111" s="3">
        <v>15</v>
      </c>
    </row>
    <row r="112" spans="1:27" ht="15.75" hidden="1" x14ac:dyDescent="0.25">
      <c r="A112" s="18" t="s">
        <v>106</v>
      </c>
      <c r="B112" t="s">
        <v>89</v>
      </c>
      <c r="C112" s="17">
        <v>50</v>
      </c>
      <c r="F112" s="2">
        <f t="shared" si="19"/>
        <v>21</v>
      </c>
      <c r="G112" s="10">
        <f t="shared" si="18"/>
        <v>22</v>
      </c>
      <c r="I112" s="2"/>
      <c r="J112" s="2"/>
      <c r="K112" s="2"/>
      <c r="M112" s="11"/>
      <c r="N112" s="3">
        <v>21</v>
      </c>
    </row>
    <row r="113" spans="1:27" ht="15.75" hidden="1" x14ac:dyDescent="0.25">
      <c r="A113" s="18" t="s">
        <v>150</v>
      </c>
      <c r="C113" s="17"/>
      <c r="F113" s="2">
        <f t="shared" si="19"/>
        <v>17</v>
      </c>
      <c r="G113" s="10">
        <f t="shared" si="18"/>
        <v>18</v>
      </c>
      <c r="I113" s="2"/>
      <c r="J113" s="2"/>
      <c r="K113" s="2"/>
      <c r="M113" s="11"/>
      <c r="N113" s="3">
        <v>17</v>
      </c>
    </row>
    <row r="114" spans="1:27" ht="15.75" hidden="1" x14ac:dyDescent="0.25">
      <c r="A114" s="18" t="s">
        <v>151</v>
      </c>
      <c r="C114" s="17"/>
      <c r="F114" s="2">
        <f t="shared" si="19"/>
        <v>22</v>
      </c>
      <c r="G114" s="10">
        <f t="shared" si="18"/>
        <v>23</v>
      </c>
      <c r="I114" s="2"/>
      <c r="J114" s="2"/>
      <c r="K114" s="2"/>
      <c r="M114" s="11"/>
      <c r="N114" s="3">
        <v>22</v>
      </c>
    </row>
    <row r="115" spans="1:27" ht="15.75" hidden="1" x14ac:dyDescent="0.25">
      <c r="A115" s="18" t="s">
        <v>156</v>
      </c>
      <c r="C115" s="17"/>
      <c r="F115" s="2">
        <f t="shared" si="19"/>
        <v>21.5</v>
      </c>
      <c r="G115" s="10">
        <f t="shared" si="18"/>
        <v>22.5</v>
      </c>
      <c r="I115" s="2"/>
      <c r="J115" s="2"/>
      <c r="K115" s="2"/>
      <c r="M115" s="11"/>
      <c r="N115" s="3">
        <v>21.5</v>
      </c>
    </row>
    <row r="116" spans="1:27" ht="15.75" hidden="1" x14ac:dyDescent="0.25">
      <c r="A116" s="18" t="s">
        <v>157</v>
      </c>
      <c r="C116" s="17"/>
      <c r="F116" s="2">
        <f t="shared" si="19"/>
        <v>23.75</v>
      </c>
      <c r="G116" s="10">
        <f t="shared" si="18"/>
        <v>24.75</v>
      </c>
      <c r="I116" s="2"/>
      <c r="J116" s="2"/>
      <c r="K116" s="2"/>
      <c r="M116" s="11"/>
      <c r="N116" s="3">
        <v>23.75</v>
      </c>
    </row>
    <row r="117" spans="1:27" ht="15.75" hidden="1" x14ac:dyDescent="0.25">
      <c r="A117" s="18" t="s">
        <v>158</v>
      </c>
      <c r="C117" s="17"/>
      <c r="F117" s="2">
        <f t="shared" si="19"/>
        <v>22.5</v>
      </c>
      <c r="G117" s="10">
        <f t="shared" si="18"/>
        <v>23.5</v>
      </c>
      <c r="I117" s="2"/>
      <c r="J117" s="2"/>
      <c r="K117" s="2"/>
      <c r="M117" s="11"/>
      <c r="N117" s="3">
        <v>22.5</v>
      </c>
    </row>
    <row r="118" spans="1:27" ht="15.75" hidden="1" x14ac:dyDescent="0.25">
      <c r="A118" s="18" t="s">
        <v>86</v>
      </c>
      <c r="C118" s="17"/>
      <c r="F118" s="2">
        <f t="shared" si="19"/>
        <v>19</v>
      </c>
      <c r="G118" s="10">
        <f t="shared" si="18"/>
        <v>20</v>
      </c>
      <c r="I118" s="2"/>
      <c r="J118" s="2"/>
      <c r="K118" s="2"/>
      <c r="M118" s="11"/>
      <c r="N118" s="3">
        <v>19</v>
      </c>
    </row>
    <row r="119" spans="1:27" ht="17.25" hidden="1" x14ac:dyDescent="0.3">
      <c r="A119" s="19" t="s">
        <v>123</v>
      </c>
      <c r="F119" s="2">
        <f t="shared" si="19"/>
        <v>0</v>
      </c>
      <c r="G119" s="10">
        <v>0</v>
      </c>
      <c r="I119" s="2" t="e">
        <f>G119+ROUNDUP(250/D119,1)</f>
        <v>#DIV/0!</v>
      </c>
    </row>
    <row r="120" spans="1:27" ht="17.25" hidden="1" x14ac:dyDescent="0.3">
      <c r="A120" s="19" t="s">
        <v>122</v>
      </c>
      <c r="F120" s="2">
        <f t="shared" si="19"/>
        <v>0</v>
      </c>
      <c r="G120" s="10">
        <v>0</v>
      </c>
      <c r="I120" s="2"/>
    </row>
    <row r="121" spans="1:27" s="20" customFormat="1" hidden="1" x14ac:dyDescent="0.25">
      <c r="A121" s="20" t="s">
        <v>130</v>
      </c>
      <c r="B121" s="20" t="s">
        <v>34</v>
      </c>
      <c r="F121" s="2">
        <f t="shared" si="19"/>
        <v>18</v>
      </c>
      <c r="G121" s="10">
        <f t="shared" si="18"/>
        <v>19</v>
      </c>
      <c r="H121" s="23"/>
      <c r="I121" s="23"/>
      <c r="L121" s="23"/>
      <c r="N121" s="24">
        <v>18</v>
      </c>
      <c r="O121" s="24"/>
      <c r="P121" s="23"/>
    </row>
    <row r="122" spans="1:27" hidden="1" x14ac:dyDescent="0.25">
      <c r="A122" t="s">
        <v>126</v>
      </c>
      <c r="B122" t="s">
        <v>78</v>
      </c>
      <c r="D122">
        <v>45</v>
      </c>
      <c r="F122" s="2">
        <f t="shared" si="19"/>
        <v>20</v>
      </c>
      <c r="G122" s="10">
        <f t="shared" si="18"/>
        <v>21</v>
      </c>
      <c r="I122" s="2"/>
      <c r="N122" s="3">
        <v>20</v>
      </c>
    </row>
    <row r="123" spans="1:27" hidden="1" x14ac:dyDescent="0.25">
      <c r="A123" t="s">
        <v>127</v>
      </c>
      <c r="B123" t="s">
        <v>78</v>
      </c>
      <c r="D123">
        <v>40</v>
      </c>
      <c r="F123" s="2">
        <f t="shared" si="19"/>
        <v>20</v>
      </c>
      <c r="G123" s="10">
        <f t="shared" si="18"/>
        <v>21</v>
      </c>
      <c r="I123" s="2">
        <f t="shared" ref="I123:I133" si="22">G123+ROUNDUP(250/D123,1)</f>
        <v>27.3</v>
      </c>
      <c r="N123" s="3">
        <v>20</v>
      </c>
    </row>
    <row r="124" spans="1:27" hidden="1" x14ac:dyDescent="0.25">
      <c r="A124" t="s">
        <v>109</v>
      </c>
      <c r="B124" t="s">
        <v>26</v>
      </c>
      <c r="F124" s="2">
        <f t="shared" si="19"/>
        <v>24</v>
      </c>
      <c r="G124" s="10">
        <f t="shared" si="18"/>
        <v>25</v>
      </c>
      <c r="I124" s="2" t="e">
        <f t="shared" si="22"/>
        <v>#DIV/0!</v>
      </c>
      <c r="N124" s="3">
        <v>24</v>
      </c>
    </row>
    <row r="125" spans="1:27" hidden="1" x14ac:dyDescent="0.25">
      <c r="A125" s="20" t="s">
        <v>107</v>
      </c>
      <c r="B125" t="s">
        <v>34</v>
      </c>
      <c r="C125">
        <v>10</v>
      </c>
      <c r="D125">
        <v>160</v>
      </c>
      <c r="E125" t="s">
        <v>191</v>
      </c>
      <c r="F125" s="2">
        <f t="shared" si="19"/>
        <v>8</v>
      </c>
      <c r="G125" s="10">
        <v>10</v>
      </c>
      <c r="I125" s="2">
        <f t="shared" si="22"/>
        <v>11.6</v>
      </c>
      <c r="N125" s="3">
        <v>8</v>
      </c>
    </row>
    <row r="126" spans="1:27" hidden="1" x14ac:dyDescent="0.25">
      <c r="A126" t="s">
        <v>108</v>
      </c>
      <c r="B126" t="s">
        <v>34</v>
      </c>
      <c r="C126">
        <v>5</v>
      </c>
      <c r="D126">
        <v>320</v>
      </c>
      <c r="F126" s="2">
        <f t="shared" si="19"/>
        <v>13.5</v>
      </c>
      <c r="G126" s="10">
        <v>16.5</v>
      </c>
      <c r="I126" s="2">
        <f t="shared" si="22"/>
        <v>17.3</v>
      </c>
      <c r="N126" s="3">
        <v>13.5</v>
      </c>
    </row>
    <row r="127" spans="1:27" hidden="1" x14ac:dyDescent="0.25">
      <c r="A127" t="s">
        <v>129</v>
      </c>
      <c r="B127" t="s">
        <v>34</v>
      </c>
      <c r="F127" s="2">
        <f t="shared" si="19"/>
        <v>32</v>
      </c>
      <c r="G127" s="10">
        <f t="shared" si="18"/>
        <v>33</v>
      </c>
      <c r="I127" s="2" t="e">
        <f t="shared" si="22"/>
        <v>#DIV/0!</v>
      </c>
      <c r="N127" s="3">
        <v>32</v>
      </c>
    </row>
    <row r="128" spans="1:27" s="2" customFormat="1" hidden="1" x14ac:dyDescent="0.25">
      <c r="A128" t="s">
        <v>128</v>
      </c>
      <c r="B128" t="s">
        <v>78</v>
      </c>
      <c r="C128"/>
      <c r="D128"/>
      <c r="E128"/>
      <c r="F128" s="2">
        <f t="shared" si="19"/>
        <v>0</v>
      </c>
      <c r="G128" s="10">
        <f t="shared" si="18"/>
        <v>1</v>
      </c>
      <c r="I128" s="2" t="e">
        <f t="shared" si="22"/>
        <v>#DIV/0!</v>
      </c>
      <c r="J128"/>
      <c r="K128"/>
      <c r="M128"/>
      <c r="N128" s="3">
        <v>0</v>
      </c>
      <c r="O128" s="3"/>
      <c r="Q128"/>
      <c r="R128"/>
      <c r="S128"/>
      <c r="T128"/>
      <c r="U128"/>
      <c r="V128"/>
      <c r="W128"/>
      <c r="X128"/>
      <c r="Y128"/>
      <c r="Z128"/>
      <c r="AA128"/>
    </row>
    <row r="129" spans="1:27" s="2" customFormat="1" hidden="1" x14ac:dyDescent="0.25">
      <c r="A129" t="s">
        <v>144</v>
      </c>
      <c r="B129" t="s">
        <v>78</v>
      </c>
      <c r="C129"/>
      <c r="D129"/>
      <c r="E129"/>
      <c r="F129" s="2">
        <f t="shared" si="19"/>
        <v>70</v>
      </c>
      <c r="G129" s="10">
        <f t="shared" si="18"/>
        <v>71</v>
      </c>
      <c r="I129" s="2" t="e">
        <f t="shared" si="22"/>
        <v>#DIV/0!</v>
      </c>
      <c r="J129"/>
      <c r="K129"/>
      <c r="M129"/>
      <c r="N129" s="3">
        <v>70</v>
      </c>
      <c r="O129" s="3"/>
      <c r="Q129"/>
      <c r="R129"/>
      <c r="S129"/>
      <c r="T129"/>
      <c r="U129"/>
      <c r="V129"/>
      <c r="W129"/>
      <c r="X129"/>
      <c r="Y129"/>
      <c r="Z129"/>
      <c r="AA129"/>
    </row>
    <row r="130" spans="1:27" s="2" customFormat="1" hidden="1" x14ac:dyDescent="0.25">
      <c r="A130" t="s">
        <v>145</v>
      </c>
      <c r="B130" t="s">
        <v>78</v>
      </c>
      <c r="C130">
        <v>50</v>
      </c>
      <c r="D130"/>
      <c r="E130"/>
      <c r="F130" s="2">
        <f t="shared" si="19"/>
        <v>65</v>
      </c>
      <c r="G130" s="10">
        <f t="shared" si="18"/>
        <v>66</v>
      </c>
      <c r="I130" s="2" t="e">
        <f t="shared" si="22"/>
        <v>#DIV/0!</v>
      </c>
      <c r="J130"/>
      <c r="K130"/>
      <c r="M130"/>
      <c r="N130" s="3">
        <v>65</v>
      </c>
      <c r="O130" s="3"/>
      <c r="Q130"/>
      <c r="R130"/>
      <c r="S130"/>
      <c r="T130"/>
      <c r="U130"/>
      <c r="V130"/>
      <c r="W130"/>
      <c r="X130"/>
      <c r="Y130"/>
      <c r="Z130"/>
      <c r="AA130"/>
    </row>
    <row r="131" spans="1:27" s="2" customFormat="1" hidden="1" x14ac:dyDescent="0.25">
      <c r="A131" t="s">
        <v>110</v>
      </c>
      <c r="B131" t="s">
        <v>78</v>
      </c>
      <c r="C131"/>
      <c r="D131">
        <v>40</v>
      </c>
      <c r="E131"/>
      <c r="F131" s="2">
        <f t="shared" si="19"/>
        <v>20</v>
      </c>
      <c r="G131" s="10">
        <f t="shared" si="18"/>
        <v>21</v>
      </c>
      <c r="I131" s="2">
        <f t="shared" si="22"/>
        <v>27.3</v>
      </c>
      <c r="J131"/>
      <c r="K131"/>
      <c r="M131"/>
      <c r="N131" s="3">
        <v>20</v>
      </c>
      <c r="O131" s="3"/>
      <c r="Q131"/>
      <c r="R131"/>
      <c r="S131"/>
      <c r="T131"/>
      <c r="U131"/>
      <c r="V131"/>
      <c r="W131"/>
      <c r="X131"/>
      <c r="Y131"/>
      <c r="Z131"/>
      <c r="AA131"/>
    </row>
    <row r="132" spans="1:27" s="2" customFormat="1" hidden="1" x14ac:dyDescent="0.25">
      <c r="A132" t="s">
        <v>188</v>
      </c>
      <c r="B132" t="s">
        <v>189</v>
      </c>
      <c r="C132">
        <v>10</v>
      </c>
      <c r="D132">
        <v>144</v>
      </c>
      <c r="E132"/>
      <c r="F132" s="2">
        <f t="shared" si="19"/>
        <v>52</v>
      </c>
      <c r="G132" s="10">
        <f>N132+4</f>
        <v>56</v>
      </c>
      <c r="I132" s="2">
        <f t="shared" si="22"/>
        <v>57.8</v>
      </c>
      <c r="J132"/>
      <c r="K132"/>
      <c r="M132"/>
      <c r="N132" s="3">
        <v>52</v>
      </c>
      <c r="O132" s="3"/>
      <c r="Q132"/>
      <c r="R132"/>
      <c r="S132"/>
      <c r="T132"/>
      <c r="U132"/>
      <c r="V132"/>
      <c r="W132"/>
      <c r="X132"/>
      <c r="Y132"/>
      <c r="Z132"/>
      <c r="AA132"/>
    </row>
    <row r="133" spans="1:27" s="2" customFormat="1" hidden="1" x14ac:dyDescent="0.25">
      <c r="A133" t="s">
        <v>146</v>
      </c>
      <c r="B133" t="s">
        <v>78</v>
      </c>
      <c r="C133"/>
      <c r="D133">
        <v>20</v>
      </c>
      <c r="E133"/>
      <c r="F133" s="2">
        <f t="shared" si="19"/>
        <v>110</v>
      </c>
      <c r="G133" s="10">
        <f t="shared" ref="G133:G141" si="23">N133+4</f>
        <v>114</v>
      </c>
      <c r="I133" s="2">
        <f t="shared" si="22"/>
        <v>126.5</v>
      </c>
      <c r="J133"/>
      <c r="K133"/>
      <c r="M133"/>
      <c r="N133" s="3">
        <v>110</v>
      </c>
      <c r="O133" s="3"/>
      <c r="Q133"/>
      <c r="R133"/>
      <c r="S133"/>
      <c r="T133"/>
      <c r="U133"/>
      <c r="V133"/>
      <c r="W133"/>
      <c r="X133"/>
      <c r="Y133"/>
      <c r="Z133"/>
      <c r="AA133"/>
    </row>
    <row r="134" spans="1:27" s="2" customFormat="1" hidden="1" x14ac:dyDescent="0.25">
      <c r="A134" t="s">
        <v>147</v>
      </c>
      <c r="B134" t="s">
        <v>78</v>
      </c>
      <c r="C134"/>
      <c r="D134">
        <v>20</v>
      </c>
      <c r="E134"/>
      <c r="F134" s="2">
        <f t="shared" si="19"/>
        <v>110</v>
      </c>
      <c r="G134" s="10">
        <f t="shared" si="23"/>
        <v>114</v>
      </c>
      <c r="J134"/>
      <c r="K134"/>
      <c r="M134"/>
      <c r="N134" s="3">
        <v>110</v>
      </c>
      <c r="O134" s="3"/>
      <c r="Q134"/>
      <c r="R134"/>
      <c r="S134"/>
      <c r="T134"/>
      <c r="U134"/>
      <c r="V134"/>
      <c r="W134"/>
      <c r="X134"/>
      <c r="Y134"/>
      <c r="Z134"/>
      <c r="AA134"/>
    </row>
    <row r="135" spans="1:27" s="2" customFormat="1" hidden="1" x14ac:dyDescent="0.25">
      <c r="A135" t="s">
        <v>111</v>
      </c>
      <c r="B135" t="s">
        <v>78</v>
      </c>
      <c r="C135">
        <v>25</v>
      </c>
      <c r="D135"/>
      <c r="E135"/>
      <c r="F135" s="2">
        <f t="shared" si="19"/>
        <v>50</v>
      </c>
      <c r="G135" s="10">
        <f t="shared" si="23"/>
        <v>54</v>
      </c>
      <c r="I135" s="2" t="e">
        <f t="shared" ref="I135:I146" si="24">G135+ROUNDUP(250/D135,1)</f>
        <v>#DIV/0!</v>
      </c>
      <c r="J135"/>
      <c r="K135"/>
      <c r="M135"/>
      <c r="N135" s="3">
        <v>50</v>
      </c>
      <c r="O135" s="3"/>
      <c r="Q135"/>
      <c r="R135"/>
      <c r="S135"/>
      <c r="T135"/>
      <c r="U135"/>
      <c r="V135"/>
      <c r="W135"/>
      <c r="X135"/>
      <c r="Y135"/>
      <c r="Z135"/>
      <c r="AA135"/>
    </row>
    <row r="136" spans="1:27" hidden="1" x14ac:dyDescent="0.25">
      <c r="A136" t="s">
        <v>133</v>
      </c>
      <c r="B136" t="s">
        <v>78</v>
      </c>
      <c r="C136">
        <v>20</v>
      </c>
      <c r="E136" t="s">
        <v>142</v>
      </c>
      <c r="F136" s="2">
        <f t="shared" si="19"/>
        <v>28</v>
      </c>
      <c r="G136" s="10">
        <f t="shared" si="23"/>
        <v>32</v>
      </c>
      <c r="I136" s="2" t="e">
        <f t="shared" si="24"/>
        <v>#DIV/0!</v>
      </c>
      <c r="N136" s="3">
        <v>28</v>
      </c>
    </row>
    <row r="137" spans="1:27" hidden="1" x14ac:dyDescent="0.25">
      <c r="A137" t="s">
        <v>135</v>
      </c>
      <c r="B137" t="s">
        <v>78</v>
      </c>
      <c r="F137" s="2">
        <f t="shared" si="19"/>
        <v>45</v>
      </c>
      <c r="G137" s="10">
        <f t="shared" si="23"/>
        <v>49</v>
      </c>
      <c r="I137" s="2" t="e">
        <f t="shared" si="24"/>
        <v>#DIV/0!</v>
      </c>
      <c r="N137" s="3">
        <v>45</v>
      </c>
    </row>
    <row r="138" spans="1:27" hidden="1" x14ac:dyDescent="0.25">
      <c r="A138" t="s">
        <v>136</v>
      </c>
      <c r="B138" t="s">
        <v>78</v>
      </c>
      <c r="C138">
        <v>20</v>
      </c>
      <c r="E138" t="s">
        <v>148</v>
      </c>
      <c r="F138" s="2">
        <f t="shared" si="19"/>
        <v>120</v>
      </c>
      <c r="G138" s="10">
        <f t="shared" si="23"/>
        <v>124</v>
      </c>
      <c r="I138" s="2" t="e">
        <f t="shared" si="24"/>
        <v>#DIV/0!</v>
      </c>
      <c r="N138" s="3">
        <v>120</v>
      </c>
    </row>
    <row r="139" spans="1:27" hidden="1" x14ac:dyDescent="0.25">
      <c r="A139" t="s">
        <v>134</v>
      </c>
      <c r="B139" t="s">
        <v>34</v>
      </c>
      <c r="F139" s="2">
        <f t="shared" si="19"/>
        <v>15.5</v>
      </c>
      <c r="G139" s="10">
        <f t="shared" si="23"/>
        <v>19.5</v>
      </c>
      <c r="I139" s="2" t="e">
        <f t="shared" si="24"/>
        <v>#DIV/0!</v>
      </c>
      <c r="N139" s="3">
        <v>15.5</v>
      </c>
    </row>
    <row r="140" spans="1:27" hidden="1" x14ac:dyDescent="0.25">
      <c r="A140" t="s">
        <v>137</v>
      </c>
      <c r="B140" t="s">
        <v>138</v>
      </c>
      <c r="C140">
        <v>40</v>
      </c>
      <c r="F140" s="2">
        <f t="shared" si="19"/>
        <v>230</v>
      </c>
      <c r="G140" s="10">
        <f t="shared" si="23"/>
        <v>234</v>
      </c>
      <c r="I140" s="2" t="e">
        <f t="shared" si="24"/>
        <v>#DIV/0!</v>
      </c>
      <c r="N140" s="3">
        <v>230</v>
      </c>
    </row>
    <row r="141" spans="1:27" hidden="1" x14ac:dyDescent="0.25">
      <c r="A141" t="s">
        <v>190</v>
      </c>
      <c r="B141" t="s">
        <v>78</v>
      </c>
      <c r="C141">
        <v>20</v>
      </c>
      <c r="D141">
        <v>70</v>
      </c>
      <c r="F141" s="2">
        <f t="shared" si="19"/>
        <v>60</v>
      </c>
      <c r="G141" s="10">
        <f t="shared" si="23"/>
        <v>64</v>
      </c>
      <c r="I141" s="2"/>
      <c r="N141" s="3">
        <v>60</v>
      </c>
    </row>
    <row r="142" spans="1:27" s="2" customFormat="1" hidden="1" x14ac:dyDescent="0.25">
      <c r="A142" t="s">
        <v>131</v>
      </c>
      <c r="B142" t="s">
        <v>78</v>
      </c>
      <c r="C142">
        <v>20</v>
      </c>
      <c r="D142"/>
      <c r="E142"/>
      <c r="F142" s="2">
        <f t="shared" si="19"/>
        <v>35</v>
      </c>
      <c r="G142" s="10">
        <f t="shared" si="18"/>
        <v>36</v>
      </c>
      <c r="I142" s="2" t="e">
        <f t="shared" si="24"/>
        <v>#DIV/0!</v>
      </c>
      <c r="J142"/>
      <c r="K142"/>
      <c r="M142"/>
      <c r="N142" s="3">
        <v>35</v>
      </c>
      <c r="O142" s="3"/>
      <c r="Q142"/>
      <c r="R142"/>
      <c r="S142"/>
      <c r="T142"/>
      <c r="U142"/>
      <c r="V142"/>
      <c r="W142"/>
      <c r="X142"/>
      <c r="Y142"/>
      <c r="Z142"/>
      <c r="AA142"/>
    </row>
    <row r="143" spans="1:27" s="2" customFormat="1" hidden="1" x14ac:dyDescent="0.25">
      <c r="A143" t="s">
        <v>132</v>
      </c>
      <c r="B143" t="s">
        <v>78</v>
      </c>
      <c r="C143">
        <v>20</v>
      </c>
      <c r="D143"/>
      <c r="E143"/>
      <c r="F143" s="2">
        <f t="shared" si="19"/>
        <v>25</v>
      </c>
      <c r="G143" s="10">
        <f t="shared" si="18"/>
        <v>26</v>
      </c>
      <c r="I143" s="2" t="e">
        <f t="shared" si="24"/>
        <v>#DIV/0!</v>
      </c>
      <c r="J143"/>
      <c r="K143"/>
      <c r="M143"/>
      <c r="N143" s="3">
        <v>25</v>
      </c>
      <c r="O143" s="3"/>
      <c r="Q143"/>
      <c r="R143"/>
      <c r="S143"/>
      <c r="T143"/>
      <c r="U143"/>
      <c r="V143"/>
      <c r="W143"/>
      <c r="X143"/>
      <c r="Y143"/>
      <c r="Z143"/>
      <c r="AA143"/>
    </row>
    <row r="144" spans="1:27" s="2" customFormat="1" hidden="1" x14ac:dyDescent="0.25">
      <c r="A144" t="s">
        <v>140</v>
      </c>
      <c r="B144" t="s">
        <v>34</v>
      </c>
      <c r="C144"/>
      <c r="D144"/>
      <c r="E144"/>
      <c r="F144" s="2">
        <f t="shared" si="19"/>
        <v>15.5</v>
      </c>
      <c r="G144" s="10">
        <f t="shared" si="18"/>
        <v>16.5</v>
      </c>
      <c r="I144" s="2" t="e">
        <f t="shared" si="24"/>
        <v>#DIV/0!</v>
      </c>
      <c r="J144"/>
      <c r="K144"/>
      <c r="M144"/>
      <c r="N144" s="3">
        <v>15.5</v>
      </c>
      <c r="O144" s="3"/>
      <c r="Q144"/>
      <c r="R144"/>
      <c r="S144"/>
      <c r="T144"/>
      <c r="U144"/>
      <c r="V144"/>
      <c r="W144"/>
      <c r="X144"/>
      <c r="Y144"/>
      <c r="Z144"/>
      <c r="AA144"/>
    </row>
    <row r="145" spans="1:27" s="2" customFormat="1" hidden="1" x14ac:dyDescent="0.25">
      <c r="A145" t="s">
        <v>112</v>
      </c>
      <c r="B145" t="s">
        <v>78</v>
      </c>
      <c r="C145"/>
      <c r="D145"/>
      <c r="E145"/>
      <c r="F145" s="2">
        <f t="shared" si="19"/>
        <v>52.5</v>
      </c>
      <c r="G145" s="10">
        <f t="shared" si="18"/>
        <v>53.5</v>
      </c>
      <c r="I145" s="2" t="e">
        <f t="shared" si="24"/>
        <v>#DIV/0!</v>
      </c>
      <c r="J145"/>
      <c r="K145"/>
      <c r="M145"/>
      <c r="N145" s="3">
        <v>52.5</v>
      </c>
      <c r="O145" s="3"/>
      <c r="Q145"/>
      <c r="R145"/>
      <c r="S145"/>
      <c r="T145"/>
      <c r="U145"/>
      <c r="V145"/>
      <c r="W145"/>
      <c r="X145"/>
      <c r="Y145"/>
      <c r="Z145"/>
      <c r="AA145"/>
    </row>
    <row r="146" spans="1:27" s="2" customFormat="1" hidden="1" x14ac:dyDescent="0.25">
      <c r="A146" t="s">
        <v>113</v>
      </c>
      <c r="B146" t="s">
        <v>78</v>
      </c>
      <c r="C146">
        <v>45</v>
      </c>
      <c r="D146"/>
      <c r="E146"/>
      <c r="F146" s="2">
        <f t="shared" si="19"/>
        <v>55</v>
      </c>
      <c r="G146" s="10">
        <f t="shared" si="18"/>
        <v>56</v>
      </c>
      <c r="I146" s="2" t="e">
        <f t="shared" si="24"/>
        <v>#DIV/0!</v>
      </c>
      <c r="J146"/>
      <c r="K146"/>
      <c r="M146"/>
      <c r="N146" s="3">
        <v>55</v>
      </c>
      <c r="O146" s="3"/>
      <c r="Q146"/>
      <c r="R146"/>
      <c r="S146"/>
      <c r="T146"/>
      <c r="U146"/>
      <c r="V146"/>
      <c r="W146"/>
      <c r="X146"/>
      <c r="Y146"/>
      <c r="Z146"/>
      <c r="AA146"/>
    </row>
    <row r="147" spans="1:27" s="2" customFormat="1" hidden="1" x14ac:dyDescent="0.25">
      <c r="A147" t="s">
        <v>86</v>
      </c>
      <c r="B147" t="s">
        <v>17</v>
      </c>
      <c r="C147"/>
      <c r="D147">
        <v>54</v>
      </c>
      <c r="E147"/>
      <c r="F147" s="2">
        <f t="shared" si="19"/>
        <v>25.5</v>
      </c>
      <c r="G147" s="10">
        <f t="shared" si="18"/>
        <v>26.5</v>
      </c>
      <c r="J147"/>
      <c r="K147"/>
      <c r="M147"/>
      <c r="N147" s="3">
        <v>25.5</v>
      </c>
      <c r="O147" s="3"/>
      <c r="Q147"/>
      <c r="R147"/>
      <c r="S147"/>
      <c r="T147"/>
      <c r="U147"/>
      <c r="V147"/>
      <c r="W147"/>
      <c r="X147"/>
      <c r="Y147"/>
      <c r="Z147"/>
      <c r="AA147"/>
    </row>
    <row r="148" spans="1:27" s="2" customFormat="1" hidden="1" x14ac:dyDescent="0.25">
      <c r="A148" t="s">
        <v>114</v>
      </c>
      <c r="B148" t="s">
        <v>78</v>
      </c>
      <c r="C148">
        <v>20</v>
      </c>
      <c r="D148"/>
      <c r="E148"/>
      <c r="F148" s="2">
        <f t="shared" si="19"/>
        <v>0</v>
      </c>
      <c r="G148" s="10">
        <f t="shared" si="18"/>
        <v>1</v>
      </c>
      <c r="I148" s="2" t="e">
        <f>G148+ROUNDUP(250/D148,1)</f>
        <v>#DIV/0!</v>
      </c>
      <c r="J148"/>
      <c r="K148"/>
      <c r="M148"/>
      <c r="N148" s="3">
        <v>0</v>
      </c>
      <c r="O148" s="3"/>
      <c r="Q148"/>
      <c r="R148"/>
      <c r="S148"/>
      <c r="T148"/>
      <c r="U148"/>
      <c r="V148"/>
      <c r="W148"/>
      <c r="X148"/>
      <c r="Y148"/>
      <c r="Z148"/>
      <c r="AA148"/>
    </row>
    <row r="149" spans="1:27" s="2" customFormat="1" hidden="1" x14ac:dyDescent="0.25">
      <c r="A149" t="s">
        <v>187</v>
      </c>
      <c r="B149" t="s">
        <v>100</v>
      </c>
      <c r="C149">
        <v>5</v>
      </c>
      <c r="D149">
        <v>210</v>
      </c>
      <c r="E149"/>
      <c r="F149" s="2">
        <f t="shared" si="19"/>
        <v>13</v>
      </c>
      <c r="G149" s="10">
        <f t="shared" ref="G149:G161" si="25">N149+1</f>
        <v>14</v>
      </c>
      <c r="J149"/>
      <c r="K149"/>
      <c r="M149"/>
      <c r="N149" s="3">
        <v>13</v>
      </c>
      <c r="O149" s="3"/>
      <c r="Q149"/>
      <c r="R149"/>
      <c r="S149"/>
      <c r="T149"/>
      <c r="U149"/>
      <c r="V149"/>
      <c r="W149"/>
      <c r="X149"/>
      <c r="Y149"/>
      <c r="Z149"/>
      <c r="AA149"/>
    </row>
    <row r="150" spans="1:27" s="2" customFormat="1" hidden="1" x14ac:dyDescent="0.25">
      <c r="A150" t="s">
        <v>115</v>
      </c>
      <c r="B150" t="s">
        <v>78</v>
      </c>
      <c r="C150"/>
      <c r="D150"/>
      <c r="E150"/>
      <c r="F150" s="2">
        <f t="shared" si="19"/>
        <v>12</v>
      </c>
      <c r="G150" s="10">
        <f t="shared" si="25"/>
        <v>13</v>
      </c>
      <c r="I150" s="2" t="e">
        <f>G150+ROUNDUP(250/D150,1)</f>
        <v>#DIV/0!</v>
      </c>
      <c r="J150"/>
      <c r="K150"/>
      <c r="M150"/>
      <c r="N150" s="3">
        <v>12</v>
      </c>
      <c r="O150" s="3"/>
      <c r="Q150"/>
      <c r="R150"/>
      <c r="S150"/>
      <c r="T150"/>
      <c r="U150"/>
      <c r="V150"/>
      <c r="W150"/>
      <c r="X150"/>
      <c r="Y150"/>
      <c r="Z150"/>
      <c r="AA150"/>
    </row>
    <row r="151" spans="1:27" s="2" customFormat="1" hidden="1" x14ac:dyDescent="0.25">
      <c r="A151" t="s">
        <v>139</v>
      </c>
      <c r="B151" t="s">
        <v>78</v>
      </c>
      <c r="C151">
        <v>50</v>
      </c>
      <c r="D151"/>
      <c r="E151"/>
      <c r="F151" s="2">
        <f t="shared" si="19"/>
        <v>14</v>
      </c>
      <c r="G151" s="10">
        <f t="shared" si="25"/>
        <v>15</v>
      </c>
      <c r="I151" s="2" t="e">
        <f>G151+ROUNDUP(250/D151,1)</f>
        <v>#DIV/0!</v>
      </c>
      <c r="J151"/>
      <c r="K151"/>
      <c r="M151"/>
      <c r="N151" s="3">
        <v>14</v>
      </c>
      <c r="O151" s="3"/>
      <c r="Q151"/>
      <c r="R151"/>
      <c r="S151"/>
      <c r="T151"/>
      <c r="U151"/>
      <c r="V151"/>
      <c r="W151"/>
      <c r="X151"/>
      <c r="Y151"/>
      <c r="Z151"/>
      <c r="AA151"/>
    </row>
    <row r="152" spans="1:27" s="2" customFormat="1" hidden="1" x14ac:dyDescent="0.25">
      <c r="A152" t="s">
        <v>116</v>
      </c>
      <c r="B152" t="s">
        <v>78</v>
      </c>
      <c r="C152">
        <v>50</v>
      </c>
      <c r="D152"/>
      <c r="E152"/>
      <c r="F152" s="2">
        <f t="shared" si="19"/>
        <v>20</v>
      </c>
      <c r="G152" s="10">
        <f t="shared" si="25"/>
        <v>21</v>
      </c>
      <c r="I152" s="2" t="e">
        <f>G152+ROUNDUP(250/D152,1)</f>
        <v>#DIV/0!</v>
      </c>
      <c r="J152"/>
      <c r="K152"/>
      <c r="M152"/>
      <c r="N152" s="3">
        <v>20</v>
      </c>
      <c r="O152" s="3"/>
      <c r="Q152"/>
      <c r="R152"/>
      <c r="S152"/>
      <c r="T152"/>
      <c r="U152"/>
      <c r="V152"/>
      <c r="W152"/>
      <c r="X152"/>
      <c r="Y152"/>
      <c r="Z152"/>
      <c r="AA152"/>
    </row>
    <row r="153" spans="1:27" s="2" customFormat="1" hidden="1" x14ac:dyDescent="0.25">
      <c r="A153" t="s">
        <v>117</v>
      </c>
      <c r="B153" t="s">
        <v>78</v>
      </c>
      <c r="C153"/>
      <c r="D153"/>
      <c r="E153"/>
      <c r="F153" s="2" t="str">
        <f t="shared" si="19"/>
        <v>Call</v>
      </c>
      <c r="G153" s="10" t="e">
        <f t="shared" si="25"/>
        <v>#VALUE!</v>
      </c>
      <c r="I153" s="2" t="e">
        <f>G153+ROUNDUP(250/D153,1)</f>
        <v>#VALUE!</v>
      </c>
      <c r="J153"/>
      <c r="K153"/>
      <c r="M153"/>
      <c r="N153" s="3" t="s">
        <v>102</v>
      </c>
      <c r="O153" s="3"/>
      <c r="Q153"/>
      <c r="R153"/>
      <c r="S153"/>
      <c r="T153"/>
      <c r="U153"/>
      <c r="V153"/>
      <c r="W153"/>
      <c r="X153"/>
      <c r="Y153"/>
      <c r="Z153"/>
      <c r="AA153"/>
    </row>
    <row r="154" spans="1:27" hidden="1" x14ac:dyDescent="0.25">
      <c r="F154" s="2">
        <f t="shared" si="19"/>
        <v>0</v>
      </c>
      <c r="G154" s="10">
        <f t="shared" si="25"/>
        <v>1</v>
      </c>
    </row>
    <row r="155" spans="1:27" s="2" customFormat="1" ht="17.25" hidden="1" x14ac:dyDescent="0.3">
      <c r="A155" s="21" t="s">
        <v>119</v>
      </c>
      <c r="B155"/>
      <c r="C155"/>
      <c r="D155"/>
      <c r="E155"/>
      <c r="F155" s="2">
        <f t="shared" si="19"/>
        <v>24</v>
      </c>
      <c r="G155" s="10">
        <f t="shared" si="25"/>
        <v>25</v>
      </c>
      <c r="I155" s="2" t="e">
        <f>G155+ROUNDUP(250/D155,1)</f>
        <v>#DIV/0!</v>
      </c>
      <c r="J155"/>
      <c r="K155"/>
      <c r="M155"/>
      <c r="N155" s="3">
        <v>24</v>
      </c>
      <c r="O155" s="3"/>
      <c r="Q155"/>
      <c r="R155"/>
      <c r="S155"/>
      <c r="T155"/>
      <c r="U155"/>
      <c r="V155"/>
      <c r="W155"/>
      <c r="X155"/>
      <c r="Y155"/>
      <c r="Z155"/>
      <c r="AA155"/>
    </row>
    <row r="156" spans="1:27" s="2" customFormat="1" hidden="1" x14ac:dyDescent="0.25">
      <c r="A156" t="s">
        <v>120</v>
      </c>
      <c r="B156" t="s">
        <v>17</v>
      </c>
      <c r="C156">
        <v>8</v>
      </c>
      <c r="D156"/>
      <c r="E156"/>
      <c r="F156" s="2">
        <f t="shared" ref="F156:F161" si="26">N156</f>
        <v>12.5</v>
      </c>
      <c r="G156" s="10">
        <f t="shared" si="25"/>
        <v>13.5</v>
      </c>
      <c r="I156" s="2" t="e">
        <f>G156+ROUNDUP(250/D156,1)</f>
        <v>#DIV/0!</v>
      </c>
      <c r="J156"/>
      <c r="K156"/>
      <c r="M156"/>
      <c r="N156" s="3">
        <v>12.5</v>
      </c>
      <c r="O156" s="3"/>
      <c r="Q156"/>
      <c r="R156"/>
      <c r="S156"/>
      <c r="T156"/>
      <c r="U156"/>
      <c r="V156"/>
      <c r="W156"/>
      <c r="X156"/>
      <c r="Y156"/>
      <c r="Z156"/>
      <c r="AA156"/>
    </row>
    <row r="157" spans="1:27" s="2" customFormat="1" hidden="1" x14ac:dyDescent="0.25">
      <c r="A157" t="s">
        <v>121</v>
      </c>
      <c r="B157" t="s">
        <v>17</v>
      </c>
      <c r="C157">
        <v>20</v>
      </c>
      <c r="D157"/>
      <c r="E157"/>
      <c r="F157" s="2">
        <f t="shared" si="26"/>
        <v>48.5</v>
      </c>
      <c r="G157" s="10">
        <f t="shared" si="25"/>
        <v>49.5</v>
      </c>
      <c r="I157"/>
      <c r="J157"/>
      <c r="K157"/>
      <c r="M157"/>
      <c r="N157" s="3">
        <v>48.5</v>
      </c>
      <c r="O157" s="3"/>
      <c r="Q157"/>
      <c r="R157"/>
      <c r="S157"/>
      <c r="T157"/>
      <c r="U157"/>
      <c r="V157"/>
      <c r="W157"/>
      <c r="X157"/>
      <c r="Y157"/>
      <c r="Z157"/>
      <c r="AA157"/>
    </row>
    <row r="158" spans="1:27" hidden="1" x14ac:dyDescent="0.25">
      <c r="F158" s="2">
        <f t="shared" si="26"/>
        <v>0</v>
      </c>
      <c r="G158" s="10">
        <f t="shared" si="25"/>
        <v>1</v>
      </c>
    </row>
    <row r="159" spans="1:27" hidden="1" x14ac:dyDescent="0.25">
      <c r="F159" s="2">
        <f t="shared" si="26"/>
        <v>0</v>
      </c>
      <c r="G159" s="10">
        <f t="shared" si="25"/>
        <v>1</v>
      </c>
    </row>
    <row r="160" spans="1:27" hidden="1" x14ac:dyDescent="0.25">
      <c r="A160" s="22" t="s">
        <v>180</v>
      </c>
      <c r="B160" t="s">
        <v>78</v>
      </c>
      <c r="C160">
        <v>15</v>
      </c>
      <c r="D160">
        <v>80</v>
      </c>
      <c r="F160" s="2">
        <f t="shared" si="26"/>
        <v>18</v>
      </c>
      <c r="G160" s="10">
        <f t="shared" si="25"/>
        <v>19</v>
      </c>
      <c r="N160" s="3">
        <v>18</v>
      </c>
    </row>
    <row r="161" spans="1:14" hidden="1" x14ac:dyDescent="0.25">
      <c r="A161" t="s">
        <v>184</v>
      </c>
      <c r="B161" t="s">
        <v>183</v>
      </c>
      <c r="F161" s="2">
        <f t="shared" si="26"/>
        <v>3</v>
      </c>
      <c r="G161" s="10">
        <f t="shared" si="25"/>
        <v>4</v>
      </c>
      <c r="N161" s="3">
        <v>3</v>
      </c>
    </row>
    <row r="162" spans="1:14" hidden="1" x14ac:dyDescent="0.25"/>
  </sheetData>
  <pageMargins left="0.7" right="0.7" top="0.75" bottom="0.75" header="0.3" footer="0.3"/>
  <pageSetup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3971-455A-4C6C-A18C-AF616041E389}">
  <sheetPr>
    <pageSetUpPr fitToPage="1"/>
  </sheetPr>
  <dimension ref="A1:AA162"/>
  <sheetViews>
    <sheetView tabSelected="1" workbookViewId="0">
      <selection activeCell="AF55" sqref="AF55"/>
    </sheetView>
  </sheetViews>
  <sheetFormatPr defaultRowHeight="15" x14ac:dyDescent="0.25"/>
  <cols>
    <col min="1" max="1" width="62.140625" bestFit="1" customWidth="1"/>
    <col min="2" max="2" width="10.5703125" bestFit="1" customWidth="1"/>
    <col min="3" max="3" width="11.85546875" bestFit="1" customWidth="1"/>
    <col min="4" max="4" width="7.42578125" bestFit="1" customWidth="1"/>
    <col min="5" max="5" width="11" bestFit="1" customWidth="1"/>
    <col min="6" max="6" width="9.7109375" style="2" hidden="1" customWidth="1"/>
    <col min="7" max="7" width="10.5703125" style="2" bestFit="1" customWidth="1"/>
    <col min="8" max="8" width="11.5703125" style="2" hidden="1" customWidth="1"/>
    <col min="9" max="9" width="9" hidden="1" customWidth="1"/>
    <col min="10" max="10" width="11.28515625" hidden="1" customWidth="1"/>
    <col min="11" max="11" width="10" hidden="1" customWidth="1"/>
    <col min="12" max="12" width="8" style="2" hidden="1" customWidth="1"/>
    <col min="13" max="13" width="8" hidden="1" customWidth="1"/>
    <col min="14" max="14" width="6" style="3" hidden="1" customWidth="1"/>
    <col min="15" max="15" width="5.85546875" style="3" hidden="1" customWidth="1"/>
    <col min="16" max="16" width="8.5703125" style="2" hidden="1" customWidth="1"/>
    <col min="17" max="17" width="12.85546875" hidden="1" customWidth="1"/>
    <col min="18" max="18" width="8" hidden="1" customWidth="1"/>
    <col min="19" max="19" width="0.140625" customWidth="1"/>
  </cols>
  <sheetData>
    <row r="1" spans="1:18" x14ac:dyDescent="0.25">
      <c r="A1" s="1" t="s">
        <v>206</v>
      </c>
    </row>
    <row r="2" spans="1:18" x14ac:dyDescent="0.25">
      <c r="A2" s="4" t="s">
        <v>208</v>
      </c>
    </row>
    <row r="4" spans="1:18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7" t="s">
        <v>5</v>
      </c>
      <c r="H4" s="6" t="s">
        <v>6</v>
      </c>
      <c r="I4" s="5" t="s">
        <v>7</v>
      </c>
      <c r="J4" s="5" t="s">
        <v>8</v>
      </c>
      <c r="K4" s="5" t="s">
        <v>9</v>
      </c>
      <c r="L4" s="6" t="s">
        <v>10</v>
      </c>
      <c r="M4" s="5" t="s">
        <v>11</v>
      </c>
      <c r="N4" s="8" t="s">
        <v>12</v>
      </c>
      <c r="O4" s="8" t="s">
        <v>176</v>
      </c>
      <c r="P4" s="6" t="s">
        <v>13</v>
      </c>
      <c r="Q4" s="5" t="s">
        <v>14</v>
      </c>
      <c r="R4" s="5" t="s">
        <v>15</v>
      </c>
    </row>
    <row r="5" spans="1:18" ht="16.5" x14ac:dyDescent="0.3">
      <c r="A5" s="9" t="s">
        <v>124</v>
      </c>
      <c r="B5" s="5"/>
      <c r="C5" s="5"/>
      <c r="D5" s="5"/>
      <c r="E5" s="5"/>
      <c r="F5" s="6"/>
      <c r="G5" s="6"/>
      <c r="H5" s="6"/>
      <c r="I5" s="5"/>
      <c r="J5" s="5"/>
      <c r="K5" s="5"/>
      <c r="L5" s="6"/>
      <c r="M5" s="5"/>
      <c r="N5" s="8"/>
      <c r="O5" s="8"/>
      <c r="Q5" s="5"/>
      <c r="R5" s="5"/>
    </row>
    <row r="6" spans="1:18" hidden="1" x14ac:dyDescent="0.25">
      <c r="A6" t="s">
        <v>167</v>
      </c>
      <c r="B6" t="s">
        <v>30</v>
      </c>
      <c r="C6" s="5"/>
      <c r="D6">
        <v>80</v>
      </c>
      <c r="E6" s="5"/>
      <c r="F6" s="10">
        <f>N6</f>
        <v>34</v>
      </c>
      <c r="G6" s="10">
        <f>N6+1</f>
        <v>35</v>
      </c>
      <c r="H6" s="6"/>
      <c r="I6" s="5"/>
      <c r="J6" s="5"/>
      <c r="K6" s="5"/>
      <c r="L6" s="10">
        <f>G6+1</f>
        <v>36</v>
      </c>
      <c r="M6">
        <v>29</v>
      </c>
      <c r="N6" s="3">
        <v>34</v>
      </c>
      <c r="Q6" s="5"/>
      <c r="R6" s="5"/>
    </row>
    <row r="7" spans="1:18" hidden="1" x14ac:dyDescent="0.25">
      <c r="A7" t="s">
        <v>152</v>
      </c>
      <c r="B7" t="s">
        <v>52</v>
      </c>
      <c r="C7" s="5"/>
      <c r="D7">
        <v>80</v>
      </c>
      <c r="F7" s="10">
        <f>N7</f>
        <v>34</v>
      </c>
      <c r="G7" s="10">
        <f t="shared" ref="G7:G9" si="0">N7+1</f>
        <v>35</v>
      </c>
      <c r="H7" s="6"/>
      <c r="I7" s="5"/>
      <c r="J7" s="5"/>
      <c r="K7" s="5"/>
      <c r="L7" s="10">
        <f>G7+1</f>
        <v>36</v>
      </c>
      <c r="M7">
        <v>26</v>
      </c>
      <c r="N7" s="3">
        <v>34</v>
      </c>
      <c r="Q7" s="5"/>
      <c r="R7" s="5"/>
    </row>
    <row r="8" spans="1:18" hidden="1" x14ac:dyDescent="0.25">
      <c r="A8" t="s">
        <v>16</v>
      </c>
      <c r="B8" t="s">
        <v>78</v>
      </c>
      <c r="C8">
        <v>25</v>
      </c>
      <c r="D8">
        <v>80</v>
      </c>
      <c r="F8" s="10">
        <v>32</v>
      </c>
      <c r="G8" s="10">
        <f t="shared" si="0"/>
        <v>32</v>
      </c>
      <c r="H8" s="6"/>
      <c r="I8" s="5"/>
      <c r="J8" s="5"/>
      <c r="K8" s="5"/>
      <c r="L8" s="10">
        <v>20</v>
      </c>
      <c r="M8">
        <v>20</v>
      </c>
      <c r="N8" s="3">
        <v>31</v>
      </c>
      <c r="Q8" s="5"/>
      <c r="R8" s="5"/>
    </row>
    <row r="9" spans="1:18" hidden="1" x14ac:dyDescent="0.25">
      <c r="A9" t="s">
        <v>68</v>
      </c>
      <c r="F9" s="10">
        <v>22</v>
      </c>
      <c r="G9" s="10">
        <f t="shared" si="0"/>
        <v>22</v>
      </c>
      <c r="H9" s="6"/>
      <c r="I9" s="5"/>
      <c r="J9" s="5"/>
      <c r="K9" s="5"/>
      <c r="L9" s="10"/>
      <c r="N9" s="3">
        <v>21</v>
      </c>
      <c r="Q9" s="5"/>
      <c r="R9" s="5"/>
    </row>
    <row r="10" spans="1:18" hidden="1" x14ac:dyDescent="0.25">
      <c r="A10" t="s">
        <v>159</v>
      </c>
      <c r="B10" t="s">
        <v>17</v>
      </c>
      <c r="C10">
        <v>25</v>
      </c>
      <c r="D10">
        <v>80</v>
      </c>
      <c r="F10" s="10">
        <v>31</v>
      </c>
      <c r="G10" s="10">
        <f>N10</f>
        <v>31</v>
      </c>
      <c r="H10" s="6"/>
      <c r="I10" s="5"/>
      <c r="J10" s="5"/>
      <c r="K10" s="5"/>
      <c r="L10" s="10">
        <v>20</v>
      </c>
      <c r="M10">
        <v>20</v>
      </c>
      <c r="N10" s="3">
        <v>31</v>
      </c>
      <c r="Q10" s="5"/>
      <c r="R10" s="5"/>
    </row>
    <row r="11" spans="1:18" x14ac:dyDescent="0.25">
      <c r="A11" t="s">
        <v>18</v>
      </c>
      <c r="B11" t="s">
        <v>19</v>
      </c>
      <c r="D11">
        <v>60</v>
      </c>
      <c r="F11" s="2">
        <v>9</v>
      </c>
      <c r="G11" s="10">
        <f>N11+1</f>
        <v>10</v>
      </c>
      <c r="H11" s="2">
        <f>G11+ROUNDUP(250/D11,1)</f>
        <v>14.2</v>
      </c>
      <c r="I11" s="2">
        <f t="shared" ref="I11:I26" si="1">G11+ROUNDUP(250/D11,1)</f>
        <v>14.2</v>
      </c>
      <c r="J11" s="2">
        <f>G11+ROUNDUP(30/D11,1)</f>
        <v>10.5</v>
      </c>
      <c r="K11" s="2">
        <f>G11+ROUNDUP(45/D11,1)</f>
        <v>10.8</v>
      </c>
      <c r="L11" s="2">
        <v>14</v>
      </c>
      <c r="M11" s="11">
        <f>G11+1</f>
        <v>11</v>
      </c>
      <c r="N11" s="3">
        <v>9</v>
      </c>
      <c r="O11" s="3">
        <v>1</v>
      </c>
      <c r="Q11" s="11">
        <f>ROUNDUP((146/D11 + G11) / 0.05, 0) * 0.05</f>
        <v>12.450000000000001</v>
      </c>
      <c r="R11">
        <v>10</v>
      </c>
    </row>
    <row r="12" spans="1:18" hidden="1" x14ac:dyDescent="0.25">
      <c r="A12" t="s">
        <v>20</v>
      </c>
      <c r="B12" t="s">
        <v>26</v>
      </c>
      <c r="D12">
        <v>48</v>
      </c>
      <c r="F12" s="2">
        <v>14</v>
      </c>
      <c r="G12" s="10">
        <f t="shared" ref="G12:G15" si="2">N12+1</f>
        <v>1</v>
      </c>
      <c r="H12" s="12"/>
      <c r="I12" s="12"/>
      <c r="J12" s="12"/>
      <c r="K12" s="12"/>
      <c r="L12" s="12"/>
      <c r="M12" s="11"/>
      <c r="N12">
        <v>0</v>
      </c>
      <c r="O12"/>
      <c r="P12" s="12"/>
      <c r="Q12" s="11"/>
    </row>
    <row r="13" spans="1:18" x14ac:dyDescent="0.25">
      <c r="A13" t="s">
        <v>20</v>
      </c>
      <c r="B13" t="s">
        <v>34</v>
      </c>
      <c r="D13">
        <v>54</v>
      </c>
      <c r="E13" t="s">
        <v>192</v>
      </c>
      <c r="F13" s="2">
        <f t="shared" ref="F13:F78" si="3">N13</f>
        <v>17</v>
      </c>
      <c r="G13" s="10">
        <f t="shared" si="2"/>
        <v>18</v>
      </c>
      <c r="H13" s="12">
        <f>G13+ROUNDUP(250/D13,1)</f>
        <v>22.7</v>
      </c>
      <c r="I13" s="12">
        <f t="shared" si="1"/>
        <v>22.7</v>
      </c>
      <c r="J13" s="12">
        <f>G13+ROUNDUP(30/D13,1)</f>
        <v>18.600000000000001</v>
      </c>
      <c r="K13" s="12">
        <f>G13+ROUNDUP(45/D13,1)</f>
        <v>18.899999999999999</v>
      </c>
      <c r="L13" s="12">
        <v>16</v>
      </c>
      <c r="M13" s="11">
        <f>G13+1</f>
        <v>19</v>
      </c>
      <c r="N13">
        <v>17</v>
      </c>
      <c r="O13"/>
      <c r="P13" s="12">
        <v>14</v>
      </c>
      <c r="Q13" s="11">
        <f>ROUNDUP((146/D13 + G13) / 0.05, 0) * 0.05</f>
        <v>20.75</v>
      </c>
      <c r="R13">
        <v>12</v>
      </c>
    </row>
    <row r="14" spans="1:18" hidden="1" x14ac:dyDescent="0.25">
      <c r="A14" t="s">
        <v>49</v>
      </c>
      <c r="F14" s="2">
        <f t="shared" si="3"/>
        <v>0</v>
      </c>
      <c r="G14" s="10">
        <f t="shared" si="2"/>
        <v>1</v>
      </c>
      <c r="H14" s="12"/>
      <c r="I14" s="12"/>
      <c r="J14" s="12"/>
      <c r="K14" s="12"/>
      <c r="L14" s="12"/>
      <c r="M14" s="11"/>
      <c r="N14" s="3">
        <v>0</v>
      </c>
      <c r="P14" s="12"/>
      <c r="Q14" s="11"/>
    </row>
    <row r="15" spans="1:18" hidden="1" x14ac:dyDescent="0.25">
      <c r="A15" t="s">
        <v>22</v>
      </c>
      <c r="B15" t="s">
        <v>23</v>
      </c>
      <c r="D15">
        <v>60</v>
      </c>
      <c r="F15" s="2">
        <f t="shared" si="3"/>
        <v>0</v>
      </c>
      <c r="G15" s="10">
        <f t="shared" si="2"/>
        <v>1</v>
      </c>
      <c r="H15" s="12"/>
      <c r="I15" s="2">
        <f t="shared" si="1"/>
        <v>5.1999999999999993</v>
      </c>
      <c r="J15" s="2"/>
      <c r="K15" s="2"/>
      <c r="M15" s="11"/>
      <c r="N15" s="3">
        <v>0</v>
      </c>
      <c r="Q15" s="11"/>
    </row>
    <row r="16" spans="1:18" hidden="1" x14ac:dyDescent="0.25">
      <c r="A16" t="s">
        <v>24</v>
      </c>
      <c r="B16" t="s">
        <v>178</v>
      </c>
      <c r="C16">
        <v>50</v>
      </c>
      <c r="D16">
        <v>35</v>
      </c>
      <c r="F16" s="2">
        <f t="shared" si="3"/>
        <v>0</v>
      </c>
      <c r="G16" s="10">
        <v>0</v>
      </c>
      <c r="H16" s="12"/>
      <c r="I16" s="2">
        <f t="shared" si="1"/>
        <v>7.1999999999999993</v>
      </c>
      <c r="J16" s="2"/>
      <c r="K16" s="2"/>
      <c r="M16" s="11"/>
      <c r="N16" s="3">
        <v>0</v>
      </c>
      <c r="Q16" s="11"/>
    </row>
    <row r="17" spans="1:18" x14ac:dyDescent="0.25">
      <c r="A17" t="s">
        <v>25</v>
      </c>
      <c r="B17" t="s">
        <v>26</v>
      </c>
      <c r="C17">
        <v>32</v>
      </c>
      <c r="D17">
        <v>65</v>
      </c>
      <c r="F17" s="2">
        <f t="shared" si="3"/>
        <v>18</v>
      </c>
      <c r="G17" s="10">
        <f t="shared" ref="G17:G83" si="4">N17+1</f>
        <v>19</v>
      </c>
      <c r="H17" s="12">
        <f>G17+ROUNDUP(250/D17,1)</f>
        <v>22.9</v>
      </c>
      <c r="I17" s="12">
        <f t="shared" si="1"/>
        <v>22.9</v>
      </c>
      <c r="J17" s="12">
        <f>G17+ROUNDUP(30/D17,1)</f>
        <v>19.5</v>
      </c>
      <c r="K17" s="12">
        <f>G17+ROUNDUP(45/D17,1)</f>
        <v>19.7</v>
      </c>
      <c r="L17" s="12">
        <f>G17+1</f>
        <v>20</v>
      </c>
      <c r="M17" s="11">
        <f t="shared" ref="M17:M49" si="5">G17+1</f>
        <v>20</v>
      </c>
      <c r="N17">
        <v>18</v>
      </c>
      <c r="O17"/>
      <c r="P17" s="12"/>
      <c r="Q17" s="11">
        <f>ROUNDUP((146/D17 + G17) / 0.05, 0) * 0.05</f>
        <v>21.25</v>
      </c>
      <c r="R17">
        <v>6</v>
      </c>
    </row>
    <row r="18" spans="1:18" hidden="1" x14ac:dyDescent="0.25">
      <c r="A18" t="s">
        <v>27</v>
      </c>
      <c r="B18" t="s">
        <v>30</v>
      </c>
      <c r="C18">
        <v>50</v>
      </c>
      <c r="F18" s="2">
        <f t="shared" si="3"/>
        <v>16</v>
      </c>
      <c r="G18" s="10">
        <f t="shared" si="4"/>
        <v>17</v>
      </c>
      <c r="H18" s="12"/>
      <c r="I18" s="2" t="e">
        <f t="shared" si="1"/>
        <v>#DIV/0!</v>
      </c>
      <c r="J18" s="12"/>
      <c r="K18" s="12"/>
      <c r="M18" s="11">
        <f t="shared" si="5"/>
        <v>18</v>
      </c>
      <c r="N18" s="3">
        <v>16</v>
      </c>
      <c r="Q18" s="11"/>
    </row>
    <row r="19" spans="1:18" hidden="1" x14ac:dyDescent="0.25">
      <c r="A19" t="s">
        <v>28</v>
      </c>
      <c r="B19" t="s">
        <v>26</v>
      </c>
      <c r="C19">
        <v>32</v>
      </c>
      <c r="D19">
        <v>65</v>
      </c>
      <c r="F19" s="2">
        <f t="shared" si="3"/>
        <v>18</v>
      </c>
      <c r="G19" s="10">
        <f t="shared" si="4"/>
        <v>19</v>
      </c>
      <c r="H19" s="12"/>
      <c r="I19" s="2">
        <f t="shared" si="1"/>
        <v>22.9</v>
      </c>
      <c r="J19" s="12"/>
      <c r="K19" s="12"/>
      <c r="L19" s="2">
        <v>19</v>
      </c>
      <c r="M19" s="11">
        <f t="shared" si="5"/>
        <v>20</v>
      </c>
      <c r="N19" s="3">
        <v>18</v>
      </c>
      <c r="Q19" s="11"/>
    </row>
    <row r="20" spans="1:18" x14ac:dyDescent="0.25">
      <c r="A20" t="s">
        <v>29</v>
      </c>
      <c r="B20" t="s">
        <v>26</v>
      </c>
      <c r="C20">
        <v>35</v>
      </c>
      <c r="D20">
        <v>49</v>
      </c>
      <c r="F20" s="2">
        <v>33</v>
      </c>
      <c r="G20" s="10">
        <f t="shared" si="4"/>
        <v>34</v>
      </c>
      <c r="H20" s="12">
        <v>0</v>
      </c>
      <c r="I20" s="12">
        <f t="shared" si="1"/>
        <v>39.200000000000003</v>
      </c>
      <c r="J20" s="12"/>
      <c r="K20" s="12"/>
      <c r="L20" s="12">
        <f>G20+1</f>
        <v>35</v>
      </c>
      <c r="M20" s="11">
        <f t="shared" si="5"/>
        <v>35</v>
      </c>
      <c r="N20">
        <v>33</v>
      </c>
      <c r="O20"/>
      <c r="P20" s="12">
        <v>19</v>
      </c>
      <c r="Q20" s="11">
        <f>ROUNDUP((146/D20 + G20) / 0.05, 0) * 0.05</f>
        <v>37</v>
      </c>
      <c r="R20">
        <v>12</v>
      </c>
    </row>
    <row r="21" spans="1:18" x14ac:dyDescent="0.25">
      <c r="A21" t="s">
        <v>31</v>
      </c>
      <c r="B21" t="s">
        <v>175</v>
      </c>
      <c r="C21">
        <v>70</v>
      </c>
      <c r="D21">
        <v>40</v>
      </c>
      <c r="E21" s="13"/>
      <c r="F21" s="2">
        <v>39</v>
      </c>
      <c r="G21" s="10">
        <f t="shared" si="4"/>
        <v>42</v>
      </c>
      <c r="I21" s="2">
        <f t="shared" si="1"/>
        <v>48.3</v>
      </c>
      <c r="J21" s="2"/>
      <c r="K21" s="2"/>
      <c r="L21" s="2">
        <v>38</v>
      </c>
      <c r="M21" s="11">
        <f t="shared" si="5"/>
        <v>43</v>
      </c>
      <c r="N21" s="3">
        <v>41</v>
      </c>
      <c r="Q21" s="11">
        <f>ROUNDUP((146/D21 + G21) / 0.05, 0) * 0.05</f>
        <v>45.650000000000006</v>
      </c>
      <c r="R21">
        <v>32</v>
      </c>
    </row>
    <row r="22" spans="1:18" hidden="1" x14ac:dyDescent="0.25">
      <c r="A22" t="s">
        <v>32</v>
      </c>
      <c r="C22">
        <v>70</v>
      </c>
      <c r="D22">
        <v>40</v>
      </c>
      <c r="E22" s="13"/>
      <c r="F22" s="2">
        <f t="shared" si="3"/>
        <v>0</v>
      </c>
      <c r="G22" s="10">
        <f t="shared" si="4"/>
        <v>1</v>
      </c>
      <c r="I22" s="2">
        <f t="shared" si="1"/>
        <v>7.3</v>
      </c>
      <c r="J22" s="2"/>
      <c r="K22" s="2"/>
      <c r="L22" s="2">
        <v>0</v>
      </c>
      <c r="M22" s="11">
        <f t="shared" si="5"/>
        <v>2</v>
      </c>
      <c r="N22" s="3">
        <v>0</v>
      </c>
      <c r="Q22" s="11">
        <f>ROUNDUP((146/D22 + G22) / 0.05, 0) * 0.05</f>
        <v>4.6500000000000004</v>
      </c>
    </row>
    <row r="23" spans="1:18" hidden="1" x14ac:dyDescent="0.25">
      <c r="A23" t="s">
        <v>33</v>
      </c>
      <c r="B23" t="s">
        <v>34</v>
      </c>
      <c r="C23">
        <v>10</v>
      </c>
      <c r="D23">
        <v>160</v>
      </c>
      <c r="E23" s="13"/>
      <c r="F23" s="2">
        <f t="shared" si="3"/>
        <v>0</v>
      </c>
      <c r="G23" s="10">
        <f t="shared" si="4"/>
        <v>1</v>
      </c>
      <c r="I23" s="2">
        <f t="shared" si="1"/>
        <v>2.6</v>
      </c>
      <c r="J23" s="2"/>
      <c r="K23" s="2"/>
      <c r="L23" s="2">
        <f>G23+1</f>
        <v>2</v>
      </c>
      <c r="M23" s="11">
        <f t="shared" si="5"/>
        <v>2</v>
      </c>
      <c r="N23" s="3">
        <v>0</v>
      </c>
      <c r="Q23" s="11">
        <f>ROUNDUP((146/D23 + G23) / 0.05, 0) * 0.05</f>
        <v>1.9500000000000002</v>
      </c>
    </row>
    <row r="24" spans="1:18" hidden="1" x14ac:dyDescent="0.25">
      <c r="A24" t="s">
        <v>35</v>
      </c>
      <c r="B24" t="s">
        <v>34</v>
      </c>
      <c r="C24">
        <v>10</v>
      </c>
      <c r="D24">
        <v>160</v>
      </c>
      <c r="E24" s="13"/>
      <c r="F24" s="2">
        <f t="shared" si="3"/>
        <v>0</v>
      </c>
      <c r="G24" s="10">
        <f t="shared" si="4"/>
        <v>1</v>
      </c>
      <c r="I24" s="2">
        <f t="shared" si="1"/>
        <v>2.6</v>
      </c>
      <c r="J24" s="2"/>
      <c r="K24" s="2"/>
      <c r="L24" s="2">
        <f>G24+1</f>
        <v>2</v>
      </c>
      <c r="M24" s="11">
        <f t="shared" si="5"/>
        <v>2</v>
      </c>
      <c r="N24" s="3">
        <v>0</v>
      </c>
      <c r="Q24" s="11"/>
    </row>
    <row r="25" spans="1:18" hidden="1" x14ac:dyDescent="0.25">
      <c r="A25" t="s">
        <v>36</v>
      </c>
      <c r="B25" t="s">
        <v>34</v>
      </c>
      <c r="C25">
        <v>10</v>
      </c>
      <c r="D25">
        <v>160</v>
      </c>
      <c r="E25" s="13"/>
      <c r="F25" s="2">
        <f t="shared" si="3"/>
        <v>0</v>
      </c>
      <c r="G25" s="10">
        <f t="shared" si="4"/>
        <v>1</v>
      </c>
      <c r="I25" s="2">
        <f t="shared" si="1"/>
        <v>2.6</v>
      </c>
      <c r="J25" s="2"/>
      <c r="K25" s="2"/>
      <c r="L25" s="2">
        <f>G25+1</f>
        <v>2</v>
      </c>
      <c r="M25" s="11">
        <f t="shared" si="5"/>
        <v>2</v>
      </c>
      <c r="N25" s="3">
        <v>0</v>
      </c>
      <c r="Q25" s="11"/>
    </row>
    <row r="26" spans="1:18" hidden="1" x14ac:dyDescent="0.25">
      <c r="A26" t="s">
        <v>37</v>
      </c>
      <c r="B26" t="s">
        <v>34</v>
      </c>
      <c r="C26">
        <v>5.5</v>
      </c>
      <c r="D26">
        <v>200</v>
      </c>
      <c r="E26" s="13"/>
      <c r="F26" s="2">
        <f t="shared" si="3"/>
        <v>0</v>
      </c>
      <c r="G26" s="10">
        <f t="shared" si="4"/>
        <v>1</v>
      </c>
      <c r="I26" s="2">
        <f t="shared" si="1"/>
        <v>2.2999999999999998</v>
      </c>
      <c r="J26" s="2"/>
      <c r="K26" s="2"/>
      <c r="L26" s="2">
        <v>0</v>
      </c>
      <c r="M26" s="11">
        <f t="shared" si="5"/>
        <v>2</v>
      </c>
      <c r="N26" s="3">
        <v>0</v>
      </c>
      <c r="Q26" s="11"/>
    </row>
    <row r="27" spans="1:18" hidden="1" x14ac:dyDescent="0.25">
      <c r="A27" t="s">
        <v>143</v>
      </c>
      <c r="B27" t="s">
        <v>17</v>
      </c>
      <c r="E27" s="13"/>
      <c r="F27" s="2">
        <f t="shared" si="3"/>
        <v>29</v>
      </c>
      <c r="G27" s="10">
        <f t="shared" si="4"/>
        <v>30</v>
      </c>
      <c r="I27" s="2"/>
      <c r="J27" s="2"/>
      <c r="K27" s="2"/>
      <c r="M27" s="11">
        <f t="shared" si="5"/>
        <v>31</v>
      </c>
      <c r="N27" s="3">
        <v>29</v>
      </c>
      <c r="Q27" s="11"/>
    </row>
    <row r="28" spans="1:18" hidden="1" x14ac:dyDescent="0.25">
      <c r="A28" t="s">
        <v>118</v>
      </c>
      <c r="B28" t="s">
        <v>39</v>
      </c>
      <c r="E28" s="13"/>
      <c r="F28" s="2">
        <f>N28+1</f>
        <v>22</v>
      </c>
      <c r="G28" s="10">
        <f t="shared" si="4"/>
        <v>22</v>
      </c>
      <c r="I28" s="2"/>
      <c r="J28" s="2"/>
      <c r="K28" s="2"/>
      <c r="M28" s="11">
        <f t="shared" si="5"/>
        <v>23</v>
      </c>
      <c r="N28" s="3">
        <v>21</v>
      </c>
      <c r="Q28" s="11"/>
    </row>
    <row r="29" spans="1:18" x14ac:dyDescent="0.25">
      <c r="A29" t="s">
        <v>109</v>
      </c>
      <c r="B29" t="s">
        <v>26</v>
      </c>
      <c r="E29" s="13"/>
      <c r="F29" s="2">
        <f>N29</f>
        <v>20</v>
      </c>
      <c r="G29" s="10">
        <f t="shared" si="4"/>
        <v>21</v>
      </c>
      <c r="I29" s="2"/>
      <c r="J29" s="2"/>
      <c r="K29" s="2"/>
      <c r="M29" s="11">
        <f t="shared" si="5"/>
        <v>22</v>
      </c>
      <c r="N29" s="3">
        <v>20</v>
      </c>
      <c r="Q29" s="11"/>
    </row>
    <row r="30" spans="1:18" x14ac:dyDescent="0.25">
      <c r="A30" t="s">
        <v>38</v>
      </c>
      <c r="B30" t="s">
        <v>39</v>
      </c>
      <c r="C30">
        <v>11</v>
      </c>
      <c r="D30">
        <v>99</v>
      </c>
      <c r="F30" s="2">
        <f t="shared" si="3"/>
        <v>52</v>
      </c>
      <c r="G30" s="10">
        <f t="shared" si="4"/>
        <v>53</v>
      </c>
      <c r="H30" s="2">
        <v>0</v>
      </c>
      <c r="I30" s="2">
        <f t="shared" ref="I30:I37" si="6">G30+ROUNDUP(250/D30,1)</f>
        <v>55.6</v>
      </c>
      <c r="J30" s="2"/>
      <c r="K30" s="2"/>
      <c r="L30" s="2">
        <f>G30+1</f>
        <v>54</v>
      </c>
      <c r="M30" s="11">
        <f t="shared" si="5"/>
        <v>54</v>
      </c>
      <c r="N30" s="3">
        <v>52</v>
      </c>
      <c r="Q30" s="11">
        <f>ROUNDUP((146/D30 + G30) / 0.05, 0) * 0.05</f>
        <v>54.5</v>
      </c>
      <c r="R30">
        <v>45</v>
      </c>
    </row>
    <row r="31" spans="1:18" hidden="1" x14ac:dyDescent="0.25">
      <c r="A31" t="s">
        <v>40</v>
      </c>
      <c r="B31" t="s">
        <v>41</v>
      </c>
      <c r="D31">
        <v>80</v>
      </c>
      <c r="F31" s="2">
        <f t="shared" si="3"/>
        <v>55</v>
      </c>
      <c r="G31" s="10">
        <f t="shared" si="4"/>
        <v>56</v>
      </c>
      <c r="H31" s="12">
        <v>0</v>
      </c>
      <c r="I31" s="2">
        <f t="shared" si="6"/>
        <v>59.2</v>
      </c>
      <c r="J31" s="2"/>
      <c r="K31" s="2"/>
      <c r="L31" s="2">
        <v>0</v>
      </c>
      <c r="M31" s="11">
        <f t="shared" si="5"/>
        <v>57</v>
      </c>
      <c r="N31" s="3">
        <v>55</v>
      </c>
      <c r="Q31" s="11">
        <v>0</v>
      </c>
    </row>
    <row r="32" spans="1:18" x14ac:dyDescent="0.25">
      <c r="A32" t="s">
        <v>42</v>
      </c>
      <c r="B32" t="s">
        <v>199</v>
      </c>
      <c r="C32">
        <v>30</v>
      </c>
      <c r="D32">
        <v>80</v>
      </c>
      <c r="F32" s="2">
        <f t="shared" si="3"/>
        <v>58</v>
      </c>
      <c r="G32" s="10">
        <f t="shared" si="4"/>
        <v>59</v>
      </c>
      <c r="H32" s="2">
        <f>G32+ROUNDUP(250/D32,1)</f>
        <v>62.2</v>
      </c>
      <c r="I32" s="2">
        <f t="shared" si="6"/>
        <v>62.2</v>
      </c>
      <c r="J32" s="2"/>
      <c r="K32" s="2"/>
      <c r="L32" s="2">
        <f>G32+1</f>
        <v>60</v>
      </c>
      <c r="M32" s="11">
        <f t="shared" si="5"/>
        <v>60</v>
      </c>
      <c r="N32" s="3">
        <v>58</v>
      </c>
      <c r="Q32" s="11">
        <f>ROUNDUP((146/D32 + G32) / 0.05, 0) * 0.05</f>
        <v>60.85</v>
      </c>
      <c r="R32">
        <v>58</v>
      </c>
    </row>
    <row r="33" spans="1:27" x14ac:dyDescent="0.25">
      <c r="A33" t="s">
        <v>43</v>
      </c>
      <c r="B33" t="s">
        <v>199</v>
      </c>
      <c r="C33">
        <v>30</v>
      </c>
      <c r="D33">
        <v>60</v>
      </c>
      <c r="F33" s="2">
        <f t="shared" si="3"/>
        <v>54</v>
      </c>
      <c r="G33" s="10">
        <f t="shared" si="4"/>
        <v>55</v>
      </c>
      <c r="H33" s="2">
        <f>G35+ROUNDUP(250/D33,1)</f>
        <v>60.2</v>
      </c>
      <c r="I33" s="2">
        <f>G35+ROUNDUP(250/D33,1)</f>
        <v>60.2</v>
      </c>
      <c r="J33" s="2"/>
      <c r="K33" s="2"/>
      <c r="L33" s="2">
        <f>G35+1</f>
        <v>57</v>
      </c>
      <c r="M33" s="11">
        <f>G35+1</f>
        <v>57</v>
      </c>
      <c r="N33" s="3">
        <v>54</v>
      </c>
      <c r="P33" s="2" t="s">
        <v>182</v>
      </c>
      <c r="Q33" s="11">
        <f>ROUNDUP((146/D33 + G35) / 0.05, 0) * 0.05</f>
        <v>58.45</v>
      </c>
      <c r="R33">
        <v>50</v>
      </c>
    </row>
    <row r="34" spans="1:27" hidden="1" x14ac:dyDescent="0.25">
      <c r="A34" t="s">
        <v>44</v>
      </c>
      <c r="C34">
        <v>30</v>
      </c>
      <c r="D34">
        <v>80</v>
      </c>
      <c r="E34" t="s">
        <v>45</v>
      </c>
      <c r="F34" s="2">
        <f t="shared" si="3"/>
        <v>0</v>
      </c>
      <c r="G34" s="10">
        <f t="shared" si="4"/>
        <v>1</v>
      </c>
      <c r="H34" s="2">
        <f>G34+ROUNDUP(250/D34,1)</f>
        <v>4.2</v>
      </c>
      <c r="I34" s="2">
        <f t="shared" si="6"/>
        <v>4.2</v>
      </c>
      <c r="J34" s="2"/>
      <c r="K34" s="2"/>
      <c r="L34" s="2">
        <v>0</v>
      </c>
      <c r="M34" s="11">
        <f t="shared" si="5"/>
        <v>2</v>
      </c>
      <c r="Q34" s="11">
        <v>0</v>
      </c>
    </row>
    <row r="35" spans="1:27" x14ac:dyDescent="0.25">
      <c r="A35" t="s">
        <v>46</v>
      </c>
      <c r="B35" t="s">
        <v>48</v>
      </c>
      <c r="C35">
        <v>30</v>
      </c>
      <c r="D35">
        <v>42</v>
      </c>
      <c r="F35" s="2">
        <v>55</v>
      </c>
      <c r="G35" s="10">
        <f t="shared" si="4"/>
        <v>56</v>
      </c>
      <c r="H35" s="12">
        <v>0</v>
      </c>
      <c r="I35" s="2" t="e">
        <f>#REF!+ROUNDUP(250/D35,1)</f>
        <v>#REF!</v>
      </c>
      <c r="J35" s="2"/>
      <c r="K35" s="2"/>
      <c r="L35" s="2">
        <v>0</v>
      </c>
      <c r="M35" s="11" t="e">
        <f>#REF!+1</f>
        <v>#REF!</v>
      </c>
      <c r="N35" s="3">
        <v>55</v>
      </c>
      <c r="P35" s="2" t="s">
        <v>193</v>
      </c>
      <c r="Q35" s="11" t="e">
        <f>ROUNDUP((146/D35 +#REF!) / 0.05, 0) * 0.05</f>
        <v>#REF!</v>
      </c>
      <c r="Y35" t="s">
        <v>47</v>
      </c>
    </row>
    <row r="36" spans="1:27" x14ac:dyDescent="0.25">
      <c r="A36" t="s">
        <v>46</v>
      </c>
      <c r="B36" t="s">
        <v>209</v>
      </c>
      <c r="C36">
        <v>30</v>
      </c>
      <c r="D36">
        <v>42</v>
      </c>
      <c r="F36" s="2">
        <v>38</v>
      </c>
      <c r="G36" s="10">
        <f t="shared" si="4"/>
        <v>39</v>
      </c>
      <c r="H36" s="12"/>
      <c r="I36" s="2">
        <f t="shared" si="6"/>
        <v>45</v>
      </c>
      <c r="J36" s="2"/>
      <c r="K36" s="2"/>
      <c r="M36" s="11">
        <f t="shared" si="5"/>
        <v>40</v>
      </c>
      <c r="N36" s="3">
        <v>38</v>
      </c>
      <c r="P36" s="2" t="s">
        <v>193</v>
      </c>
      <c r="Q36" s="11"/>
    </row>
    <row r="37" spans="1:27" hidden="1" x14ac:dyDescent="0.25">
      <c r="A37" t="s">
        <v>49</v>
      </c>
      <c r="B37" t="s">
        <v>50</v>
      </c>
      <c r="D37">
        <v>72</v>
      </c>
      <c r="F37" s="2">
        <f t="shared" ref="F37" si="7">N37+1</f>
        <v>1</v>
      </c>
      <c r="G37" s="10">
        <f t="shared" si="4"/>
        <v>1</v>
      </c>
      <c r="H37" s="2">
        <f>G37+ROUNDUP(250/D37,1)</f>
        <v>4.5</v>
      </c>
      <c r="I37" s="2">
        <f t="shared" si="6"/>
        <v>4.5</v>
      </c>
      <c r="J37" s="2">
        <f>G37+ROUNDUP(30/D37,1)</f>
        <v>1.5</v>
      </c>
      <c r="K37" s="2">
        <f>G37+ROUNDUP(45/D37,1)</f>
        <v>1.7</v>
      </c>
      <c r="L37" s="2">
        <v>0</v>
      </c>
      <c r="M37" s="11">
        <f t="shared" si="5"/>
        <v>2</v>
      </c>
      <c r="N37" s="3">
        <v>0</v>
      </c>
      <c r="Q37" s="11">
        <f t="shared" ref="Q37:Q49" si="8">ROUNDUP((146/D37 + G37) / 0.05, 0) * 0.05</f>
        <v>3.0500000000000003</v>
      </c>
      <c r="R37">
        <v>35</v>
      </c>
    </row>
    <row r="38" spans="1:27" hidden="1" x14ac:dyDescent="0.25">
      <c r="A38" t="s">
        <v>51</v>
      </c>
      <c r="B38" t="s">
        <v>30</v>
      </c>
      <c r="D38">
        <v>70</v>
      </c>
      <c r="F38" s="2">
        <f>N38</f>
        <v>0</v>
      </c>
      <c r="G38" s="10">
        <f t="shared" si="4"/>
        <v>1</v>
      </c>
      <c r="H38" s="12">
        <f>G38+ROUNDUP(250/D38,1)</f>
        <v>4.5999999999999996</v>
      </c>
      <c r="I38" s="2">
        <v>0</v>
      </c>
      <c r="J38" s="2"/>
      <c r="K38" s="2"/>
      <c r="M38" s="11">
        <f t="shared" si="5"/>
        <v>2</v>
      </c>
      <c r="N38" s="3">
        <v>0</v>
      </c>
      <c r="Q38" s="11">
        <f t="shared" si="8"/>
        <v>3.1</v>
      </c>
    </row>
    <row r="39" spans="1:27" hidden="1" x14ac:dyDescent="0.25">
      <c r="A39" t="s">
        <v>53</v>
      </c>
      <c r="B39" t="s">
        <v>30</v>
      </c>
      <c r="D39">
        <v>70</v>
      </c>
      <c r="F39" s="2">
        <f t="shared" ref="F39:F42" si="9">N39</f>
        <v>0</v>
      </c>
      <c r="G39" s="10">
        <f t="shared" si="4"/>
        <v>1</v>
      </c>
      <c r="H39" s="12">
        <v>30</v>
      </c>
      <c r="I39" s="2">
        <f t="shared" ref="I39:I49" si="10">G39+ROUNDUP(250/D39,1)</f>
        <v>4.5999999999999996</v>
      </c>
      <c r="J39" s="2"/>
      <c r="K39" s="2"/>
      <c r="M39" s="11">
        <f t="shared" si="5"/>
        <v>2</v>
      </c>
      <c r="N39" s="3">
        <v>0</v>
      </c>
      <c r="Q39" s="11">
        <f t="shared" si="8"/>
        <v>3.1</v>
      </c>
      <c r="AA39">
        <v>54</v>
      </c>
    </row>
    <row r="40" spans="1:27" hidden="1" x14ac:dyDescent="0.25">
      <c r="A40" t="s">
        <v>54</v>
      </c>
      <c r="B40" t="s">
        <v>30</v>
      </c>
      <c r="D40">
        <v>70</v>
      </c>
      <c r="F40" s="2">
        <f t="shared" si="9"/>
        <v>0</v>
      </c>
      <c r="G40" s="10">
        <f t="shared" si="4"/>
        <v>1</v>
      </c>
      <c r="H40" s="12">
        <f t="shared" ref="H40:H49" si="11">G40+ROUNDUP(250/D40,1)</f>
        <v>4.5999999999999996</v>
      </c>
      <c r="I40" s="2">
        <f t="shared" si="10"/>
        <v>4.5999999999999996</v>
      </c>
      <c r="J40" s="2"/>
      <c r="K40" s="2"/>
      <c r="M40" s="11">
        <f t="shared" si="5"/>
        <v>2</v>
      </c>
      <c r="N40" s="3">
        <v>0</v>
      </c>
      <c r="Q40" s="11">
        <f t="shared" si="8"/>
        <v>3.1</v>
      </c>
    </row>
    <row r="41" spans="1:27" hidden="1" x14ac:dyDescent="0.25">
      <c r="A41" t="s">
        <v>55</v>
      </c>
      <c r="B41" t="s">
        <v>30</v>
      </c>
      <c r="D41">
        <v>70</v>
      </c>
      <c r="F41" s="2">
        <f t="shared" si="9"/>
        <v>0</v>
      </c>
      <c r="G41" s="10">
        <f t="shared" si="4"/>
        <v>1</v>
      </c>
      <c r="H41" s="12">
        <f t="shared" si="11"/>
        <v>4.5999999999999996</v>
      </c>
      <c r="I41" s="2">
        <f t="shared" si="10"/>
        <v>4.5999999999999996</v>
      </c>
      <c r="J41" s="2"/>
      <c r="K41" s="2"/>
      <c r="M41" s="11">
        <f t="shared" si="5"/>
        <v>2</v>
      </c>
      <c r="N41" s="3">
        <v>0</v>
      </c>
      <c r="Q41" s="11">
        <f t="shared" si="8"/>
        <v>3.1</v>
      </c>
    </row>
    <row r="42" spans="1:27" hidden="1" x14ac:dyDescent="0.25">
      <c r="A42" t="s">
        <v>56</v>
      </c>
      <c r="B42" t="s">
        <v>30</v>
      </c>
      <c r="D42">
        <v>70</v>
      </c>
      <c r="F42" s="2">
        <f t="shared" si="9"/>
        <v>0</v>
      </c>
      <c r="G42" s="10">
        <f t="shared" si="4"/>
        <v>1</v>
      </c>
      <c r="H42" s="2">
        <f t="shared" si="11"/>
        <v>4.5999999999999996</v>
      </c>
      <c r="I42" s="2">
        <f t="shared" si="10"/>
        <v>4.5999999999999996</v>
      </c>
      <c r="M42" s="11">
        <f t="shared" si="5"/>
        <v>2</v>
      </c>
      <c r="N42" s="3">
        <v>0</v>
      </c>
      <c r="Q42" s="11">
        <f t="shared" si="8"/>
        <v>3.1</v>
      </c>
    </row>
    <row r="43" spans="1:27" hidden="1" x14ac:dyDescent="0.25">
      <c r="A43" t="s">
        <v>57</v>
      </c>
      <c r="B43" t="s">
        <v>30</v>
      </c>
      <c r="D43">
        <v>70</v>
      </c>
      <c r="F43" s="2">
        <v>0</v>
      </c>
      <c r="G43" s="10">
        <f t="shared" si="4"/>
        <v>1</v>
      </c>
      <c r="H43" s="2">
        <f t="shared" si="11"/>
        <v>4.5999999999999996</v>
      </c>
      <c r="I43" s="2">
        <f t="shared" si="10"/>
        <v>4.5999999999999996</v>
      </c>
      <c r="M43" s="11">
        <f t="shared" si="5"/>
        <v>2</v>
      </c>
      <c r="N43" s="3">
        <v>0</v>
      </c>
      <c r="Q43" s="11">
        <f t="shared" si="8"/>
        <v>3.1</v>
      </c>
    </row>
    <row r="44" spans="1:27" hidden="1" x14ac:dyDescent="0.25">
      <c r="A44" t="s">
        <v>160</v>
      </c>
      <c r="B44" t="s">
        <v>30</v>
      </c>
      <c r="F44" s="2">
        <f t="shared" si="3"/>
        <v>5.5</v>
      </c>
      <c r="G44" s="10">
        <f t="shared" si="4"/>
        <v>6.5</v>
      </c>
      <c r="I44" s="2"/>
      <c r="M44" s="11">
        <f t="shared" si="5"/>
        <v>7.5</v>
      </c>
      <c r="N44" s="3">
        <v>5.5</v>
      </c>
      <c r="Q44" s="11"/>
    </row>
    <row r="45" spans="1:27" hidden="1" x14ac:dyDescent="0.25">
      <c r="A45" t="s">
        <v>58</v>
      </c>
      <c r="B45" t="s">
        <v>59</v>
      </c>
      <c r="D45">
        <v>23</v>
      </c>
      <c r="E45" t="s">
        <v>60</v>
      </c>
      <c r="F45" s="2">
        <f t="shared" si="3"/>
        <v>5.5</v>
      </c>
      <c r="G45" s="10">
        <f t="shared" si="4"/>
        <v>6.5</v>
      </c>
      <c r="H45" s="2">
        <f t="shared" si="11"/>
        <v>17.399999999999999</v>
      </c>
      <c r="I45" s="2">
        <f t="shared" si="10"/>
        <v>17.399999999999999</v>
      </c>
      <c r="J45" s="2">
        <f>G45+ROUNDUP(30/D45,1)</f>
        <v>7.9</v>
      </c>
      <c r="K45" s="2">
        <f>G45+ROUNDUP(45/D45,1)</f>
        <v>8.5</v>
      </c>
      <c r="L45" s="2">
        <f>G45+1</f>
        <v>7.5</v>
      </c>
      <c r="M45" s="11">
        <f t="shared" si="5"/>
        <v>7.5</v>
      </c>
      <c r="N45" s="3">
        <v>5.5</v>
      </c>
      <c r="Q45" s="11">
        <f t="shared" si="8"/>
        <v>12.850000000000001</v>
      </c>
      <c r="R45">
        <v>57</v>
      </c>
    </row>
    <row r="46" spans="1:27" hidden="1" x14ac:dyDescent="0.25">
      <c r="A46" t="s">
        <v>153</v>
      </c>
      <c r="B46" t="s">
        <v>154</v>
      </c>
      <c r="F46" s="2">
        <f t="shared" si="3"/>
        <v>0</v>
      </c>
      <c r="G46" s="10">
        <f t="shared" si="4"/>
        <v>1</v>
      </c>
      <c r="I46" s="2"/>
      <c r="J46" s="2"/>
      <c r="K46" s="2"/>
      <c r="M46" s="11"/>
      <c r="Q46" s="11"/>
    </row>
    <row r="47" spans="1:27" x14ac:dyDescent="0.25">
      <c r="A47" t="s">
        <v>61</v>
      </c>
      <c r="B47" t="s">
        <v>26</v>
      </c>
      <c r="C47">
        <v>30</v>
      </c>
      <c r="D47">
        <v>54</v>
      </c>
      <c r="F47" s="2">
        <v>19</v>
      </c>
      <c r="G47" s="10">
        <f t="shared" si="4"/>
        <v>19</v>
      </c>
      <c r="H47" s="12">
        <f t="shared" si="11"/>
        <v>23.7</v>
      </c>
      <c r="I47" s="12">
        <f t="shared" si="10"/>
        <v>23.7</v>
      </c>
      <c r="J47" s="12"/>
      <c r="K47" s="12"/>
      <c r="L47" s="12">
        <v>43</v>
      </c>
      <c r="M47" s="11">
        <f t="shared" si="5"/>
        <v>20</v>
      </c>
      <c r="N47">
        <v>18</v>
      </c>
      <c r="O47"/>
      <c r="P47" s="12">
        <v>39</v>
      </c>
      <c r="Q47" s="11">
        <f t="shared" si="8"/>
        <v>21.75</v>
      </c>
      <c r="R47">
        <v>41</v>
      </c>
      <c r="Z47" t="s">
        <v>63</v>
      </c>
    </row>
    <row r="48" spans="1:27" hidden="1" x14ac:dyDescent="0.25">
      <c r="A48" t="s">
        <v>64</v>
      </c>
      <c r="B48" t="s">
        <v>62</v>
      </c>
      <c r="C48" t="s">
        <v>63</v>
      </c>
      <c r="D48">
        <v>66</v>
      </c>
      <c r="E48" s="13"/>
      <c r="F48" s="2">
        <f t="shared" si="3"/>
        <v>0</v>
      </c>
      <c r="G48" s="10">
        <f t="shared" si="4"/>
        <v>1</v>
      </c>
      <c r="H48" s="2">
        <f t="shared" si="11"/>
        <v>4.8000000000000007</v>
      </c>
      <c r="I48" s="2">
        <f t="shared" si="10"/>
        <v>4.8000000000000007</v>
      </c>
      <c r="J48" s="2"/>
      <c r="K48" s="2"/>
      <c r="L48" s="2">
        <v>64</v>
      </c>
      <c r="M48" s="11">
        <f t="shared" si="5"/>
        <v>2</v>
      </c>
      <c r="N48" s="3">
        <v>0</v>
      </c>
      <c r="P48" s="2">
        <v>68</v>
      </c>
      <c r="Q48" s="11">
        <f t="shared" si="8"/>
        <v>3.25</v>
      </c>
      <c r="R48">
        <v>59</v>
      </c>
      <c r="Y48" t="s">
        <v>65</v>
      </c>
    </row>
    <row r="49" spans="1:18" hidden="1" x14ac:dyDescent="0.25">
      <c r="A49" t="s">
        <v>66</v>
      </c>
      <c r="D49">
        <v>54</v>
      </c>
      <c r="E49" s="13"/>
      <c r="F49" s="2">
        <f t="shared" si="3"/>
        <v>0</v>
      </c>
      <c r="G49" s="10">
        <f t="shared" si="4"/>
        <v>1</v>
      </c>
      <c r="H49" s="2">
        <f t="shared" si="11"/>
        <v>5.6999999999999993</v>
      </c>
      <c r="I49" s="2">
        <f t="shared" si="10"/>
        <v>5.6999999999999993</v>
      </c>
      <c r="J49" s="2"/>
      <c r="K49" s="2"/>
      <c r="M49" s="11">
        <f t="shared" si="5"/>
        <v>2</v>
      </c>
      <c r="P49" s="2">
        <v>39</v>
      </c>
      <c r="Q49" s="11">
        <f t="shared" si="8"/>
        <v>3.75</v>
      </c>
    </row>
    <row r="50" spans="1:18" hidden="1" x14ac:dyDescent="0.25">
      <c r="E50" s="13"/>
      <c r="G50" s="10">
        <f t="shared" si="4"/>
        <v>1</v>
      </c>
      <c r="I50" s="2"/>
      <c r="J50" s="2"/>
      <c r="K50" s="2"/>
      <c r="M50" s="11"/>
      <c r="Q50" s="11"/>
    </row>
    <row r="51" spans="1:18" x14ac:dyDescent="0.25">
      <c r="A51" t="s">
        <v>185</v>
      </c>
      <c r="B51" t="s">
        <v>59</v>
      </c>
      <c r="E51" s="13"/>
      <c r="F51" s="2">
        <v>101</v>
      </c>
      <c r="G51" s="10">
        <f t="shared" si="4"/>
        <v>101</v>
      </c>
      <c r="I51" s="2"/>
      <c r="J51" s="2"/>
      <c r="K51" s="2"/>
      <c r="M51" s="11"/>
      <c r="N51" s="3">
        <v>100</v>
      </c>
      <c r="Q51" s="11"/>
    </row>
    <row r="52" spans="1:18" x14ac:dyDescent="0.25">
      <c r="A52" t="s">
        <v>67</v>
      </c>
      <c r="B52" t="s">
        <v>26</v>
      </c>
      <c r="C52">
        <v>30</v>
      </c>
      <c r="D52">
        <v>66</v>
      </c>
      <c r="E52" t="s">
        <v>202</v>
      </c>
      <c r="F52" s="2">
        <f>N52</f>
        <v>0</v>
      </c>
      <c r="G52" s="10">
        <v>0</v>
      </c>
      <c r="H52" s="2">
        <f>G52+ROUNDUP(250/D52,1)</f>
        <v>3.8000000000000003</v>
      </c>
      <c r="I52" s="2">
        <f t="shared" ref="I52:I63" si="12">G52+ROUNDUP(250/D52,1)</f>
        <v>3.8000000000000003</v>
      </c>
      <c r="J52" s="2">
        <f>G52+ROUNDUP(30/D52,1)</f>
        <v>0.5</v>
      </c>
      <c r="K52" s="2">
        <f>G52+ROUNDUP(45/D52,1)</f>
        <v>0.7</v>
      </c>
      <c r="L52" s="2">
        <f>G52+1</f>
        <v>1</v>
      </c>
      <c r="M52" s="11">
        <f>G52+1</f>
        <v>1</v>
      </c>
      <c r="N52" s="3">
        <v>0</v>
      </c>
      <c r="P52" s="2">
        <v>17</v>
      </c>
      <c r="Q52" s="11">
        <f>ROUNDUP((146/D52 + G52) / 0.05, 0) * 0.05</f>
        <v>2.25</v>
      </c>
      <c r="R52">
        <v>19</v>
      </c>
    </row>
    <row r="53" spans="1:18" hidden="1" x14ac:dyDescent="0.25">
      <c r="A53" t="s">
        <v>68</v>
      </c>
      <c r="B53" t="s">
        <v>17</v>
      </c>
      <c r="F53" s="2">
        <f t="shared" ref="F53:F56" si="13">N53</f>
        <v>0</v>
      </c>
      <c r="G53" s="10">
        <f t="shared" si="4"/>
        <v>1</v>
      </c>
      <c r="I53" s="2" t="e">
        <f t="shared" si="12"/>
        <v>#DIV/0!</v>
      </c>
      <c r="J53" s="2"/>
      <c r="K53" s="2"/>
      <c r="M53" s="11">
        <f>G53+1</f>
        <v>2</v>
      </c>
      <c r="N53" s="3">
        <v>0</v>
      </c>
      <c r="Q53" s="11"/>
    </row>
    <row r="54" spans="1:18" x14ac:dyDescent="0.25">
      <c r="A54" t="s">
        <v>70</v>
      </c>
      <c r="B54" t="s">
        <v>23</v>
      </c>
      <c r="C54">
        <v>50</v>
      </c>
      <c r="D54">
        <v>54</v>
      </c>
      <c r="E54" t="s">
        <v>200</v>
      </c>
      <c r="F54" s="2">
        <f t="shared" si="13"/>
        <v>31</v>
      </c>
      <c r="G54" s="10">
        <f t="shared" si="4"/>
        <v>32</v>
      </c>
      <c r="H54" s="12">
        <f>G54+ROUNDUP(250/D54,1)</f>
        <v>36.700000000000003</v>
      </c>
      <c r="I54" s="12">
        <f t="shared" si="12"/>
        <v>36.700000000000003</v>
      </c>
      <c r="J54" s="12">
        <f>G54+ROUNDUP(30/D54,1)</f>
        <v>32.6</v>
      </c>
      <c r="K54" s="12">
        <f>G54+ROUNDUP(45/D54,1)</f>
        <v>32.9</v>
      </c>
      <c r="L54" s="12">
        <v>0</v>
      </c>
      <c r="M54" s="11">
        <v>0</v>
      </c>
      <c r="N54">
        <v>31</v>
      </c>
      <c r="O54">
        <v>24</v>
      </c>
      <c r="P54" s="12"/>
      <c r="Q54" s="11">
        <f>ROUNDUP((146/D54 + G54) / 0.05, 0) * 0.05</f>
        <v>34.75</v>
      </c>
      <c r="R54">
        <v>36</v>
      </c>
    </row>
    <row r="55" spans="1:18" x14ac:dyDescent="0.25">
      <c r="A55" t="s">
        <v>71</v>
      </c>
      <c r="B55" t="s">
        <v>203</v>
      </c>
      <c r="C55">
        <v>50</v>
      </c>
      <c r="D55">
        <v>54</v>
      </c>
      <c r="F55" s="2">
        <f t="shared" si="13"/>
        <v>31</v>
      </c>
      <c r="G55" s="10">
        <f t="shared" si="4"/>
        <v>32</v>
      </c>
      <c r="H55" s="2">
        <f>G55+ROUNDUP(250/D55,1)</f>
        <v>36.700000000000003</v>
      </c>
      <c r="I55" s="2">
        <f t="shared" si="12"/>
        <v>36.700000000000003</v>
      </c>
      <c r="J55" s="2"/>
      <c r="K55" s="2"/>
      <c r="L55" s="2">
        <f>G55+1</f>
        <v>33</v>
      </c>
      <c r="M55" s="11">
        <f t="shared" ref="M55:M63" si="14">G55+1</f>
        <v>33</v>
      </c>
      <c r="N55" s="3">
        <v>31</v>
      </c>
      <c r="Q55" s="11">
        <f>ROUNDUP((146/D55 + G55) / 0.05, 0) * 0.05</f>
        <v>34.75</v>
      </c>
    </row>
    <row r="56" spans="1:18" x14ac:dyDescent="0.25">
      <c r="A56" t="s">
        <v>71</v>
      </c>
      <c r="B56" t="s">
        <v>207</v>
      </c>
      <c r="C56">
        <v>50</v>
      </c>
      <c r="D56">
        <v>54</v>
      </c>
      <c r="F56" s="2">
        <v>31</v>
      </c>
      <c r="G56" s="10">
        <f t="shared" si="4"/>
        <v>25</v>
      </c>
      <c r="H56" s="2">
        <f>G56+ROUNDUP(250/D56,1)</f>
        <v>29.7</v>
      </c>
      <c r="I56" s="2">
        <f t="shared" si="12"/>
        <v>29.7</v>
      </c>
      <c r="J56" s="2"/>
      <c r="K56" s="2"/>
      <c r="L56" s="2">
        <v>0</v>
      </c>
      <c r="M56" s="11">
        <f t="shared" si="14"/>
        <v>26</v>
      </c>
      <c r="N56" s="3">
        <v>24</v>
      </c>
      <c r="O56" s="3" t="s">
        <v>194</v>
      </c>
      <c r="Q56" s="11">
        <f>ROUNDUP((146/D56 + G56) / 0.05, 0) * 0.05</f>
        <v>27.75</v>
      </c>
    </row>
    <row r="57" spans="1:18" x14ac:dyDescent="0.25">
      <c r="A57" t="s">
        <v>72</v>
      </c>
      <c r="B57" t="s">
        <v>154</v>
      </c>
      <c r="C57">
        <v>35</v>
      </c>
      <c r="D57">
        <v>54</v>
      </c>
      <c r="F57" s="2">
        <f t="shared" si="3"/>
        <v>0</v>
      </c>
      <c r="G57" s="10">
        <v>0</v>
      </c>
      <c r="H57" s="2">
        <f>G57+ROUNDUP(250/D57,1)</f>
        <v>4.6999999999999993</v>
      </c>
      <c r="I57" s="2">
        <f t="shared" si="12"/>
        <v>4.6999999999999993</v>
      </c>
      <c r="J57" s="2">
        <f>G57+ROUNDUP(30/D57,1)</f>
        <v>0.6</v>
      </c>
      <c r="K57" s="2">
        <f>G57+ROUNDUP(45/D57,1)</f>
        <v>0.9</v>
      </c>
      <c r="L57" s="2">
        <f>G57+1</f>
        <v>1</v>
      </c>
      <c r="M57" s="11">
        <f t="shared" si="14"/>
        <v>1</v>
      </c>
      <c r="N57" s="3">
        <v>0</v>
      </c>
      <c r="Q57" s="11">
        <f>ROUNDUP((146/D57 + G57) / 0.05, 0) * 0.05</f>
        <v>2.75</v>
      </c>
      <c r="R57">
        <v>19</v>
      </c>
    </row>
    <row r="58" spans="1:18" hidden="1" x14ac:dyDescent="0.25">
      <c r="A58" t="s">
        <v>49</v>
      </c>
      <c r="C58">
        <v>35</v>
      </c>
      <c r="F58" s="2">
        <f t="shared" si="3"/>
        <v>0</v>
      </c>
      <c r="G58" s="10">
        <f t="shared" si="4"/>
        <v>1</v>
      </c>
      <c r="I58" s="2" t="e">
        <f t="shared" si="12"/>
        <v>#DIV/0!</v>
      </c>
      <c r="J58" s="2"/>
      <c r="K58" s="2"/>
      <c r="L58" s="2">
        <f>G58+1</f>
        <v>2</v>
      </c>
      <c r="M58" s="11">
        <f t="shared" si="14"/>
        <v>2</v>
      </c>
      <c r="N58" s="3">
        <v>0</v>
      </c>
      <c r="Q58" s="11"/>
    </row>
    <row r="59" spans="1:18" x14ac:dyDescent="0.25">
      <c r="A59" t="s">
        <v>73</v>
      </c>
      <c r="B59" t="s">
        <v>34</v>
      </c>
      <c r="C59">
        <v>35</v>
      </c>
      <c r="D59">
        <v>77</v>
      </c>
      <c r="E59" t="s">
        <v>202</v>
      </c>
      <c r="F59" s="2">
        <f t="shared" si="3"/>
        <v>0</v>
      </c>
      <c r="G59" s="10">
        <v>0</v>
      </c>
      <c r="H59" s="2">
        <f>G59+ROUNDUP(250/D59,1)</f>
        <v>3.3000000000000003</v>
      </c>
      <c r="I59" s="2">
        <f t="shared" si="12"/>
        <v>3.3000000000000003</v>
      </c>
      <c r="J59" s="2"/>
      <c r="K59" s="2"/>
      <c r="L59" s="2">
        <f>G59+1</f>
        <v>1</v>
      </c>
      <c r="M59" s="11">
        <f t="shared" si="14"/>
        <v>1</v>
      </c>
      <c r="N59" s="3">
        <v>0</v>
      </c>
      <c r="P59" s="2">
        <v>59</v>
      </c>
      <c r="Q59" s="11">
        <f>ROUNDUP((146/D59 + G59) / 0.05, 0) * 0.05</f>
        <v>1.9000000000000001</v>
      </c>
      <c r="R59">
        <v>63</v>
      </c>
    </row>
    <row r="60" spans="1:18" x14ac:dyDescent="0.25">
      <c r="A60" t="s">
        <v>74</v>
      </c>
      <c r="B60" t="s">
        <v>100</v>
      </c>
      <c r="C60">
        <v>40</v>
      </c>
      <c r="D60">
        <v>77</v>
      </c>
      <c r="F60" s="2">
        <f t="shared" si="3"/>
        <v>31</v>
      </c>
      <c r="G60" s="10">
        <f>N60+1</f>
        <v>32</v>
      </c>
      <c r="H60" s="12">
        <f>G60+ROUNDUP(250/D60,1)</f>
        <v>35.299999999999997</v>
      </c>
      <c r="I60" s="12">
        <f t="shared" si="12"/>
        <v>35.299999999999997</v>
      </c>
      <c r="J60" s="12"/>
      <c r="K60" s="12"/>
      <c r="L60" s="12">
        <v>0</v>
      </c>
      <c r="M60" s="11">
        <f t="shared" si="14"/>
        <v>33</v>
      </c>
      <c r="N60">
        <v>31</v>
      </c>
      <c r="O60"/>
      <c r="P60" s="12"/>
      <c r="Q60" s="11">
        <v>0</v>
      </c>
      <c r="R60">
        <v>27</v>
      </c>
    </row>
    <row r="61" spans="1:18" x14ac:dyDescent="0.25">
      <c r="A61" t="s">
        <v>75</v>
      </c>
      <c r="B61" t="s">
        <v>210</v>
      </c>
      <c r="C61">
        <v>35</v>
      </c>
      <c r="D61">
        <v>77</v>
      </c>
      <c r="F61" s="2">
        <v>41</v>
      </c>
      <c r="G61" s="10">
        <f>N61+1</f>
        <v>49</v>
      </c>
      <c r="H61" s="2">
        <f>G61+ROUNDUP(250/D61,1)</f>
        <v>52.3</v>
      </c>
      <c r="I61" s="2">
        <f t="shared" si="12"/>
        <v>52.3</v>
      </c>
      <c r="J61" s="2">
        <f>G61+ROUNDUP(30/D61,1)</f>
        <v>49.4</v>
      </c>
      <c r="K61" s="2">
        <f>G61+ROUNDUP(45/D61,1)</f>
        <v>49.6</v>
      </c>
      <c r="L61" s="2">
        <f>G61+1</f>
        <v>50</v>
      </c>
      <c r="M61" s="11">
        <f t="shared" si="14"/>
        <v>50</v>
      </c>
      <c r="N61" s="3">
        <v>48</v>
      </c>
      <c r="O61" s="3">
        <v>34</v>
      </c>
      <c r="P61" s="2">
        <v>74</v>
      </c>
      <c r="Q61" s="11">
        <f>ROUNDUP((146/D61 + G61) / 0.05, 0) * 0.05</f>
        <v>50.900000000000006</v>
      </c>
      <c r="R61">
        <v>49</v>
      </c>
    </row>
    <row r="62" spans="1:18" hidden="1" x14ac:dyDescent="0.25">
      <c r="A62" t="s">
        <v>162</v>
      </c>
      <c r="B62" t="s">
        <v>34</v>
      </c>
      <c r="C62">
        <v>35</v>
      </c>
      <c r="D62">
        <v>77</v>
      </c>
      <c r="E62" t="s">
        <v>45</v>
      </c>
      <c r="F62" s="2">
        <f t="shared" si="3"/>
        <v>0</v>
      </c>
      <c r="G62" s="10">
        <f t="shared" si="4"/>
        <v>1</v>
      </c>
      <c r="H62" s="2">
        <f>G62+ROUNDUP(250/D62,1)</f>
        <v>4.3000000000000007</v>
      </c>
      <c r="I62" s="2">
        <f t="shared" si="12"/>
        <v>4.3000000000000007</v>
      </c>
      <c r="J62" s="2"/>
      <c r="K62" s="2"/>
      <c r="L62" s="2">
        <f>G62+1</f>
        <v>2</v>
      </c>
      <c r="M62" s="11">
        <f t="shared" si="14"/>
        <v>2</v>
      </c>
      <c r="N62" s="3">
        <v>0</v>
      </c>
      <c r="Q62" s="11"/>
    </row>
    <row r="63" spans="1:18" x14ac:dyDescent="0.25">
      <c r="A63" t="s">
        <v>173</v>
      </c>
      <c r="B63" t="s">
        <v>50</v>
      </c>
      <c r="C63">
        <v>30</v>
      </c>
      <c r="D63">
        <v>66</v>
      </c>
      <c r="F63" s="2">
        <f t="shared" si="3"/>
        <v>0</v>
      </c>
      <c r="G63" s="10">
        <v>0</v>
      </c>
      <c r="H63" s="2">
        <f>G63+ROUNDUP(250/D63,1)</f>
        <v>3.8000000000000003</v>
      </c>
      <c r="I63" s="2">
        <f t="shared" si="12"/>
        <v>3.8000000000000003</v>
      </c>
      <c r="J63" s="2">
        <f>G63+ROUNDUP(30/D63,1)</f>
        <v>0.5</v>
      </c>
      <c r="K63" s="2">
        <f>G63+ROUNDUP(45/D63,1)</f>
        <v>0.7</v>
      </c>
      <c r="L63" s="2">
        <f>G63+1</f>
        <v>1</v>
      </c>
      <c r="M63" s="11">
        <f t="shared" si="14"/>
        <v>1</v>
      </c>
      <c r="N63" s="3">
        <v>0</v>
      </c>
      <c r="O63" s="3" t="s">
        <v>195</v>
      </c>
      <c r="P63" s="2">
        <v>19</v>
      </c>
      <c r="Q63" s="11">
        <f>ROUNDUP((146/D63 + G63) / 0.05, 0) * 0.05</f>
        <v>2.25</v>
      </c>
      <c r="R63">
        <v>25</v>
      </c>
    </row>
    <row r="64" spans="1:18" hidden="1" x14ac:dyDescent="0.25">
      <c r="A64" t="s">
        <v>168</v>
      </c>
      <c r="F64" s="2">
        <f t="shared" si="3"/>
        <v>19</v>
      </c>
      <c r="G64" s="10">
        <f t="shared" si="4"/>
        <v>20</v>
      </c>
      <c r="I64" s="2"/>
      <c r="J64" s="2"/>
      <c r="K64" s="2"/>
      <c r="M64" s="11"/>
      <c r="N64" s="3">
        <v>19</v>
      </c>
      <c r="Q64" s="11"/>
    </row>
    <row r="65" spans="1:27" hidden="1" x14ac:dyDescent="0.25">
      <c r="F65" s="2">
        <f t="shared" si="3"/>
        <v>0</v>
      </c>
      <c r="G65" s="10">
        <f t="shared" si="4"/>
        <v>1</v>
      </c>
      <c r="I65" s="2"/>
      <c r="J65" s="2"/>
      <c r="K65" s="2"/>
      <c r="M65" s="11"/>
      <c r="Q65" s="11"/>
    </row>
    <row r="66" spans="1:27" hidden="1" x14ac:dyDescent="0.25">
      <c r="A66" t="s">
        <v>141</v>
      </c>
      <c r="B66" t="s">
        <v>17</v>
      </c>
      <c r="F66" s="2">
        <f t="shared" si="3"/>
        <v>36</v>
      </c>
      <c r="G66" s="10">
        <f t="shared" si="4"/>
        <v>37</v>
      </c>
      <c r="I66" s="2"/>
      <c r="J66" s="2"/>
      <c r="K66" s="2"/>
      <c r="M66" s="11"/>
      <c r="N66" s="3">
        <v>36</v>
      </c>
      <c r="Q66" s="11"/>
    </row>
    <row r="67" spans="1:27" x14ac:dyDescent="0.25">
      <c r="A67" t="s">
        <v>76</v>
      </c>
      <c r="B67" t="s">
        <v>62</v>
      </c>
      <c r="C67">
        <v>30</v>
      </c>
      <c r="D67">
        <v>66</v>
      </c>
      <c r="F67" s="2">
        <f t="shared" si="3"/>
        <v>0</v>
      </c>
      <c r="G67" s="10">
        <v>0</v>
      </c>
      <c r="H67" s="12">
        <f>G67+ROUNDUP(250/D67,1)</f>
        <v>3.8000000000000003</v>
      </c>
      <c r="I67" s="12">
        <f t="shared" ref="I67:I75" si="15">G67+ROUNDUP(250/D67,1)</f>
        <v>3.8000000000000003</v>
      </c>
      <c r="J67" s="12">
        <f>G67+ROUNDUP(30/D67,1)</f>
        <v>0.5</v>
      </c>
      <c r="K67" s="12">
        <f>G67+ROUNDUP(45/D67,1)</f>
        <v>0.7</v>
      </c>
      <c r="L67" s="12">
        <f>G67+1</f>
        <v>1</v>
      </c>
      <c r="M67" s="11">
        <f t="shared" ref="M67:M75" si="16">G67+1</f>
        <v>1</v>
      </c>
      <c r="N67">
        <v>0</v>
      </c>
      <c r="O67"/>
      <c r="P67" s="12">
        <v>15</v>
      </c>
      <c r="Q67" s="11">
        <f>ROUNDUP((146/D67 + G67) / 0.05, 0) * 0.05</f>
        <v>2.25</v>
      </c>
      <c r="R67">
        <v>20</v>
      </c>
    </row>
    <row r="68" spans="1:27" hidden="1" x14ac:dyDescent="0.25">
      <c r="A68" t="s">
        <v>77</v>
      </c>
      <c r="B68" t="s">
        <v>78</v>
      </c>
      <c r="F68" s="2">
        <f t="shared" si="3"/>
        <v>10.75</v>
      </c>
      <c r="G68" s="10">
        <f t="shared" si="4"/>
        <v>11.75</v>
      </c>
      <c r="I68" s="2" t="e">
        <f t="shared" si="15"/>
        <v>#DIV/0!</v>
      </c>
      <c r="L68" s="2">
        <f>G68+1</f>
        <v>12.75</v>
      </c>
      <c r="M68" s="11">
        <f t="shared" si="16"/>
        <v>12.75</v>
      </c>
      <c r="N68" s="3">
        <v>10.75</v>
      </c>
    </row>
    <row r="69" spans="1:27" hidden="1" x14ac:dyDescent="0.25">
      <c r="A69" t="s">
        <v>79</v>
      </c>
      <c r="B69" t="s">
        <v>78</v>
      </c>
      <c r="F69" s="2">
        <f t="shared" si="3"/>
        <v>13.75</v>
      </c>
      <c r="G69" s="10">
        <f t="shared" si="4"/>
        <v>14.75</v>
      </c>
      <c r="I69" s="2" t="e">
        <f t="shared" si="15"/>
        <v>#DIV/0!</v>
      </c>
      <c r="J69" s="2"/>
      <c r="K69" s="2"/>
      <c r="L69" s="2">
        <f>G69+1</f>
        <v>15.75</v>
      </c>
      <c r="M69" s="11">
        <f t="shared" si="16"/>
        <v>15.75</v>
      </c>
      <c r="N69" s="3">
        <v>13.75</v>
      </c>
      <c r="Q69" s="11"/>
    </row>
    <row r="70" spans="1:27" hidden="1" x14ac:dyDescent="0.25">
      <c r="A70" t="s">
        <v>80</v>
      </c>
      <c r="B70" t="s">
        <v>19</v>
      </c>
      <c r="C70">
        <v>25</v>
      </c>
      <c r="D70">
        <v>80</v>
      </c>
      <c r="F70" s="2">
        <f t="shared" si="3"/>
        <v>17</v>
      </c>
      <c r="G70" s="10">
        <f t="shared" si="4"/>
        <v>18</v>
      </c>
      <c r="H70" s="2">
        <f>G70+ROUNDUP(250/D70,1)</f>
        <v>21.2</v>
      </c>
      <c r="I70" s="2">
        <f t="shared" si="15"/>
        <v>21.2</v>
      </c>
      <c r="J70" s="2"/>
      <c r="K70" s="2"/>
      <c r="L70" s="2">
        <v>0</v>
      </c>
      <c r="M70" s="11">
        <f t="shared" si="16"/>
        <v>19</v>
      </c>
      <c r="N70" s="3">
        <v>17</v>
      </c>
      <c r="Q70" s="11">
        <f>ROUNDUP((146/D70 + G70) / 0.05, 0) * 0.05</f>
        <v>19.850000000000001</v>
      </c>
    </row>
    <row r="71" spans="1:27" hidden="1" x14ac:dyDescent="0.25">
      <c r="A71" t="s">
        <v>82</v>
      </c>
      <c r="B71" t="s">
        <v>17</v>
      </c>
      <c r="C71">
        <v>8</v>
      </c>
      <c r="D71">
        <v>100</v>
      </c>
      <c r="F71" s="2">
        <f t="shared" si="3"/>
        <v>24</v>
      </c>
      <c r="G71" s="10">
        <f t="shared" si="4"/>
        <v>25</v>
      </c>
      <c r="I71" s="2">
        <f t="shared" si="15"/>
        <v>27.5</v>
      </c>
      <c r="J71" s="2"/>
      <c r="K71" s="2"/>
      <c r="M71" s="11">
        <f t="shared" si="16"/>
        <v>26</v>
      </c>
      <c r="N71" s="3">
        <v>24</v>
      </c>
      <c r="Q71" s="11">
        <v>0</v>
      </c>
    </row>
    <row r="72" spans="1:27" hidden="1" x14ac:dyDescent="0.25">
      <c r="A72" t="s">
        <v>83</v>
      </c>
      <c r="B72" t="s">
        <v>17</v>
      </c>
      <c r="C72">
        <v>8</v>
      </c>
      <c r="D72">
        <v>100</v>
      </c>
      <c r="F72" s="2">
        <f t="shared" si="3"/>
        <v>0</v>
      </c>
      <c r="G72" s="10">
        <f t="shared" si="4"/>
        <v>1</v>
      </c>
      <c r="I72" s="2">
        <f t="shared" si="15"/>
        <v>3.5</v>
      </c>
      <c r="J72" s="2"/>
      <c r="K72" s="2"/>
      <c r="M72" s="11">
        <f t="shared" si="16"/>
        <v>2</v>
      </c>
      <c r="N72" s="3">
        <v>0</v>
      </c>
      <c r="Q72" s="11">
        <f>ROUNDUP((146/D72 + G72) / 0.05, 0) * 0.05</f>
        <v>2.5</v>
      </c>
      <c r="T72" t="s">
        <v>84</v>
      </c>
    </row>
    <row r="73" spans="1:27" hidden="1" x14ac:dyDescent="0.25">
      <c r="A73" t="s">
        <v>81</v>
      </c>
      <c r="B73" t="s">
        <v>17</v>
      </c>
      <c r="C73">
        <v>8</v>
      </c>
      <c r="D73">
        <v>120</v>
      </c>
      <c r="F73" s="2">
        <f t="shared" si="3"/>
        <v>19</v>
      </c>
      <c r="G73" s="10">
        <f t="shared" si="4"/>
        <v>20</v>
      </c>
      <c r="I73" s="2">
        <f t="shared" si="15"/>
        <v>22.1</v>
      </c>
      <c r="J73" s="2">
        <f>G73+ROUNDUP(30/D73,1)</f>
        <v>20.3</v>
      </c>
      <c r="K73" s="2">
        <f>G73+ROUNDUP(45/D73,1)</f>
        <v>20.399999999999999</v>
      </c>
      <c r="L73" s="2">
        <v>0</v>
      </c>
      <c r="M73" s="11">
        <f t="shared" si="16"/>
        <v>21</v>
      </c>
      <c r="N73" s="3">
        <v>19</v>
      </c>
      <c r="Q73" s="11">
        <f>ROUNDUP((146/D73 + G73) / 0.05, 0) * 0.05</f>
        <v>21.25</v>
      </c>
      <c r="W73">
        <v>15</v>
      </c>
    </row>
    <row r="74" spans="1:27" hidden="1" x14ac:dyDescent="0.25">
      <c r="A74" t="s">
        <v>85</v>
      </c>
      <c r="B74" t="s">
        <v>17</v>
      </c>
      <c r="C74">
        <v>8</v>
      </c>
      <c r="D74">
        <v>120</v>
      </c>
      <c r="F74" s="2">
        <f t="shared" si="3"/>
        <v>24</v>
      </c>
      <c r="G74" s="10">
        <f t="shared" si="4"/>
        <v>25</v>
      </c>
      <c r="I74" s="2">
        <f t="shared" si="15"/>
        <v>27.1</v>
      </c>
      <c r="J74" s="2">
        <f>G74+ROUNDUP(30/D74,1)</f>
        <v>25.3</v>
      </c>
      <c r="K74" s="2">
        <f>G74+ROUNDUP(45/D74,1)</f>
        <v>25.4</v>
      </c>
      <c r="L74" s="2">
        <f>G74+1</f>
        <v>26</v>
      </c>
      <c r="M74" s="11">
        <f t="shared" si="16"/>
        <v>26</v>
      </c>
      <c r="N74" s="3">
        <v>24</v>
      </c>
      <c r="Q74" s="11">
        <f>ROUNDUP((146/D74 + G74) / 0.05, 0) * 0.05</f>
        <v>26.25</v>
      </c>
    </row>
    <row r="75" spans="1:27" hidden="1" x14ac:dyDescent="0.25">
      <c r="A75" t="s">
        <v>86</v>
      </c>
      <c r="B75" t="s">
        <v>17</v>
      </c>
      <c r="C75">
        <v>27</v>
      </c>
      <c r="D75">
        <v>72</v>
      </c>
      <c r="F75" s="2">
        <f t="shared" si="3"/>
        <v>19</v>
      </c>
      <c r="G75" s="10">
        <f t="shared" si="4"/>
        <v>20</v>
      </c>
      <c r="I75" s="2">
        <f t="shared" si="15"/>
        <v>23.5</v>
      </c>
      <c r="J75" s="2">
        <f>G75+ROUNDUP(30/D75,1)</f>
        <v>20.5</v>
      </c>
      <c r="K75" s="2">
        <f>G75+ROUNDUP(45/D75,1)</f>
        <v>20.7</v>
      </c>
      <c r="L75" s="2">
        <v>0</v>
      </c>
      <c r="M75" s="11">
        <f t="shared" si="16"/>
        <v>21</v>
      </c>
      <c r="N75" s="3">
        <v>19</v>
      </c>
    </row>
    <row r="76" spans="1:27" hidden="1" x14ac:dyDescent="0.25">
      <c r="A76" t="s">
        <v>58</v>
      </c>
      <c r="B76" t="s">
        <v>34</v>
      </c>
      <c r="D76">
        <v>77</v>
      </c>
      <c r="F76" s="2">
        <f t="shared" si="3"/>
        <v>0</v>
      </c>
      <c r="G76" s="10">
        <v>0</v>
      </c>
      <c r="I76" s="2"/>
      <c r="J76" s="2"/>
      <c r="K76" s="2"/>
      <c r="M76" s="11"/>
      <c r="N76" s="3">
        <v>0</v>
      </c>
    </row>
    <row r="77" spans="1:27" x14ac:dyDescent="0.25">
      <c r="A77" t="s">
        <v>87</v>
      </c>
      <c r="B77" t="s">
        <v>17</v>
      </c>
      <c r="D77">
        <v>40</v>
      </c>
      <c r="F77" s="2">
        <v>25</v>
      </c>
      <c r="G77" s="10">
        <v>55</v>
      </c>
      <c r="I77" s="2">
        <f>G77+ROUNDUP(250/D77,1)</f>
        <v>61.3</v>
      </c>
      <c r="J77" s="2"/>
      <c r="K77" s="2"/>
      <c r="L77" s="2">
        <v>0</v>
      </c>
      <c r="M77" s="11">
        <f>G77+1</f>
        <v>56</v>
      </c>
      <c r="N77" s="3">
        <v>55</v>
      </c>
    </row>
    <row r="78" spans="1:27" s="2" customFormat="1" hidden="1" x14ac:dyDescent="0.25">
      <c r="A78" t="s">
        <v>118</v>
      </c>
      <c r="B78" t="s">
        <v>78</v>
      </c>
      <c r="C78"/>
      <c r="D78"/>
      <c r="E78"/>
      <c r="F78" s="2">
        <f t="shared" si="3"/>
        <v>21</v>
      </c>
      <c r="G78" s="10">
        <f t="shared" si="4"/>
        <v>22</v>
      </c>
      <c r="I78" s="2" t="e">
        <f>G78+ROUNDUP(250/D78,1)</f>
        <v>#DIV/0!</v>
      </c>
      <c r="J78"/>
      <c r="K78"/>
      <c r="M78"/>
      <c r="N78" s="3">
        <v>21</v>
      </c>
      <c r="O78" s="3"/>
      <c r="Q78"/>
      <c r="R78"/>
      <c r="S78"/>
      <c r="T78"/>
      <c r="U78"/>
      <c r="V78"/>
      <c r="W78"/>
      <c r="X78"/>
      <c r="Y78"/>
      <c r="Z78"/>
      <c r="AA78"/>
    </row>
    <row r="79" spans="1:27" s="2" customFormat="1" ht="16.5" hidden="1" x14ac:dyDescent="0.3">
      <c r="A79" s="26" t="s">
        <v>170</v>
      </c>
      <c r="B79"/>
      <c r="C79"/>
      <c r="D79"/>
      <c r="E79"/>
      <c r="F79" s="2">
        <f t="shared" ref="F79:F85" si="17">N79</f>
        <v>0</v>
      </c>
      <c r="G79" s="10"/>
      <c r="J79"/>
      <c r="K79"/>
      <c r="M79"/>
      <c r="N79" s="3"/>
      <c r="O79" s="3"/>
      <c r="Q79"/>
      <c r="R79"/>
      <c r="S79"/>
      <c r="T79"/>
      <c r="U79"/>
      <c r="V79"/>
      <c r="W79"/>
      <c r="X79"/>
      <c r="Y79"/>
      <c r="Z79"/>
      <c r="AA79"/>
    </row>
    <row r="80" spans="1:27" s="2" customFormat="1" hidden="1" x14ac:dyDescent="0.25">
      <c r="A80" t="s">
        <v>186</v>
      </c>
      <c r="B80" t="s">
        <v>183</v>
      </c>
      <c r="C80">
        <v>8</v>
      </c>
      <c r="D80">
        <v>252</v>
      </c>
      <c r="E80"/>
      <c r="F80" s="2">
        <f t="shared" si="17"/>
        <v>3</v>
      </c>
      <c r="G80" s="10">
        <f t="shared" si="4"/>
        <v>4</v>
      </c>
      <c r="J80"/>
      <c r="K80"/>
      <c r="M80"/>
      <c r="N80" s="3">
        <v>3</v>
      </c>
      <c r="O80" s="3"/>
      <c r="Q80"/>
      <c r="R80"/>
      <c r="S80"/>
      <c r="T80"/>
      <c r="U80"/>
      <c r="V80"/>
      <c r="W80"/>
      <c r="X80"/>
      <c r="Y80"/>
      <c r="Z80"/>
      <c r="AA80"/>
    </row>
    <row r="81" spans="1:27" ht="16.5" x14ac:dyDescent="0.3">
      <c r="A81" s="14" t="s">
        <v>149</v>
      </c>
      <c r="F81" s="2">
        <f t="shared" si="17"/>
        <v>0</v>
      </c>
      <c r="G81" s="10"/>
      <c r="I81" s="2"/>
      <c r="J81" s="2"/>
      <c r="K81" s="2"/>
      <c r="M81" s="11"/>
    </row>
    <row r="82" spans="1:27" x14ac:dyDescent="0.25">
      <c r="A82" t="s">
        <v>125</v>
      </c>
      <c r="B82" t="s">
        <v>178</v>
      </c>
      <c r="C82">
        <v>50</v>
      </c>
      <c r="D82">
        <v>60</v>
      </c>
      <c r="F82" s="2">
        <f t="shared" si="17"/>
        <v>16</v>
      </c>
      <c r="G82" s="10">
        <f t="shared" si="4"/>
        <v>17</v>
      </c>
      <c r="H82" s="12"/>
      <c r="I82" s="12">
        <f>G82+ROUNDUP(250/D82,1)</f>
        <v>21.2</v>
      </c>
      <c r="J82" s="12"/>
      <c r="K82" s="12"/>
      <c r="L82" s="12"/>
      <c r="M82" s="11"/>
      <c r="N82">
        <v>16</v>
      </c>
      <c r="O82"/>
      <c r="P82" s="12"/>
    </row>
    <row r="83" spans="1:27" hidden="1" x14ac:dyDescent="0.25">
      <c r="A83" t="s">
        <v>174</v>
      </c>
      <c r="B83" t="s">
        <v>163</v>
      </c>
      <c r="F83" s="2">
        <v>0</v>
      </c>
      <c r="G83" s="10">
        <f t="shared" si="4"/>
        <v>1</v>
      </c>
      <c r="H83" s="12"/>
      <c r="I83" s="12"/>
      <c r="J83" s="12"/>
      <c r="K83" s="12"/>
      <c r="L83" s="12"/>
      <c r="M83" s="11"/>
      <c r="N83">
        <v>0</v>
      </c>
      <c r="O83"/>
      <c r="P83" s="12"/>
    </row>
    <row r="84" spans="1:27" hidden="1" x14ac:dyDescent="0.25">
      <c r="A84" t="s">
        <v>88</v>
      </c>
      <c r="B84" t="s">
        <v>155</v>
      </c>
      <c r="C84">
        <v>25</v>
      </c>
      <c r="D84">
        <v>21</v>
      </c>
      <c r="F84" s="2">
        <f t="shared" si="17"/>
        <v>17.75</v>
      </c>
      <c r="G84" s="10">
        <f t="shared" ref="G84:G148" si="18">N84+1</f>
        <v>18.75</v>
      </c>
      <c r="I84" s="2">
        <f>G84+ROUNDUP(250/D84,1)</f>
        <v>30.75</v>
      </c>
      <c r="J84" s="2"/>
      <c r="K84" s="2"/>
      <c r="M84" s="11"/>
      <c r="N84" s="3">
        <v>17.75</v>
      </c>
    </row>
    <row r="85" spans="1:27" hidden="1" x14ac:dyDescent="0.25">
      <c r="A85" t="s">
        <v>172</v>
      </c>
      <c r="B85" t="s">
        <v>39</v>
      </c>
      <c r="F85" s="2">
        <f t="shared" si="17"/>
        <v>0</v>
      </c>
      <c r="G85" s="10">
        <f t="shared" si="18"/>
        <v>1</v>
      </c>
      <c r="I85" s="2"/>
      <c r="J85" s="2"/>
      <c r="K85" s="2"/>
      <c r="M85" s="11"/>
      <c r="N85" s="3">
        <v>0</v>
      </c>
    </row>
    <row r="86" spans="1:27" ht="16.5" x14ac:dyDescent="0.3">
      <c r="A86" s="14" t="s">
        <v>177</v>
      </c>
      <c r="G86" s="10"/>
      <c r="I86" s="2"/>
      <c r="J86" s="2"/>
      <c r="K86" s="2"/>
      <c r="M86" s="11"/>
    </row>
    <row r="87" spans="1:27" s="2" customFormat="1" hidden="1" x14ac:dyDescent="0.25">
      <c r="A87" s="25" t="s">
        <v>164</v>
      </c>
      <c r="B87" t="s">
        <v>39</v>
      </c>
      <c r="C87"/>
      <c r="D87"/>
      <c r="E87"/>
      <c r="F87" s="2">
        <f t="shared" ref="F87:F155" si="19">N87</f>
        <v>0</v>
      </c>
      <c r="G87" s="10">
        <f t="shared" si="18"/>
        <v>1</v>
      </c>
      <c r="M87" s="11"/>
      <c r="N87" s="3">
        <v>0</v>
      </c>
      <c r="O87" s="3"/>
      <c r="Q87"/>
      <c r="R87"/>
      <c r="S87"/>
      <c r="T87"/>
      <c r="U87"/>
      <c r="V87"/>
      <c r="W87"/>
      <c r="X87"/>
      <c r="Y87"/>
      <c r="Z87"/>
      <c r="AA87"/>
    </row>
    <row r="88" spans="1:27" s="2" customFormat="1" hidden="1" x14ac:dyDescent="0.25">
      <c r="A88" t="s">
        <v>179</v>
      </c>
      <c r="B88" t="s">
        <v>181</v>
      </c>
      <c r="C88">
        <v>22</v>
      </c>
      <c r="D88">
        <v>60</v>
      </c>
      <c r="E88"/>
      <c r="F88" s="2">
        <v>0</v>
      </c>
      <c r="G88" s="10">
        <f t="shared" si="18"/>
        <v>19</v>
      </c>
      <c r="M88" s="11"/>
      <c r="N88" s="3">
        <v>18</v>
      </c>
      <c r="O88" s="3"/>
      <c r="Q88"/>
      <c r="R88"/>
      <c r="S88"/>
      <c r="T88"/>
      <c r="U88"/>
      <c r="V88"/>
      <c r="W88"/>
      <c r="X88"/>
      <c r="Y88"/>
      <c r="Z88"/>
      <c r="AA88"/>
    </row>
    <row r="89" spans="1:27" s="2" customFormat="1" hidden="1" x14ac:dyDescent="0.25">
      <c r="A89" t="s">
        <v>171</v>
      </c>
      <c r="B89" t="s">
        <v>39</v>
      </c>
      <c r="C89">
        <v>25</v>
      </c>
      <c r="D89">
        <v>81</v>
      </c>
      <c r="E89"/>
      <c r="F89" s="2">
        <f t="shared" si="19"/>
        <v>22</v>
      </c>
      <c r="G89" s="10">
        <f t="shared" si="18"/>
        <v>23</v>
      </c>
      <c r="M89" s="11"/>
      <c r="N89" s="3">
        <v>22</v>
      </c>
      <c r="O89" s="3"/>
      <c r="Q89"/>
      <c r="R89"/>
      <c r="S89"/>
      <c r="T89"/>
      <c r="U89"/>
      <c r="V89"/>
      <c r="W89"/>
      <c r="X89"/>
      <c r="Y89"/>
      <c r="Z89"/>
      <c r="AA89"/>
    </row>
    <row r="90" spans="1:27" s="2" customFormat="1" hidden="1" x14ac:dyDescent="0.25">
      <c r="A90" t="s">
        <v>165</v>
      </c>
      <c r="B90" t="s">
        <v>39</v>
      </c>
      <c r="C90">
        <v>22</v>
      </c>
      <c r="D90">
        <v>60</v>
      </c>
      <c r="E90"/>
      <c r="F90" s="2">
        <f t="shared" si="19"/>
        <v>22</v>
      </c>
      <c r="G90" s="10">
        <f t="shared" si="18"/>
        <v>23</v>
      </c>
      <c r="M90" s="11"/>
      <c r="N90" s="3">
        <v>22</v>
      </c>
      <c r="O90" s="3"/>
      <c r="Q90"/>
      <c r="R90"/>
      <c r="S90"/>
      <c r="T90"/>
      <c r="U90"/>
      <c r="V90"/>
      <c r="W90"/>
      <c r="X90"/>
      <c r="Y90"/>
      <c r="Z90"/>
      <c r="AA90"/>
    </row>
    <row r="91" spans="1:27" s="2" customFormat="1" hidden="1" x14ac:dyDescent="0.25">
      <c r="A91" t="s">
        <v>169</v>
      </c>
      <c r="B91" t="s">
        <v>161</v>
      </c>
      <c r="C91">
        <v>25</v>
      </c>
      <c r="D91">
        <v>60</v>
      </c>
      <c r="E91"/>
      <c r="F91" s="2">
        <f t="shared" si="19"/>
        <v>0</v>
      </c>
      <c r="G91" s="10">
        <f t="shared" si="18"/>
        <v>1</v>
      </c>
      <c r="M91" s="11"/>
      <c r="N91" s="3">
        <v>0</v>
      </c>
      <c r="O91" s="3"/>
      <c r="Q91"/>
      <c r="R91"/>
      <c r="S91"/>
      <c r="T91"/>
      <c r="U91"/>
      <c r="V91"/>
      <c r="W91"/>
      <c r="X91"/>
      <c r="Y91"/>
      <c r="Z91"/>
      <c r="AA91"/>
    </row>
    <row r="92" spans="1:27" s="2" customFormat="1" x14ac:dyDescent="0.25">
      <c r="A92" t="s">
        <v>204</v>
      </c>
      <c r="B92" t="s">
        <v>39</v>
      </c>
      <c r="C92">
        <v>55</v>
      </c>
      <c r="D92">
        <v>35</v>
      </c>
      <c r="E92" t="s">
        <v>205</v>
      </c>
      <c r="F92" s="2">
        <v>15</v>
      </c>
      <c r="G92" s="10">
        <f t="shared" si="18"/>
        <v>16</v>
      </c>
      <c r="M92" s="11"/>
      <c r="N92" s="3">
        <v>15</v>
      </c>
      <c r="O92" s="3"/>
      <c r="Q92"/>
      <c r="R92"/>
      <c r="S92"/>
      <c r="T92"/>
      <c r="U92"/>
      <c r="V92"/>
      <c r="W92"/>
      <c r="X92"/>
      <c r="Y92"/>
      <c r="Z92"/>
      <c r="AA92"/>
    </row>
    <row r="93" spans="1:27" s="2" customFormat="1" hidden="1" x14ac:dyDescent="0.25">
      <c r="A93" t="s">
        <v>166</v>
      </c>
      <c r="B93" t="s">
        <v>39</v>
      </c>
      <c r="C93">
        <v>25</v>
      </c>
      <c r="D93">
        <v>70</v>
      </c>
      <c r="E93"/>
      <c r="F93" s="2">
        <f t="shared" si="19"/>
        <v>0</v>
      </c>
      <c r="G93" s="10">
        <f t="shared" si="18"/>
        <v>1</v>
      </c>
      <c r="M93" s="11"/>
      <c r="N93" s="3">
        <v>0</v>
      </c>
      <c r="O93" s="3"/>
      <c r="Q93"/>
      <c r="R93"/>
      <c r="S93"/>
      <c r="T93"/>
      <c r="U93"/>
      <c r="V93"/>
      <c r="W93"/>
      <c r="X93"/>
      <c r="Y93"/>
      <c r="Z93"/>
      <c r="AA93"/>
    </row>
    <row r="94" spans="1:27" s="2" customFormat="1" ht="17.25" hidden="1" x14ac:dyDescent="0.3">
      <c r="A94" s="15" t="s">
        <v>90</v>
      </c>
      <c r="B94"/>
      <c r="C94"/>
      <c r="D94"/>
      <c r="E94"/>
      <c r="F94" s="2">
        <f t="shared" si="19"/>
        <v>0</v>
      </c>
      <c r="G94" s="10">
        <f t="shared" si="18"/>
        <v>1</v>
      </c>
      <c r="I94" s="2" t="e">
        <f t="shared" ref="I94:I99" si="20">G94+ROUNDUP(250/D94,1)</f>
        <v>#DIV/0!</v>
      </c>
      <c r="M94" s="11"/>
      <c r="N94" s="3"/>
      <c r="O94" s="3"/>
      <c r="Q94"/>
      <c r="R94"/>
      <c r="S94"/>
      <c r="T94"/>
      <c r="U94"/>
      <c r="V94"/>
      <c r="W94"/>
      <c r="X94"/>
      <c r="Y94"/>
      <c r="Z94"/>
      <c r="AA94"/>
    </row>
    <row r="95" spans="1:27" s="2" customFormat="1" hidden="1" x14ac:dyDescent="0.25">
      <c r="A95" t="s">
        <v>91</v>
      </c>
      <c r="B95" t="s">
        <v>17</v>
      </c>
      <c r="C95">
        <v>30</v>
      </c>
      <c r="D95">
        <v>49</v>
      </c>
      <c r="E95"/>
      <c r="F95" s="2">
        <f t="shared" si="19"/>
        <v>62.5</v>
      </c>
      <c r="G95" s="10">
        <f t="shared" si="18"/>
        <v>63.5</v>
      </c>
      <c r="I95" s="2">
        <f t="shared" si="20"/>
        <v>68.7</v>
      </c>
      <c r="L95" s="2">
        <f>G95+1</f>
        <v>64.5</v>
      </c>
      <c r="M95" s="11">
        <f>G95+1</f>
        <v>64.5</v>
      </c>
      <c r="N95" s="3">
        <v>62.5</v>
      </c>
      <c r="O95" s="3"/>
      <c r="Q95"/>
      <c r="R95"/>
      <c r="S95"/>
      <c r="T95"/>
      <c r="U95"/>
      <c r="V95"/>
      <c r="W95"/>
      <c r="X95"/>
      <c r="Y95"/>
      <c r="Z95"/>
      <c r="AA95"/>
    </row>
    <row r="96" spans="1:27" s="2" customFormat="1" hidden="1" x14ac:dyDescent="0.25">
      <c r="A96" t="s">
        <v>92</v>
      </c>
      <c r="B96" t="s">
        <v>17</v>
      </c>
      <c r="C96">
        <v>30</v>
      </c>
      <c r="D96">
        <v>49</v>
      </c>
      <c r="E96"/>
      <c r="F96" s="2">
        <f t="shared" si="19"/>
        <v>45</v>
      </c>
      <c r="G96" s="10">
        <f t="shared" si="18"/>
        <v>46</v>
      </c>
      <c r="I96" s="2">
        <f t="shared" si="20"/>
        <v>51.2</v>
      </c>
      <c r="L96" s="2">
        <f>G96+1</f>
        <v>47</v>
      </c>
      <c r="M96" s="11">
        <f>G96+1</f>
        <v>47</v>
      </c>
      <c r="N96" s="3">
        <v>45</v>
      </c>
      <c r="O96" s="3"/>
      <c r="Q96"/>
      <c r="R96"/>
      <c r="S96"/>
      <c r="T96"/>
      <c r="U96"/>
      <c r="V96"/>
      <c r="W96"/>
      <c r="X96"/>
      <c r="Y96"/>
      <c r="Z96"/>
      <c r="AA96"/>
    </row>
    <row r="97" spans="1:27" s="2" customFormat="1" hidden="1" x14ac:dyDescent="0.25">
      <c r="A97" t="s">
        <v>81</v>
      </c>
      <c r="B97" t="s">
        <v>17</v>
      </c>
      <c r="C97">
        <v>8</v>
      </c>
      <c r="D97">
        <v>110</v>
      </c>
      <c r="E97"/>
      <c r="F97" s="2">
        <f t="shared" si="19"/>
        <v>13</v>
      </c>
      <c r="G97" s="10">
        <f t="shared" si="18"/>
        <v>14</v>
      </c>
      <c r="I97" s="2">
        <f t="shared" si="20"/>
        <v>16.3</v>
      </c>
      <c r="M97" s="11"/>
      <c r="N97" s="3">
        <v>13</v>
      </c>
      <c r="O97" s="3"/>
      <c r="Q97"/>
      <c r="R97"/>
      <c r="S97"/>
      <c r="T97"/>
      <c r="U97"/>
      <c r="V97"/>
      <c r="W97"/>
      <c r="X97"/>
      <c r="Y97"/>
      <c r="Z97"/>
      <c r="AA97"/>
    </row>
    <row r="98" spans="1:27" s="2" customFormat="1" hidden="1" x14ac:dyDescent="0.25">
      <c r="A98" t="s">
        <v>85</v>
      </c>
      <c r="B98" t="s">
        <v>17</v>
      </c>
      <c r="C98">
        <v>8</v>
      </c>
      <c r="D98">
        <v>110</v>
      </c>
      <c r="E98"/>
      <c r="F98" s="2">
        <f t="shared" si="19"/>
        <v>10</v>
      </c>
      <c r="G98" s="10">
        <f t="shared" si="18"/>
        <v>11</v>
      </c>
      <c r="I98" s="2">
        <f t="shared" si="20"/>
        <v>13.3</v>
      </c>
      <c r="M98" s="11"/>
      <c r="N98" s="3">
        <v>10</v>
      </c>
      <c r="O98" s="3"/>
      <c r="Q98"/>
      <c r="R98"/>
      <c r="S98"/>
      <c r="T98"/>
      <c r="U98"/>
      <c r="V98"/>
      <c r="W98"/>
      <c r="X98"/>
      <c r="Y98"/>
      <c r="Z98"/>
      <c r="AA98"/>
    </row>
    <row r="99" spans="1:27" s="2" customFormat="1" hidden="1" x14ac:dyDescent="0.25">
      <c r="A99" t="s">
        <v>83</v>
      </c>
      <c r="B99" t="s">
        <v>17</v>
      </c>
      <c r="C99">
        <v>8</v>
      </c>
      <c r="D99">
        <v>110</v>
      </c>
      <c r="E99"/>
      <c r="F99" s="2">
        <f t="shared" si="19"/>
        <v>0</v>
      </c>
      <c r="G99" s="10">
        <f t="shared" si="18"/>
        <v>1</v>
      </c>
      <c r="I99" s="2">
        <f t="shared" si="20"/>
        <v>3.3000000000000003</v>
      </c>
      <c r="M99" s="11"/>
      <c r="N99" s="3">
        <v>0</v>
      </c>
      <c r="O99" s="3"/>
      <c r="Q99"/>
      <c r="R99"/>
      <c r="S99"/>
      <c r="T99"/>
      <c r="U99"/>
      <c r="V99"/>
      <c r="W99"/>
      <c r="X99"/>
      <c r="Y99"/>
      <c r="Z99"/>
      <c r="AA99"/>
    </row>
    <row r="100" spans="1:27" s="2" customFormat="1" hidden="1" x14ac:dyDescent="0.25">
      <c r="A100" t="s">
        <v>82</v>
      </c>
      <c r="B100" t="s">
        <v>17</v>
      </c>
      <c r="C100"/>
      <c r="D100"/>
      <c r="E100"/>
      <c r="F100" s="2">
        <f t="shared" si="19"/>
        <v>10</v>
      </c>
      <c r="G100" s="10">
        <f t="shared" si="18"/>
        <v>11</v>
      </c>
      <c r="M100" s="11"/>
      <c r="N100" s="3">
        <v>10</v>
      </c>
      <c r="O100" s="3"/>
      <c r="Q100"/>
      <c r="R100"/>
      <c r="S100"/>
      <c r="T100"/>
      <c r="U100"/>
      <c r="V100"/>
      <c r="W100"/>
      <c r="X100"/>
      <c r="Y100"/>
      <c r="Z100"/>
      <c r="AA100"/>
    </row>
    <row r="101" spans="1:27" s="2" customFormat="1" hidden="1" x14ac:dyDescent="0.25">
      <c r="A101" t="s">
        <v>87</v>
      </c>
      <c r="B101" t="s">
        <v>17</v>
      </c>
      <c r="C101"/>
      <c r="D101"/>
      <c r="E101"/>
      <c r="F101" s="2">
        <f t="shared" si="19"/>
        <v>59.5</v>
      </c>
      <c r="G101" s="10">
        <f t="shared" si="18"/>
        <v>60.5</v>
      </c>
      <c r="I101" s="2" t="e">
        <f t="shared" ref="I101:I109" si="21">G101+ROUNDUP(250/D101,1)</f>
        <v>#DIV/0!</v>
      </c>
      <c r="M101" s="11"/>
      <c r="N101" s="3">
        <v>59.5</v>
      </c>
      <c r="O101" s="3"/>
      <c r="Q101"/>
      <c r="R101"/>
      <c r="S101"/>
      <c r="T101"/>
      <c r="U101"/>
      <c r="V101"/>
      <c r="W101"/>
      <c r="X101"/>
      <c r="Y101"/>
      <c r="Z101"/>
      <c r="AA101"/>
    </row>
    <row r="102" spans="1:27" s="2" customFormat="1" ht="17.25" hidden="1" x14ac:dyDescent="0.3">
      <c r="A102" s="16" t="s">
        <v>93</v>
      </c>
      <c r="B102"/>
      <c r="C102"/>
      <c r="D102"/>
      <c r="E102"/>
      <c r="F102" s="2">
        <f t="shared" si="19"/>
        <v>0</v>
      </c>
      <c r="G102" s="10">
        <f t="shared" si="18"/>
        <v>1</v>
      </c>
      <c r="M102" s="11"/>
      <c r="N102" s="3"/>
      <c r="O102" s="3"/>
      <c r="Q102"/>
      <c r="R102"/>
      <c r="S102"/>
      <c r="T102"/>
      <c r="U102"/>
      <c r="V102"/>
      <c r="W102"/>
      <c r="X102"/>
      <c r="Y102"/>
      <c r="Z102"/>
      <c r="AA102"/>
    </row>
    <row r="103" spans="1:27" s="2" customFormat="1" hidden="1" x14ac:dyDescent="0.25">
      <c r="A103" t="s">
        <v>94</v>
      </c>
      <c r="B103" t="s">
        <v>95</v>
      </c>
      <c r="C103">
        <v>30</v>
      </c>
      <c r="D103">
        <v>56</v>
      </c>
      <c r="E103"/>
      <c r="F103" s="2">
        <f t="shared" si="19"/>
        <v>22</v>
      </c>
      <c r="G103" s="10">
        <f t="shared" si="18"/>
        <v>23</v>
      </c>
      <c r="I103" s="2">
        <f t="shared" si="21"/>
        <v>27.5</v>
      </c>
      <c r="J103"/>
      <c r="K103"/>
      <c r="M103" s="11">
        <f>G103+1</f>
        <v>24</v>
      </c>
      <c r="N103" s="3">
        <v>22</v>
      </c>
      <c r="O103" s="3"/>
      <c r="Q103"/>
      <c r="R103"/>
      <c r="S103"/>
      <c r="T103"/>
      <c r="U103"/>
      <c r="V103"/>
      <c r="W103"/>
      <c r="X103"/>
      <c r="Y103"/>
      <c r="Z103"/>
      <c r="AA103"/>
    </row>
    <row r="104" spans="1:27" s="2" customFormat="1" hidden="1" x14ac:dyDescent="0.25">
      <c r="A104" t="s">
        <v>96</v>
      </c>
      <c r="B104" t="s">
        <v>95</v>
      </c>
      <c r="C104">
        <v>30</v>
      </c>
      <c r="D104">
        <v>56</v>
      </c>
      <c r="E104"/>
      <c r="F104" s="2">
        <f t="shared" si="19"/>
        <v>22</v>
      </c>
      <c r="G104" s="10">
        <f t="shared" si="18"/>
        <v>23</v>
      </c>
      <c r="I104" s="2">
        <f t="shared" si="21"/>
        <v>27.5</v>
      </c>
      <c r="J104"/>
      <c r="K104"/>
      <c r="M104" s="11">
        <f>G104+1</f>
        <v>24</v>
      </c>
      <c r="N104" s="3">
        <v>22</v>
      </c>
      <c r="O104" s="3"/>
      <c r="Q104"/>
      <c r="R104"/>
      <c r="S104"/>
      <c r="T104"/>
      <c r="U104"/>
      <c r="V104"/>
      <c r="W104"/>
      <c r="X104"/>
      <c r="Y104"/>
      <c r="Z104"/>
      <c r="AA104"/>
    </row>
    <row r="105" spans="1:27" s="2" customFormat="1" hidden="1" x14ac:dyDescent="0.25">
      <c r="A105" t="s">
        <v>97</v>
      </c>
      <c r="B105" t="s">
        <v>95</v>
      </c>
      <c r="C105">
        <v>35</v>
      </c>
      <c r="D105">
        <v>56</v>
      </c>
      <c r="E105"/>
      <c r="F105" s="2">
        <f t="shared" si="19"/>
        <v>22</v>
      </c>
      <c r="G105" s="10">
        <f t="shared" si="18"/>
        <v>23</v>
      </c>
      <c r="I105" s="2">
        <f t="shared" si="21"/>
        <v>27.5</v>
      </c>
      <c r="J105"/>
      <c r="K105"/>
      <c r="M105" s="11">
        <f>G105+1</f>
        <v>24</v>
      </c>
      <c r="N105" s="3">
        <v>22</v>
      </c>
      <c r="O105" s="3"/>
      <c r="Q105"/>
      <c r="R105"/>
      <c r="S105"/>
      <c r="T105"/>
      <c r="U105"/>
      <c r="V105"/>
      <c r="W105"/>
      <c r="X105"/>
      <c r="Y105"/>
      <c r="Z105"/>
      <c r="AA105"/>
    </row>
    <row r="106" spans="1:27" hidden="1" x14ac:dyDescent="0.25">
      <c r="A106" t="s">
        <v>98</v>
      </c>
      <c r="B106" t="s">
        <v>95</v>
      </c>
      <c r="C106">
        <v>40</v>
      </c>
      <c r="D106">
        <v>49</v>
      </c>
      <c r="F106" s="2">
        <f t="shared" si="19"/>
        <v>22</v>
      </c>
      <c r="G106" s="10">
        <f t="shared" si="18"/>
        <v>23</v>
      </c>
      <c r="I106" s="2">
        <f t="shared" si="21"/>
        <v>28.2</v>
      </c>
      <c r="M106" s="11">
        <f>G106+1</f>
        <v>24</v>
      </c>
      <c r="N106" s="3">
        <v>22</v>
      </c>
    </row>
    <row r="107" spans="1:27" hidden="1" x14ac:dyDescent="0.25">
      <c r="A107" t="s">
        <v>99</v>
      </c>
      <c r="B107" t="s">
        <v>78</v>
      </c>
      <c r="D107">
        <v>104</v>
      </c>
      <c r="F107" s="2">
        <f t="shared" si="19"/>
        <v>11</v>
      </c>
      <c r="G107" s="10">
        <f t="shared" si="18"/>
        <v>12</v>
      </c>
      <c r="I107" s="2">
        <f t="shared" si="21"/>
        <v>14.5</v>
      </c>
      <c r="M107" s="11">
        <f>G107+1</f>
        <v>13</v>
      </c>
      <c r="N107" s="3">
        <v>11</v>
      </c>
    </row>
    <row r="108" spans="1:27" hidden="1" x14ac:dyDescent="0.25">
      <c r="A108" t="s">
        <v>99</v>
      </c>
      <c r="B108" t="s">
        <v>100</v>
      </c>
      <c r="C108" s="17" t="s">
        <v>101</v>
      </c>
      <c r="D108">
        <v>117</v>
      </c>
      <c r="E108" t="s">
        <v>45</v>
      </c>
      <c r="F108" s="2" t="str">
        <f t="shared" si="19"/>
        <v>Call</v>
      </c>
      <c r="G108" s="10" t="e">
        <f t="shared" si="18"/>
        <v>#VALUE!</v>
      </c>
      <c r="H108" s="2" t="e">
        <f>G108+ROUNDUP(250/D108,1)</f>
        <v>#VALUE!</v>
      </c>
      <c r="I108" s="2" t="e">
        <f t="shared" si="21"/>
        <v>#VALUE!</v>
      </c>
      <c r="J108" s="2"/>
      <c r="K108" s="2"/>
      <c r="L108" s="2">
        <v>14</v>
      </c>
      <c r="M108" s="11" t="s">
        <v>102</v>
      </c>
      <c r="N108" s="3" t="s">
        <v>102</v>
      </c>
      <c r="Q108" s="11" t="e">
        <f>ROUNDUP((146/D108 + G108) / 0.05, 0) * 0.05</f>
        <v>#VALUE!</v>
      </c>
      <c r="R108">
        <v>0</v>
      </c>
    </row>
    <row r="109" spans="1:27" hidden="1" x14ac:dyDescent="0.25">
      <c r="A109" t="s">
        <v>103</v>
      </c>
      <c r="B109" t="s">
        <v>100</v>
      </c>
      <c r="C109" s="17" t="s">
        <v>104</v>
      </c>
      <c r="D109">
        <v>117</v>
      </c>
      <c r="E109" t="s">
        <v>60</v>
      </c>
      <c r="F109" s="2">
        <f t="shared" si="19"/>
        <v>22</v>
      </c>
      <c r="G109" s="10">
        <f t="shared" si="18"/>
        <v>23</v>
      </c>
      <c r="I109" s="2">
        <f t="shared" si="21"/>
        <v>25.2</v>
      </c>
      <c r="J109" s="2"/>
      <c r="K109" s="2"/>
      <c r="M109" s="11" t="s">
        <v>102</v>
      </c>
      <c r="N109" s="3">
        <v>22</v>
      </c>
    </row>
    <row r="110" spans="1:27" ht="16.5" hidden="1" x14ac:dyDescent="0.3">
      <c r="A110" s="14" t="s">
        <v>149</v>
      </c>
      <c r="C110" s="17"/>
      <c r="F110" s="2">
        <f t="shared" si="19"/>
        <v>0</v>
      </c>
      <c r="G110" s="10">
        <v>0</v>
      </c>
      <c r="I110" s="2"/>
      <c r="J110" s="2"/>
      <c r="K110" s="2"/>
      <c r="M110" s="11"/>
    </row>
    <row r="111" spans="1:27" ht="15.75" hidden="1" x14ac:dyDescent="0.25">
      <c r="A111" s="18" t="s">
        <v>105</v>
      </c>
      <c r="B111" t="s">
        <v>163</v>
      </c>
      <c r="C111" s="17">
        <v>50</v>
      </c>
      <c r="F111" s="2">
        <f t="shared" si="19"/>
        <v>15</v>
      </c>
      <c r="G111" s="10">
        <f t="shared" si="18"/>
        <v>16</v>
      </c>
      <c r="I111" s="2"/>
      <c r="J111" s="2"/>
      <c r="K111" s="2"/>
      <c r="M111" s="11"/>
      <c r="N111" s="3">
        <v>15</v>
      </c>
    </row>
    <row r="112" spans="1:27" ht="15.75" hidden="1" x14ac:dyDescent="0.25">
      <c r="A112" s="18" t="s">
        <v>106</v>
      </c>
      <c r="B112" t="s">
        <v>89</v>
      </c>
      <c r="C112" s="17">
        <v>50</v>
      </c>
      <c r="F112" s="2">
        <f t="shared" si="19"/>
        <v>21</v>
      </c>
      <c r="G112" s="10">
        <f t="shared" si="18"/>
        <v>22</v>
      </c>
      <c r="I112" s="2"/>
      <c r="J112" s="2"/>
      <c r="K112" s="2"/>
      <c r="M112" s="11"/>
      <c r="N112" s="3">
        <v>21</v>
      </c>
    </row>
    <row r="113" spans="1:27" ht="15.75" hidden="1" x14ac:dyDescent="0.25">
      <c r="A113" s="18" t="s">
        <v>150</v>
      </c>
      <c r="C113" s="17"/>
      <c r="F113" s="2">
        <f t="shared" si="19"/>
        <v>17</v>
      </c>
      <c r="G113" s="10">
        <f t="shared" si="18"/>
        <v>18</v>
      </c>
      <c r="I113" s="2"/>
      <c r="J113" s="2"/>
      <c r="K113" s="2"/>
      <c r="M113" s="11"/>
      <c r="N113" s="3">
        <v>17</v>
      </c>
    </row>
    <row r="114" spans="1:27" ht="15.75" hidden="1" x14ac:dyDescent="0.25">
      <c r="A114" s="18" t="s">
        <v>151</v>
      </c>
      <c r="C114" s="17"/>
      <c r="F114" s="2">
        <f t="shared" si="19"/>
        <v>22</v>
      </c>
      <c r="G114" s="10">
        <f t="shared" si="18"/>
        <v>23</v>
      </c>
      <c r="I114" s="2"/>
      <c r="J114" s="2"/>
      <c r="K114" s="2"/>
      <c r="M114" s="11"/>
      <c r="N114" s="3">
        <v>22</v>
      </c>
    </row>
    <row r="115" spans="1:27" ht="15.75" hidden="1" x14ac:dyDescent="0.25">
      <c r="A115" s="18" t="s">
        <v>156</v>
      </c>
      <c r="C115" s="17"/>
      <c r="F115" s="2">
        <f t="shared" si="19"/>
        <v>21.5</v>
      </c>
      <c r="G115" s="10">
        <f t="shared" si="18"/>
        <v>22.5</v>
      </c>
      <c r="I115" s="2"/>
      <c r="J115" s="2"/>
      <c r="K115" s="2"/>
      <c r="M115" s="11"/>
      <c r="N115" s="3">
        <v>21.5</v>
      </c>
    </row>
    <row r="116" spans="1:27" ht="15.75" hidden="1" x14ac:dyDescent="0.25">
      <c r="A116" s="18" t="s">
        <v>157</v>
      </c>
      <c r="C116" s="17"/>
      <c r="F116" s="2">
        <f t="shared" si="19"/>
        <v>23.75</v>
      </c>
      <c r="G116" s="10">
        <f t="shared" si="18"/>
        <v>24.75</v>
      </c>
      <c r="I116" s="2"/>
      <c r="J116" s="2"/>
      <c r="K116" s="2"/>
      <c r="M116" s="11"/>
      <c r="N116" s="3">
        <v>23.75</v>
      </c>
    </row>
    <row r="117" spans="1:27" ht="15.75" hidden="1" x14ac:dyDescent="0.25">
      <c r="A117" s="18" t="s">
        <v>158</v>
      </c>
      <c r="C117" s="17"/>
      <c r="F117" s="2">
        <f t="shared" si="19"/>
        <v>22.5</v>
      </c>
      <c r="G117" s="10">
        <f t="shared" si="18"/>
        <v>23.5</v>
      </c>
      <c r="I117" s="2"/>
      <c r="J117" s="2"/>
      <c r="K117" s="2"/>
      <c r="M117" s="11"/>
      <c r="N117" s="3">
        <v>22.5</v>
      </c>
    </row>
    <row r="118" spans="1:27" ht="15.75" hidden="1" x14ac:dyDescent="0.25">
      <c r="A118" s="18" t="s">
        <v>86</v>
      </c>
      <c r="C118" s="17"/>
      <c r="F118" s="2">
        <f t="shared" si="19"/>
        <v>19</v>
      </c>
      <c r="G118" s="10">
        <f t="shared" si="18"/>
        <v>20</v>
      </c>
      <c r="I118" s="2"/>
      <c r="J118" s="2"/>
      <c r="K118" s="2"/>
      <c r="M118" s="11"/>
      <c r="N118" s="3">
        <v>19</v>
      </c>
    </row>
    <row r="119" spans="1:27" ht="17.25" hidden="1" x14ac:dyDescent="0.3">
      <c r="A119" s="19" t="s">
        <v>123</v>
      </c>
      <c r="F119" s="2">
        <f t="shared" si="19"/>
        <v>0</v>
      </c>
      <c r="G119" s="10">
        <v>0</v>
      </c>
      <c r="I119" s="2" t="e">
        <f>G119+ROUNDUP(250/D119,1)</f>
        <v>#DIV/0!</v>
      </c>
    </row>
    <row r="120" spans="1:27" ht="17.25" hidden="1" x14ac:dyDescent="0.3">
      <c r="A120" s="19" t="s">
        <v>122</v>
      </c>
      <c r="F120" s="2">
        <f t="shared" si="19"/>
        <v>0</v>
      </c>
      <c r="G120" s="10">
        <v>0</v>
      </c>
      <c r="I120" s="2"/>
    </row>
    <row r="121" spans="1:27" s="20" customFormat="1" hidden="1" x14ac:dyDescent="0.25">
      <c r="A121" s="20" t="s">
        <v>130</v>
      </c>
      <c r="B121" s="20" t="s">
        <v>34</v>
      </c>
      <c r="F121" s="2">
        <f t="shared" si="19"/>
        <v>18</v>
      </c>
      <c r="G121" s="10">
        <f t="shared" si="18"/>
        <v>19</v>
      </c>
      <c r="H121" s="23"/>
      <c r="I121" s="23"/>
      <c r="L121" s="23"/>
      <c r="N121" s="24">
        <v>18</v>
      </c>
      <c r="O121" s="24"/>
      <c r="P121" s="23"/>
    </row>
    <row r="122" spans="1:27" hidden="1" x14ac:dyDescent="0.25">
      <c r="A122" t="s">
        <v>126</v>
      </c>
      <c r="B122" t="s">
        <v>78</v>
      </c>
      <c r="D122">
        <v>45</v>
      </c>
      <c r="F122" s="2">
        <f t="shared" si="19"/>
        <v>20</v>
      </c>
      <c r="G122" s="10">
        <f t="shared" si="18"/>
        <v>21</v>
      </c>
      <c r="I122" s="2"/>
      <c r="N122" s="3">
        <v>20</v>
      </c>
    </row>
    <row r="123" spans="1:27" hidden="1" x14ac:dyDescent="0.25">
      <c r="A123" t="s">
        <v>127</v>
      </c>
      <c r="B123" t="s">
        <v>78</v>
      </c>
      <c r="D123">
        <v>40</v>
      </c>
      <c r="F123" s="2">
        <f t="shared" si="19"/>
        <v>20</v>
      </c>
      <c r="G123" s="10">
        <f t="shared" si="18"/>
        <v>21</v>
      </c>
      <c r="I123" s="2">
        <f t="shared" ref="I123:I133" si="22">G123+ROUNDUP(250/D123,1)</f>
        <v>27.3</v>
      </c>
      <c r="N123" s="3">
        <v>20</v>
      </c>
    </row>
    <row r="124" spans="1:27" hidden="1" x14ac:dyDescent="0.25">
      <c r="A124" t="s">
        <v>109</v>
      </c>
      <c r="B124" t="s">
        <v>26</v>
      </c>
      <c r="F124" s="2">
        <f t="shared" si="19"/>
        <v>24</v>
      </c>
      <c r="G124" s="10">
        <f t="shared" si="18"/>
        <v>25</v>
      </c>
      <c r="I124" s="2" t="e">
        <f t="shared" si="22"/>
        <v>#DIV/0!</v>
      </c>
      <c r="N124" s="3">
        <v>24</v>
      </c>
    </row>
    <row r="125" spans="1:27" hidden="1" x14ac:dyDescent="0.25">
      <c r="A125" s="20" t="s">
        <v>107</v>
      </c>
      <c r="B125" t="s">
        <v>34</v>
      </c>
      <c r="C125">
        <v>10</v>
      </c>
      <c r="D125">
        <v>160</v>
      </c>
      <c r="E125" t="s">
        <v>191</v>
      </c>
      <c r="F125" s="2">
        <f t="shared" si="19"/>
        <v>8</v>
      </c>
      <c r="G125" s="10">
        <v>10</v>
      </c>
      <c r="I125" s="2">
        <f t="shared" si="22"/>
        <v>11.6</v>
      </c>
      <c r="N125" s="3">
        <v>8</v>
      </c>
    </row>
    <row r="126" spans="1:27" hidden="1" x14ac:dyDescent="0.25">
      <c r="A126" t="s">
        <v>108</v>
      </c>
      <c r="B126" t="s">
        <v>34</v>
      </c>
      <c r="C126">
        <v>5</v>
      </c>
      <c r="D126">
        <v>320</v>
      </c>
      <c r="F126" s="2">
        <f t="shared" si="19"/>
        <v>13.5</v>
      </c>
      <c r="G126" s="10">
        <v>16.5</v>
      </c>
      <c r="I126" s="2">
        <f t="shared" si="22"/>
        <v>17.3</v>
      </c>
      <c r="N126" s="3">
        <v>13.5</v>
      </c>
    </row>
    <row r="127" spans="1:27" hidden="1" x14ac:dyDescent="0.25">
      <c r="A127" t="s">
        <v>129</v>
      </c>
      <c r="B127" t="s">
        <v>34</v>
      </c>
      <c r="F127" s="2">
        <f t="shared" si="19"/>
        <v>32</v>
      </c>
      <c r="G127" s="10">
        <f t="shared" si="18"/>
        <v>33</v>
      </c>
      <c r="I127" s="2" t="e">
        <f t="shared" si="22"/>
        <v>#DIV/0!</v>
      </c>
      <c r="N127" s="3">
        <v>32</v>
      </c>
    </row>
    <row r="128" spans="1:27" s="2" customFormat="1" hidden="1" x14ac:dyDescent="0.25">
      <c r="A128" t="s">
        <v>128</v>
      </c>
      <c r="B128" t="s">
        <v>78</v>
      </c>
      <c r="C128"/>
      <c r="D128"/>
      <c r="E128"/>
      <c r="F128" s="2">
        <f t="shared" si="19"/>
        <v>0</v>
      </c>
      <c r="G128" s="10">
        <f t="shared" si="18"/>
        <v>1</v>
      </c>
      <c r="I128" s="2" t="e">
        <f t="shared" si="22"/>
        <v>#DIV/0!</v>
      </c>
      <c r="J128"/>
      <c r="K128"/>
      <c r="M128"/>
      <c r="N128" s="3">
        <v>0</v>
      </c>
      <c r="O128" s="3"/>
      <c r="Q128"/>
      <c r="R128"/>
      <c r="S128"/>
      <c r="T128"/>
      <c r="U128"/>
      <c r="V128"/>
      <c r="W128"/>
      <c r="X128"/>
      <c r="Y128"/>
      <c r="Z128"/>
      <c r="AA128"/>
    </row>
    <row r="129" spans="1:27" s="2" customFormat="1" hidden="1" x14ac:dyDescent="0.25">
      <c r="A129" t="s">
        <v>144</v>
      </c>
      <c r="B129" t="s">
        <v>78</v>
      </c>
      <c r="C129"/>
      <c r="D129"/>
      <c r="E129"/>
      <c r="F129" s="2">
        <f t="shared" si="19"/>
        <v>70</v>
      </c>
      <c r="G129" s="10">
        <f t="shared" si="18"/>
        <v>71</v>
      </c>
      <c r="I129" s="2" t="e">
        <f t="shared" si="22"/>
        <v>#DIV/0!</v>
      </c>
      <c r="J129"/>
      <c r="K129"/>
      <c r="M129"/>
      <c r="N129" s="3">
        <v>70</v>
      </c>
      <c r="O129" s="3"/>
      <c r="Q129"/>
      <c r="R129"/>
      <c r="S129"/>
      <c r="T129"/>
      <c r="U129"/>
      <c r="V129"/>
      <c r="W129"/>
      <c r="X129"/>
      <c r="Y129"/>
      <c r="Z129"/>
      <c r="AA129"/>
    </row>
    <row r="130" spans="1:27" s="2" customFormat="1" hidden="1" x14ac:dyDescent="0.25">
      <c r="A130" t="s">
        <v>145</v>
      </c>
      <c r="B130" t="s">
        <v>78</v>
      </c>
      <c r="C130">
        <v>50</v>
      </c>
      <c r="D130"/>
      <c r="E130"/>
      <c r="F130" s="2">
        <f t="shared" si="19"/>
        <v>65</v>
      </c>
      <c r="G130" s="10">
        <f t="shared" si="18"/>
        <v>66</v>
      </c>
      <c r="I130" s="2" t="e">
        <f t="shared" si="22"/>
        <v>#DIV/0!</v>
      </c>
      <c r="J130"/>
      <c r="K130"/>
      <c r="M130"/>
      <c r="N130" s="3">
        <v>65</v>
      </c>
      <c r="O130" s="3"/>
      <c r="Q130"/>
      <c r="R130"/>
      <c r="S130"/>
      <c r="T130"/>
      <c r="U130"/>
      <c r="V130"/>
      <c r="W130"/>
      <c r="X130"/>
      <c r="Y130"/>
      <c r="Z130"/>
      <c r="AA130"/>
    </row>
    <row r="131" spans="1:27" s="2" customFormat="1" hidden="1" x14ac:dyDescent="0.25">
      <c r="A131" t="s">
        <v>110</v>
      </c>
      <c r="B131" t="s">
        <v>78</v>
      </c>
      <c r="C131"/>
      <c r="D131">
        <v>40</v>
      </c>
      <c r="E131"/>
      <c r="F131" s="2">
        <f t="shared" si="19"/>
        <v>20</v>
      </c>
      <c r="G131" s="10">
        <f t="shared" si="18"/>
        <v>21</v>
      </c>
      <c r="I131" s="2">
        <f t="shared" si="22"/>
        <v>27.3</v>
      </c>
      <c r="J131"/>
      <c r="K131"/>
      <c r="M131"/>
      <c r="N131" s="3">
        <v>20</v>
      </c>
      <c r="O131" s="3"/>
      <c r="Q131"/>
      <c r="R131"/>
      <c r="S131"/>
      <c r="T131"/>
      <c r="U131"/>
      <c r="V131"/>
      <c r="W131"/>
      <c r="X131"/>
      <c r="Y131"/>
      <c r="Z131"/>
      <c r="AA131"/>
    </row>
    <row r="132" spans="1:27" s="2" customFormat="1" hidden="1" x14ac:dyDescent="0.25">
      <c r="A132" t="s">
        <v>188</v>
      </c>
      <c r="B132" t="s">
        <v>189</v>
      </c>
      <c r="C132">
        <v>10</v>
      </c>
      <c r="D132">
        <v>144</v>
      </c>
      <c r="E132"/>
      <c r="F132" s="2">
        <f t="shared" si="19"/>
        <v>52</v>
      </c>
      <c r="G132" s="10">
        <f>N132+4</f>
        <v>56</v>
      </c>
      <c r="I132" s="2">
        <f t="shared" si="22"/>
        <v>57.8</v>
      </c>
      <c r="J132"/>
      <c r="K132"/>
      <c r="M132"/>
      <c r="N132" s="3">
        <v>52</v>
      </c>
      <c r="O132" s="3"/>
      <c r="Q132"/>
      <c r="R132"/>
      <c r="S132"/>
      <c r="T132"/>
      <c r="U132"/>
      <c r="V132"/>
      <c r="W132"/>
      <c r="X132"/>
      <c r="Y132"/>
      <c r="Z132"/>
      <c r="AA132"/>
    </row>
    <row r="133" spans="1:27" s="2" customFormat="1" hidden="1" x14ac:dyDescent="0.25">
      <c r="A133" t="s">
        <v>146</v>
      </c>
      <c r="B133" t="s">
        <v>78</v>
      </c>
      <c r="C133"/>
      <c r="D133">
        <v>20</v>
      </c>
      <c r="E133"/>
      <c r="F133" s="2">
        <f t="shared" si="19"/>
        <v>110</v>
      </c>
      <c r="G133" s="10">
        <f t="shared" ref="G133:G141" si="23">N133+4</f>
        <v>114</v>
      </c>
      <c r="I133" s="2">
        <f t="shared" si="22"/>
        <v>126.5</v>
      </c>
      <c r="J133"/>
      <c r="K133"/>
      <c r="M133"/>
      <c r="N133" s="3">
        <v>110</v>
      </c>
      <c r="O133" s="3"/>
      <c r="Q133"/>
      <c r="R133"/>
      <c r="S133"/>
      <c r="T133"/>
      <c r="U133"/>
      <c r="V133"/>
      <c r="W133"/>
      <c r="X133"/>
      <c r="Y133"/>
      <c r="Z133"/>
      <c r="AA133"/>
    </row>
    <row r="134" spans="1:27" s="2" customFormat="1" hidden="1" x14ac:dyDescent="0.25">
      <c r="A134" t="s">
        <v>147</v>
      </c>
      <c r="B134" t="s">
        <v>78</v>
      </c>
      <c r="C134"/>
      <c r="D134">
        <v>20</v>
      </c>
      <c r="E134"/>
      <c r="F134" s="2">
        <f t="shared" si="19"/>
        <v>110</v>
      </c>
      <c r="G134" s="10">
        <f t="shared" si="23"/>
        <v>114</v>
      </c>
      <c r="J134"/>
      <c r="K134"/>
      <c r="M134"/>
      <c r="N134" s="3">
        <v>110</v>
      </c>
      <c r="O134" s="3"/>
      <c r="Q134"/>
      <c r="R134"/>
      <c r="S134"/>
      <c r="T134"/>
      <c r="U134"/>
      <c r="V134"/>
      <c r="W134"/>
      <c r="X134"/>
      <c r="Y134"/>
      <c r="Z134"/>
      <c r="AA134"/>
    </row>
    <row r="135" spans="1:27" s="2" customFormat="1" hidden="1" x14ac:dyDescent="0.25">
      <c r="A135" t="s">
        <v>111</v>
      </c>
      <c r="B135" t="s">
        <v>78</v>
      </c>
      <c r="C135">
        <v>25</v>
      </c>
      <c r="D135"/>
      <c r="E135"/>
      <c r="F135" s="2">
        <f t="shared" si="19"/>
        <v>50</v>
      </c>
      <c r="G135" s="10">
        <f t="shared" si="23"/>
        <v>54</v>
      </c>
      <c r="I135" s="2" t="e">
        <f t="shared" ref="I135:I146" si="24">G135+ROUNDUP(250/D135,1)</f>
        <v>#DIV/0!</v>
      </c>
      <c r="J135"/>
      <c r="K135"/>
      <c r="M135"/>
      <c r="N135" s="3">
        <v>50</v>
      </c>
      <c r="O135" s="3"/>
      <c r="Q135"/>
      <c r="R135"/>
      <c r="S135"/>
      <c r="T135"/>
      <c r="U135"/>
      <c r="V135"/>
      <c r="W135"/>
      <c r="X135"/>
      <c r="Y135"/>
      <c r="Z135"/>
      <c r="AA135"/>
    </row>
    <row r="136" spans="1:27" hidden="1" x14ac:dyDescent="0.25">
      <c r="A136" t="s">
        <v>133</v>
      </c>
      <c r="B136" t="s">
        <v>78</v>
      </c>
      <c r="C136">
        <v>20</v>
      </c>
      <c r="E136" t="s">
        <v>142</v>
      </c>
      <c r="F136" s="2">
        <f t="shared" si="19"/>
        <v>28</v>
      </c>
      <c r="G136" s="10">
        <f t="shared" si="23"/>
        <v>32</v>
      </c>
      <c r="I136" s="2" t="e">
        <f t="shared" si="24"/>
        <v>#DIV/0!</v>
      </c>
      <c r="N136" s="3">
        <v>28</v>
      </c>
    </row>
    <row r="137" spans="1:27" hidden="1" x14ac:dyDescent="0.25">
      <c r="A137" t="s">
        <v>135</v>
      </c>
      <c r="B137" t="s">
        <v>78</v>
      </c>
      <c r="F137" s="2">
        <f t="shared" si="19"/>
        <v>45</v>
      </c>
      <c r="G137" s="10">
        <f t="shared" si="23"/>
        <v>49</v>
      </c>
      <c r="I137" s="2" t="e">
        <f t="shared" si="24"/>
        <v>#DIV/0!</v>
      </c>
      <c r="N137" s="3">
        <v>45</v>
      </c>
    </row>
    <row r="138" spans="1:27" hidden="1" x14ac:dyDescent="0.25">
      <c r="A138" t="s">
        <v>136</v>
      </c>
      <c r="B138" t="s">
        <v>78</v>
      </c>
      <c r="C138">
        <v>20</v>
      </c>
      <c r="E138" t="s">
        <v>148</v>
      </c>
      <c r="F138" s="2">
        <f t="shared" si="19"/>
        <v>120</v>
      </c>
      <c r="G138" s="10">
        <f t="shared" si="23"/>
        <v>124</v>
      </c>
      <c r="I138" s="2" t="e">
        <f t="shared" si="24"/>
        <v>#DIV/0!</v>
      </c>
      <c r="N138" s="3">
        <v>120</v>
      </c>
    </row>
    <row r="139" spans="1:27" hidden="1" x14ac:dyDescent="0.25">
      <c r="A139" t="s">
        <v>134</v>
      </c>
      <c r="B139" t="s">
        <v>34</v>
      </c>
      <c r="F139" s="2">
        <f t="shared" si="19"/>
        <v>15.5</v>
      </c>
      <c r="G139" s="10">
        <f t="shared" si="23"/>
        <v>19.5</v>
      </c>
      <c r="I139" s="2" t="e">
        <f t="shared" si="24"/>
        <v>#DIV/0!</v>
      </c>
      <c r="N139" s="3">
        <v>15.5</v>
      </c>
    </row>
    <row r="140" spans="1:27" hidden="1" x14ac:dyDescent="0.25">
      <c r="A140" t="s">
        <v>137</v>
      </c>
      <c r="B140" t="s">
        <v>138</v>
      </c>
      <c r="C140">
        <v>40</v>
      </c>
      <c r="F140" s="2">
        <f t="shared" si="19"/>
        <v>230</v>
      </c>
      <c r="G140" s="10">
        <f t="shared" si="23"/>
        <v>234</v>
      </c>
      <c r="I140" s="2" t="e">
        <f t="shared" si="24"/>
        <v>#DIV/0!</v>
      </c>
      <c r="N140" s="3">
        <v>230</v>
      </c>
    </row>
    <row r="141" spans="1:27" hidden="1" x14ac:dyDescent="0.25">
      <c r="A141" t="s">
        <v>190</v>
      </c>
      <c r="B141" t="s">
        <v>78</v>
      </c>
      <c r="C141">
        <v>20</v>
      </c>
      <c r="D141">
        <v>70</v>
      </c>
      <c r="F141" s="2">
        <f t="shared" si="19"/>
        <v>60</v>
      </c>
      <c r="G141" s="10">
        <f t="shared" si="23"/>
        <v>64</v>
      </c>
      <c r="I141" s="2"/>
      <c r="N141" s="3">
        <v>60</v>
      </c>
    </row>
    <row r="142" spans="1:27" s="2" customFormat="1" hidden="1" x14ac:dyDescent="0.25">
      <c r="A142" t="s">
        <v>131</v>
      </c>
      <c r="B142" t="s">
        <v>78</v>
      </c>
      <c r="C142">
        <v>20</v>
      </c>
      <c r="D142"/>
      <c r="E142"/>
      <c r="F142" s="2">
        <f t="shared" si="19"/>
        <v>35</v>
      </c>
      <c r="G142" s="10">
        <f t="shared" si="18"/>
        <v>36</v>
      </c>
      <c r="I142" s="2" t="e">
        <f t="shared" si="24"/>
        <v>#DIV/0!</v>
      </c>
      <c r="J142"/>
      <c r="K142"/>
      <c r="M142"/>
      <c r="N142" s="3">
        <v>35</v>
      </c>
      <c r="O142" s="3"/>
      <c r="Q142"/>
      <c r="R142"/>
      <c r="S142"/>
      <c r="T142"/>
      <c r="U142"/>
      <c r="V142"/>
      <c r="W142"/>
      <c r="X142"/>
      <c r="Y142"/>
      <c r="Z142"/>
      <c r="AA142"/>
    </row>
    <row r="143" spans="1:27" s="2" customFormat="1" hidden="1" x14ac:dyDescent="0.25">
      <c r="A143" t="s">
        <v>132</v>
      </c>
      <c r="B143" t="s">
        <v>78</v>
      </c>
      <c r="C143">
        <v>20</v>
      </c>
      <c r="D143"/>
      <c r="E143"/>
      <c r="F143" s="2">
        <f t="shared" si="19"/>
        <v>25</v>
      </c>
      <c r="G143" s="10">
        <f t="shared" si="18"/>
        <v>26</v>
      </c>
      <c r="I143" s="2" t="e">
        <f t="shared" si="24"/>
        <v>#DIV/0!</v>
      </c>
      <c r="J143"/>
      <c r="K143"/>
      <c r="M143"/>
      <c r="N143" s="3">
        <v>25</v>
      </c>
      <c r="O143" s="3"/>
      <c r="Q143"/>
      <c r="R143"/>
      <c r="S143"/>
      <c r="T143"/>
      <c r="U143"/>
      <c r="V143"/>
      <c r="W143"/>
      <c r="X143"/>
      <c r="Y143"/>
      <c r="Z143"/>
      <c r="AA143"/>
    </row>
    <row r="144" spans="1:27" s="2" customFormat="1" hidden="1" x14ac:dyDescent="0.25">
      <c r="A144" t="s">
        <v>140</v>
      </c>
      <c r="B144" t="s">
        <v>34</v>
      </c>
      <c r="C144"/>
      <c r="D144"/>
      <c r="E144"/>
      <c r="F144" s="2">
        <f t="shared" si="19"/>
        <v>15.5</v>
      </c>
      <c r="G144" s="10">
        <f t="shared" si="18"/>
        <v>16.5</v>
      </c>
      <c r="I144" s="2" t="e">
        <f t="shared" si="24"/>
        <v>#DIV/0!</v>
      </c>
      <c r="J144"/>
      <c r="K144"/>
      <c r="M144"/>
      <c r="N144" s="3">
        <v>15.5</v>
      </c>
      <c r="O144" s="3"/>
      <c r="Q144"/>
      <c r="R144"/>
      <c r="S144"/>
      <c r="T144"/>
      <c r="U144"/>
      <c r="V144"/>
      <c r="W144"/>
      <c r="X144"/>
      <c r="Y144"/>
      <c r="Z144"/>
      <c r="AA144"/>
    </row>
    <row r="145" spans="1:27" s="2" customFormat="1" hidden="1" x14ac:dyDescent="0.25">
      <c r="A145" t="s">
        <v>112</v>
      </c>
      <c r="B145" t="s">
        <v>78</v>
      </c>
      <c r="C145"/>
      <c r="D145"/>
      <c r="E145"/>
      <c r="F145" s="2">
        <f t="shared" si="19"/>
        <v>52.5</v>
      </c>
      <c r="G145" s="10">
        <f t="shared" si="18"/>
        <v>53.5</v>
      </c>
      <c r="I145" s="2" t="e">
        <f t="shared" si="24"/>
        <v>#DIV/0!</v>
      </c>
      <c r="J145"/>
      <c r="K145"/>
      <c r="M145"/>
      <c r="N145" s="3">
        <v>52.5</v>
      </c>
      <c r="O145" s="3"/>
      <c r="Q145"/>
      <c r="R145"/>
      <c r="S145"/>
      <c r="T145"/>
      <c r="U145"/>
      <c r="V145"/>
      <c r="W145"/>
      <c r="X145"/>
      <c r="Y145"/>
      <c r="Z145"/>
      <c r="AA145"/>
    </row>
    <row r="146" spans="1:27" s="2" customFormat="1" hidden="1" x14ac:dyDescent="0.25">
      <c r="A146" t="s">
        <v>113</v>
      </c>
      <c r="B146" t="s">
        <v>78</v>
      </c>
      <c r="C146">
        <v>45</v>
      </c>
      <c r="D146"/>
      <c r="E146"/>
      <c r="F146" s="2">
        <f t="shared" si="19"/>
        <v>55</v>
      </c>
      <c r="G146" s="10">
        <f t="shared" si="18"/>
        <v>56</v>
      </c>
      <c r="I146" s="2" t="e">
        <f t="shared" si="24"/>
        <v>#DIV/0!</v>
      </c>
      <c r="J146"/>
      <c r="K146"/>
      <c r="M146"/>
      <c r="N146" s="3">
        <v>55</v>
      </c>
      <c r="O146" s="3"/>
      <c r="Q146"/>
      <c r="R146"/>
      <c r="S146"/>
      <c r="T146"/>
      <c r="U146"/>
      <c r="V146"/>
      <c r="W146"/>
      <c r="X146"/>
      <c r="Y146"/>
      <c r="Z146"/>
      <c r="AA146"/>
    </row>
    <row r="147" spans="1:27" s="2" customFormat="1" hidden="1" x14ac:dyDescent="0.25">
      <c r="A147" t="s">
        <v>86</v>
      </c>
      <c r="B147" t="s">
        <v>17</v>
      </c>
      <c r="C147"/>
      <c r="D147">
        <v>54</v>
      </c>
      <c r="E147"/>
      <c r="F147" s="2">
        <f t="shared" si="19"/>
        <v>25.5</v>
      </c>
      <c r="G147" s="10">
        <f t="shared" si="18"/>
        <v>26.5</v>
      </c>
      <c r="J147"/>
      <c r="K147"/>
      <c r="M147"/>
      <c r="N147" s="3">
        <v>25.5</v>
      </c>
      <c r="O147" s="3"/>
      <c r="Q147"/>
      <c r="R147"/>
      <c r="S147"/>
      <c r="T147"/>
      <c r="U147"/>
      <c r="V147"/>
      <c r="W147"/>
      <c r="X147"/>
      <c r="Y147"/>
      <c r="Z147"/>
      <c r="AA147"/>
    </row>
    <row r="148" spans="1:27" s="2" customFormat="1" hidden="1" x14ac:dyDescent="0.25">
      <c r="A148" t="s">
        <v>114</v>
      </c>
      <c r="B148" t="s">
        <v>78</v>
      </c>
      <c r="C148">
        <v>20</v>
      </c>
      <c r="D148"/>
      <c r="E148"/>
      <c r="F148" s="2">
        <f t="shared" si="19"/>
        <v>0</v>
      </c>
      <c r="G148" s="10">
        <f t="shared" si="18"/>
        <v>1</v>
      </c>
      <c r="I148" s="2" t="e">
        <f>G148+ROUNDUP(250/D148,1)</f>
        <v>#DIV/0!</v>
      </c>
      <c r="J148"/>
      <c r="K148"/>
      <c r="M148"/>
      <c r="N148" s="3">
        <v>0</v>
      </c>
      <c r="O148" s="3"/>
      <c r="Q148"/>
      <c r="R148"/>
      <c r="S148"/>
      <c r="T148"/>
      <c r="U148"/>
      <c r="V148"/>
      <c r="W148"/>
      <c r="X148"/>
      <c r="Y148"/>
      <c r="Z148"/>
      <c r="AA148"/>
    </row>
    <row r="149" spans="1:27" s="2" customFormat="1" hidden="1" x14ac:dyDescent="0.25">
      <c r="A149" t="s">
        <v>187</v>
      </c>
      <c r="B149" t="s">
        <v>100</v>
      </c>
      <c r="C149">
        <v>5</v>
      </c>
      <c r="D149">
        <v>210</v>
      </c>
      <c r="E149"/>
      <c r="F149" s="2">
        <f t="shared" si="19"/>
        <v>13</v>
      </c>
      <c r="G149" s="10">
        <f t="shared" ref="G149:G161" si="25">N149+1</f>
        <v>14</v>
      </c>
      <c r="J149"/>
      <c r="K149"/>
      <c r="M149"/>
      <c r="N149" s="3">
        <v>13</v>
      </c>
      <c r="O149" s="3"/>
      <c r="Q149"/>
      <c r="R149"/>
      <c r="S149"/>
      <c r="T149"/>
      <c r="U149"/>
      <c r="V149"/>
      <c r="W149"/>
      <c r="X149"/>
      <c r="Y149"/>
      <c r="Z149"/>
      <c r="AA149"/>
    </row>
    <row r="150" spans="1:27" s="2" customFormat="1" hidden="1" x14ac:dyDescent="0.25">
      <c r="A150" t="s">
        <v>115</v>
      </c>
      <c r="B150" t="s">
        <v>78</v>
      </c>
      <c r="C150"/>
      <c r="D150"/>
      <c r="E150"/>
      <c r="F150" s="2">
        <f t="shared" si="19"/>
        <v>12</v>
      </c>
      <c r="G150" s="10">
        <f t="shared" si="25"/>
        <v>13</v>
      </c>
      <c r="I150" s="2" t="e">
        <f>G150+ROUNDUP(250/D150,1)</f>
        <v>#DIV/0!</v>
      </c>
      <c r="J150"/>
      <c r="K150"/>
      <c r="M150"/>
      <c r="N150" s="3">
        <v>12</v>
      </c>
      <c r="O150" s="3"/>
      <c r="Q150"/>
      <c r="R150"/>
      <c r="S150"/>
      <c r="T150"/>
      <c r="U150"/>
      <c r="V150"/>
      <c r="W150"/>
      <c r="X150"/>
      <c r="Y150"/>
      <c r="Z150"/>
      <c r="AA150"/>
    </row>
    <row r="151" spans="1:27" s="2" customFormat="1" hidden="1" x14ac:dyDescent="0.25">
      <c r="A151" t="s">
        <v>139</v>
      </c>
      <c r="B151" t="s">
        <v>78</v>
      </c>
      <c r="C151">
        <v>50</v>
      </c>
      <c r="D151"/>
      <c r="E151"/>
      <c r="F151" s="2">
        <f t="shared" si="19"/>
        <v>14</v>
      </c>
      <c r="G151" s="10">
        <f t="shared" si="25"/>
        <v>15</v>
      </c>
      <c r="I151" s="2" t="e">
        <f>G151+ROUNDUP(250/D151,1)</f>
        <v>#DIV/0!</v>
      </c>
      <c r="J151"/>
      <c r="K151"/>
      <c r="M151"/>
      <c r="N151" s="3">
        <v>14</v>
      </c>
      <c r="O151" s="3"/>
      <c r="Q151"/>
      <c r="R151"/>
      <c r="S151"/>
      <c r="T151"/>
      <c r="U151"/>
      <c r="V151"/>
      <c r="W151"/>
      <c r="X151"/>
      <c r="Y151"/>
      <c r="Z151"/>
      <c r="AA151"/>
    </row>
    <row r="152" spans="1:27" s="2" customFormat="1" hidden="1" x14ac:dyDescent="0.25">
      <c r="A152" t="s">
        <v>116</v>
      </c>
      <c r="B152" t="s">
        <v>78</v>
      </c>
      <c r="C152">
        <v>50</v>
      </c>
      <c r="D152"/>
      <c r="E152"/>
      <c r="F152" s="2">
        <f t="shared" si="19"/>
        <v>20</v>
      </c>
      <c r="G152" s="10">
        <f t="shared" si="25"/>
        <v>21</v>
      </c>
      <c r="I152" s="2" t="e">
        <f>G152+ROUNDUP(250/D152,1)</f>
        <v>#DIV/0!</v>
      </c>
      <c r="J152"/>
      <c r="K152"/>
      <c r="M152"/>
      <c r="N152" s="3">
        <v>20</v>
      </c>
      <c r="O152" s="3"/>
      <c r="Q152"/>
      <c r="R152"/>
      <c r="S152"/>
      <c r="T152"/>
      <c r="U152"/>
      <c r="V152"/>
      <c r="W152"/>
      <c r="X152"/>
      <c r="Y152"/>
      <c r="Z152"/>
      <c r="AA152"/>
    </row>
    <row r="153" spans="1:27" s="2" customFormat="1" hidden="1" x14ac:dyDescent="0.25">
      <c r="A153" t="s">
        <v>117</v>
      </c>
      <c r="B153" t="s">
        <v>78</v>
      </c>
      <c r="C153"/>
      <c r="D153"/>
      <c r="E153"/>
      <c r="F153" s="2" t="str">
        <f t="shared" si="19"/>
        <v>Call</v>
      </c>
      <c r="G153" s="10" t="e">
        <f t="shared" si="25"/>
        <v>#VALUE!</v>
      </c>
      <c r="I153" s="2" t="e">
        <f>G153+ROUNDUP(250/D153,1)</f>
        <v>#VALUE!</v>
      </c>
      <c r="J153"/>
      <c r="K153"/>
      <c r="M153"/>
      <c r="N153" s="3" t="s">
        <v>102</v>
      </c>
      <c r="O153" s="3"/>
      <c r="Q153"/>
      <c r="R153"/>
      <c r="S153"/>
      <c r="T153"/>
      <c r="U153"/>
      <c r="V153"/>
      <c r="W153"/>
      <c r="X153"/>
      <c r="Y153"/>
      <c r="Z153"/>
      <c r="AA153"/>
    </row>
    <row r="154" spans="1:27" hidden="1" x14ac:dyDescent="0.25">
      <c r="F154" s="2">
        <f t="shared" si="19"/>
        <v>0</v>
      </c>
      <c r="G154" s="10">
        <f t="shared" si="25"/>
        <v>1</v>
      </c>
    </row>
    <row r="155" spans="1:27" s="2" customFormat="1" ht="17.25" hidden="1" x14ac:dyDescent="0.3">
      <c r="A155" s="21" t="s">
        <v>119</v>
      </c>
      <c r="B155"/>
      <c r="C155"/>
      <c r="D155"/>
      <c r="E155"/>
      <c r="F155" s="2">
        <f t="shared" si="19"/>
        <v>24</v>
      </c>
      <c r="G155" s="10">
        <f t="shared" si="25"/>
        <v>25</v>
      </c>
      <c r="I155" s="2" t="e">
        <f>G155+ROUNDUP(250/D155,1)</f>
        <v>#DIV/0!</v>
      </c>
      <c r="J155"/>
      <c r="K155"/>
      <c r="M155"/>
      <c r="N155" s="3">
        <v>24</v>
      </c>
      <c r="O155" s="3"/>
      <c r="Q155"/>
      <c r="R155"/>
      <c r="S155"/>
      <c r="T155"/>
      <c r="U155"/>
      <c r="V155"/>
      <c r="W155"/>
      <c r="X155"/>
      <c r="Y155"/>
      <c r="Z155"/>
      <c r="AA155"/>
    </row>
    <row r="156" spans="1:27" s="2" customFormat="1" hidden="1" x14ac:dyDescent="0.25">
      <c r="A156" t="s">
        <v>120</v>
      </c>
      <c r="B156" t="s">
        <v>17</v>
      </c>
      <c r="C156">
        <v>8</v>
      </c>
      <c r="D156"/>
      <c r="E156"/>
      <c r="F156" s="2">
        <f t="shared" ref="F156:F161" si="26">N156</f>
        <v>12.5</v>
      </c>
      <c r="G156" s="10">
        <f t="shared" si="25"/>
        <v>13.5</v>
      </c>
      <c r="I156" s="2" t="e">
        <f>G156+ROUNDUP(250/D156,1)</f>
        <v>#DIV/0!</v>
      </c>
      <c r="J156"/>
      <c r="K156"/>
      <c r="M156"/>
      <c r="N156" s="3">
        <v>12.5</v>
      </c>
      <c r="O156" s="3"/>
      <c r="Q156"/>
      <c r="R156"/>
      <c r="S156"/>
      <c r="T156"/>
      <c r="U156"/>
      <c r="V156"/>
      <c r="W156"/>
      <c r="X156"/>
      <c r="Y156"/>
      <c r="Z156"/>
      <c r="AA156"/>
    </row>
    <row r="157" spans="1:27" s="2" customFormat="1" hidden="1" x14ac:dyDescent="0.25">
      <c r="A157" t="s">
        <v>121</v>
      </c>
      <c r="B157" t="s">
        <v>17</v>
      </c>
      <c r="C157">
        <v>20</v>
      </c>
      <c r="D157"/>
      <c r="E157"/>
      <c r="F157" s="2">
        <f t="shared" si="26"/>
        <v>48.5</v>
      </c>
      <c r="G157" s="10">
        <f t="shared" si="25"/>
        <v>49.5</v>
      </c>
      <c r="I157"/>
      <c r="J157"/>
      <c r="K157"/>
      <c r="M157"/>
      <c r="N157" s="3">
        <v>48.5</v>
      </c>
      <c r="O157" s="3"/>
      <c r="Q157"/>
      <c r="R157"/>
      <c r="S157"/>
      <c r="T157"/>
      <c r="U157"/>
      <c r="V157"/>
      <c r="W157"/>
      <c r="X157"/>
      <c r="Y157"/>
      <c r="Z157"/>
      <c r="AA157"/>
    </row>
    <row r="158" spans="1:27" hidden="1" x14ac:dyDescent="0.25">
      <c r="F158" s="2">
        <f t="shared" si="26"/>
        <v>0</v>
      </c>
      <c r="G158" s="10">
        <f t="shared" si="25"/>
        <v>1</v>
      </c>
    </row>
    <row r="159" spans="1:27" hidden="1" x14ac:dyDescent="0.25">
      <c r="F159" s="2">
        <f t="shared" si="26"/>
        <v>0</v>
      </c>
      <c r="G159" s="10">
        <f t="shared" si="25"/>
        <v>1</v>
      </c>
    </row>
    <row r="160" spans="1:27" hidden="1" x14ac:dyDescent="0.25">
      <c r="A160" s="22" t="s">
        <v>180</v>
      </c>
      <c r="B160" t="s">
        <v>78</v>
      </c>
      <c r="C160">
        <v>15</v>
      </c>
      <c r="D160">
        <v>80</v>
      </c>
      <c r="F160" s="2">
        <f t="shared" si="26"/>
        <v>18</v>
      </c>
      <c r="G160" s="10">
        <f t="shared" si="25"/>
        <v>19</v>
      </c>
      <c r="N160" s="3">
        <v>18</v>
      </c>
    </row>
    <row r="161" spans="1:14" hidden="1" x14ac:dyDescent="0.25">
      <c r="A161" t="s">
        <v>184</v>
      </c>
      <c r="B161" t="s">
        <v>183</v>
      </c>
      <c r="F161" s="2">
        <f t="shared" si="26"/>
        <v>3</v>
      </c>
      <c r="G161" s="10">
        <f t="shared" si="25"/>
        <v>4</v>
      </c>
      <c r="N161" s="3">
        <v>3</v>
      </c>
    </row>
    <row r="162" spans="1:14" hidden="1" x14ac:dyDescent="0.25"/>
  </sheetData>
  <pageMargins left="0.7" right="0.7" top="0.75" bottom="0.75" header="0.3" footer="0.3"/>
  <pageSetup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1.27</vt:lpstr>
      <vt:lpstr>2.3</vt:lpstr>
      <vt:lpstr>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Boris</dc:creator>
  <cp:lastModifiedBy>Paul Boris</cp:lastModifiedBy>
  <cp:lastPrinted>2025-01-10T22:06:08Z</cp:lastPrinted>
  <dcterms:created xsi:type="dcterms:W3CDTF">2024-06-05T20:54:40Z</dcterms:created>
  <dcterms:modified xsi:type="dcterms:W3CDTF">2025-02-04T13:47:04Z</dcterms:modified>
</cp:coreProperties>
</file>