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" yWindow="-10" windowWidth="11280" windowHeight="7570" activeTab="2"/>
  </bookViews>
  <sheets>
    <sheet name="CL2013-14Alldates-NO restocks" sheetId="3" r:id="rId1"/>
    <sheet name="2014Cl-Temp graphs" sheetId="5" r:id="rId2"/>
    <sheet name="combined graph" sheetId="7" r:id="rId3"/>
  </sheets>
  <definedNames>
    <definedName name="_xlnm.Print_Area" localSheetId="0">'CL2013-14Alldates-NO restocks'!$A$1:$I$82</definedName>
    <definedName name="_xlnm.Print_Titles" localSheetId="0">'CL2013-14Alldates-NO restocks'!$1:$1</definedName>
  </definedNames>
  <calcPr calcId="125725"/>
</workbook>
</file>

<file path=xl/calcChain.xml><?xml version="1.0" encoding="utf-8"?>
<calcChain xmlns="http://schemas.openxmlformats.org/spreadsheetml/2006/main">
  <c r="H96" i="3"/>
  <c r="G96"/>
  <c r="B96"/>
  <c r="F96"/>
  <c r="E96"/>
  <c r="D96"/>
  <c r="C96"/>
  <c r="I69"/>
  <c r="I68"/>
  <c r="I67"/>
  <c r="I66"/>
  <c r="I62"/>
  <c r="I61"/>
  <c r="I59"/>
  <c r="I58"/>
  <c r="I56"/>
  <c r="I55"/>
  <c r="I54"/>
  <c r="I53"/>
  <c r="I52"/>
  <c r="I48"/>
  <c r="I46"/>
  <c r="I45"/>
  <c r="I44"/>
  <c r="I42"/>
  <c r="I41"/>
  <c r="I39"/>
  <c r="I38"/>
  <c r="I37"/>
  <c r="I36"/>
  <c r="I35"/>
  <c r="I34"/>
  <c r="I33"/>
  <c r="I32"/>
  <c r="I31"/>
  <c r="I29"/>
  <c r="I28"/>
  <c r="I27"/>
  <c r="I24"/>
  <c r="I22"/>
  <c r="I21"/>
  <c r="I20"/>
  <c r="I18"/>
  <c r="I17"/>
  <c r="I16"/>
  <c r="I15"/>
  <c r="I14"/>
  <c r="I13"/>
  <c r="I12"/>
  <c r="I11"/>
  <c r="I10"/>
  <c r="I9"/>
  <c r="I7"/>
  <c r="I6"/>
  <c r="I5"/>
  <c r="I4"/>
  <c r="I3"/>
  <c r="H88"/>
  <c r="H87"/>
  <c r="H86"/>
  <c r="H89" s="1"/>
  <c r="G88"/>
  <c r="G87"/>
  <c r="G86"/>
  <c r="G89" s="1"/>
  <c r="F88"/>
  <c r="F87"/>
  <c r="F86"/>
  <c r="F89" s="1"/>
  <c r="E88"/>
  <c r="E87"/>
  <c r="E86"/>
  <c r="E89" s="1"/>
  <c r="D88"/>
  <c r="D87"/>
  <c r="D86"/>
  <c r="D89" s="1"/>
  <c r="C88"/>
  <c r="C87"/>
  <c r="C86"/>
  <c r="C89" s="1"/>
  <c r="B88"/>
  <c r="B87"/>
  <c r="B86"/>
  <c r="B89" s="1"/>
  <c r="H71"/>
  <c r="H50"/>
  <c r="H25"/>
  <c r="H74" l="1"/>
  <c r="H73"/>
  <c r="H75"/>
  <c r="G71"/>
  <c r="F71"/>
  <c r="E71"/>
  <c r="D71"/>
  <c r="C71"/>
  <c r="B71"/>
  <c r="G50"/>
  <c r="F50"/>
  <c r="E50"/>
  <c r="D50"/>
  <c r="C50"/>
  <c r="B50"/>
  <c r="G25"/>
  <c r="G74" s="1"/>
  <c r="F25"/>
  <c r="E25"/>
  <c r="E75" s="1"/>
  <c r="D25"/>
  <c r="D74" s="1"/>
  <c r="C25"/>
  <c r="C74" s="1"/>
  <c r="B25"/>
  <c r="C75"/>
  <c r="D75"/>
  <c r="G75"/>
  <c r="G73"/>
  <c r="E74"/>
  <c r="D73" l="1"/>
  <c r="C73"/>
  <c r="E73"/>
  <c r="B73"/>
  <c r="F73"/>
  <c r="F75"/>
  <c r="F74"/>
  <c r="B75"/>
  <c r="B74"/>
</calcChain>
</file>

<file path=xl/sharedStrings.xml><?xml version="1.0" encoding="utf-8"?>
<sst xmlns="http://schemas.openxmlformats.org/spreadsheetml/2006/main" count="229" uniqueCount="136">
  <si>
    <t>1,9</t>
  </si>
  <si>
    <t>1,7</t>
  </si>
  <si>
    <t>1,17</t>
  </si>
  <si>
    <t>1,15</t>
  </si>
  <si>
    <t>1,5</t>
  </si>
  <si>
    <t>1,2</t>
  </si>
  <si>
    <t>1,16</t>
  </si>
  <si>
    <t>1,14</t>
  </si>
  <si>
    <t>1,13</t>
  </si>
  <si>
    <t>1,1</t>
  </si>
  <si>
    <t>1,21</t>
  </si>
  <si>
    <t>1,10</t>
  </si>
  <si>
    <t>1,4</t>
  </si>
  <si>
    <t>1,18</t>
  </si>
  <si>
    <t>1,24</t>
  </si>
  <si>
    <t>1,20</t>
  </si>
  <si>
    <t>1,3</t>
  </si>
  <si>
    <t>1,11</t>
  </si>
  <si>
    <t>1,22</t>
  </si>
  <si>
    <t>1,23</t>
  </si>
  <si>
    <t>2,1</t>
  </si>
  <si>
    <t>2,9</t>
  </si>
  <si>
    <t>2,22</t>
  </si>
  <si>
    <t>2,16</t>
  </si>
  <si>
    <t>2,19</t>
  </si>
  <si>
    <t>2,12</t>
  </si>
  <si>
    <t>2,8</t>
  </si>
  <si>
    <t>2,13</t>
  </si>
  <si>
    <t>2,17</t>
  </si>
  <si>
    <t>2,2</t>
  </si>
  <si>
    <t>2,7</t>
  </si>
  <si>
    <t>2,23</t>
  </si>
  <si>
    <t>2,10</t>
  </si>
  <si>
    <t>2,5</t>
  </si>
  <si>
    <t>2,21</t>
  </si>
  <si>
    <t>2,6</t>
  </si>
  <si>
    <t>2,20</t>
  </si>
  <si>
    <t>2,18</t>
  </si>
  <si>
    <t>2,11</t>
  </si>
  <si>
    <t>2,3</t>
  </si>
  <si>
    <t>3,1</t>
  </si>
  <si>
    <t>3,19</t>
  </si>
  <si>
    <t>3,6</t>
  </si>
  <si>
    <t>3,13</t>
  </si>
  <si>
    <t>3,4</t>
  </si>
  <si>
    <t>3,10</t>
  </si>
  <si>
    <t>3,18</t>
  </si>
  <si>
    <t>3,7</t>
  </si>
  <si>
    <t>3,17</t>
  </si>
  <si>
    <t>3,5</t>
  </si>
  <si>
    <t>3,16</t>
  </si>
  <si>
    <t>3,11</t>
  </si>
  <si>
    <t>3,14</t>
  </si>
  <si>
    <t>3,21</t>
  </si>
  <si>
    <t>3,22</t>
  </si>
  <si>
    <t xml:space="preserve"> lobster #</t>
  </si>
  <si>
    <t>1,6</t>
  </si>
  <si>
    <t>1,19</t>
  </si>
  <si>
    <t>2,4</t>
  </si>
  <si>
    <t>2,14</t>
  </si>
  <si>
    <t>2,24</t>
  </si>
  <si>
    <t>3,9</t>
  </si>
  <si>
    <t>3,12</t>
  </si>
  <si>
    <t>3,15</t>
  </si>
  <si>
    <t>3,23</t>
  </si>
  <si>
    <t>dead</t>
  </si>
  <si>
    <t>pic ng</t>
  </si>
  <si>
    <t xml:space="preserve"> pic ng</t>
  </si>
  <si>
    <t>cage 1</t>
  </si>
  <si>
    <t>cage 2</t>
  </si>
  <si>
    <t>cage 3</t>
  </si>
  <si>
    <t>CL (length mm)</t>
  </si>
  <si>
    <t>July 1&amp;2, 2013</t>
  </si>
  <si>
    <t>Aug. 14, 2013</t>
  </si>
  <si>
    <t>?</t>
  </si>
  <si>
    <t>Sept. 18, 2013</t>
  </si>
  <si>
    <t>min</t>
  </si>
  <si>
    <t>max</t>
  </si>
  <si>
    <r>
      <rPr>
        <b/>
        <sz val="14"/>
        <color theme="1"/>
        <rFont val="Calibri"/>
        <family val="2"/>
        <scheme val="minor"/>
      </rPr>
      <t xml:space="preserve"> START </t>
    </r>
    <r>
      <rPr>
        <sz val="14"/>
        <color theme="1"/>
        <rFont val="Calibri"/>
        <family val="2"/>
        <scheme val="minor"/>
      </rPr>
      <t>June 3, 2013</t>
    </r>
  </si>
  <si>
    <t>salinity</t>
  </si>
  <si>
    <t>D.O.</t>
  </si>
  <si>
    <t>(dead)</t>
  </si>
  <si>
    <t>mean CL cage3</t>
  </si>
  <si>
    <t>mean CL cage2</t>
  </si>
  <si>
    <t>mean CL cage 1</t>
  </si>
  <si>
    <t>Aug. 14</t>
  </si>
  <si>
    <t>Sept. 18</t>
  </si>
  <si>
    <t>July 1</t>
  </si>
  <si>
    <t>July 23</t>
  </si>
  <si>
    <t>.</t>
  </si>
  <si>
    <t>July 1-July 23</t>
  </si>
  <si>
    <t>July 23-Aug. 14</t>
  </si>
  <si>
    <t>Aug. 14-Sept. 18</t>
  </si>
  <si>
    <t>Sept. 18-Oct. 22</t>
  </si>
  <si>
    <t>date</t>
  </si>
  <si>
    <t>Growth Increments</t>
  </si>
  <si>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Oct. 22, 2013</t>
    </r>
  </si>
  <si>
    <r>
      <rPr>
        <b/>
        <sz val="14"/>
        <color theme="1"/>
        <rFont val="Calibri"/>
        <family val="2"/>
        <scheme val="minor"/>
      </rPr>
      <t>END</t>
    </r>
    <r>
      <rPr>
        <sz val="14"/>
        <color theme="1"/>
        <rFont val="Calibri"/>
        <family val="2"/>
        <scheme val="minor"/>
      </rPr>
      <t xml:space="preserve"> May 6, 2014</t>
    </r>
  </si>
  <si>
    <t>no photo taken</t>
  </si>
  <si>
    <t>Oct. 22-May 6,2014</t>
  </si>
  <si>
    <r>
      <rPr>
        <b/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scheme val="minor"/>
      </rPr>
      <t>June 3, 2013</t>
    </r>
  </si>
  <si>
    <t>May 6, 2014</t>
  </si>
  <si>
    <t>Axis labels for graphs:</t>
  </si>
  <si>
    <t xml:space="preserve">  June 3-July 1, 2013</t>
  </si>
  <si>
    <t>date:</t>
  </si>
  <si>
    <t>mean CL</t>
  </si>
  <si>
    <t>Temperature</t>
  </si>
  <si>
    <t>Mean Carapace Length</t>
  </si>
  <si>
    <r>
      <rPr>
        <b/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scheme val="minor"/>
      </rPr>
      <t>June 3, 2013-July 1, 2013</t>
    </r>
  </si>
  <si>
    <t>Oct. 22, 2013-May 6, 2014</t>
  </si>
  <si>
    <t>6/3/13-7/1/13</t>
  </si>
  <si>
    <t>7/1-7/23</t>
  </si>
  <si>
    <t>7/23-8/14</t>
  </si>
  <si>
    <t>8/14-9/18</t>
  </si>
  <si>
    <t>9/18-10/22</t>
  </si>
  <si>
    <t>10/22/13-5/6/14</t>
  </si>
  <si>
    <t xml:space="preserve">molt increment </t>
  </si>
  <si>
    <t>molt increments</t>
  </si>
  <si>
    <t>total n=</t>
  </si>
  <si>
    <t>n=   cage2</t>
  </si>
  <si>
    <t>n=   cage3</t>
  </si>
  <si>
    <t>n=   cage1</t>
  </si>
  <si>
    <t>CL increase</t>
  </si>
  <si>
    <r>
      <t xml:space="preserve">n's are for </t>
    </r>
    <r>
      <rPr>
        <b/>
        <i/>
        <u/>
        <sz val="14"/>
        <color theme="9" tint="-0.249977111117893"/>
        <rFont val="Calibri"/>
        <family val="2"/>
        <scheme val="minor"/>
      </rPr>
      <t>measured</t>
    </r>
    <r>
      <rPr>
        <b/>
        <sz val="14"/>
        <color theme="9" tint="-0.249977111117893"/>
        <rFont val="Calibri"/>
        <family val="2"/>
        <scheme val="minor"/>
      </rPr>
      <t xml:space="preserve"> animals only:</t>
    </r>
  </si>
  <si>
    <t>hobo temp cage 2</t>
  </si>
  <si>
    <t>HoBo cage 2 temps</t>
  </si>
  <si>
    <t>Oct. 22, 2013</t>
  </si>
  <si>
    <t>carapace length</t>
  </si>
  <si>
    <t>YSI Temperature</t>
  </si>
  <si>
    <t>cage mean by date:</t>
  </si>
  <si>
    <t>std error</t>
  </si>
  <si>
    <t>Oct. 22</t>
  </si>
  <si>
    <t xml:space="preserve">  June 3       2013</t>
  </si>
  <si>
    <t>USED</t>
  </si>
  <si>
    <t>std error at 5%</t>
  </si>
  <si>
    <t>May 6        2014</t>
  </si>
</sst>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0.000"/>
    <numFmt numFmtId="166" formatCode="0.0"/>
  </numFmts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i/>
      <u/>
      <sz val="14"/>
      <color theme="9" tint="-0.249977111117893"/>
      <name val="Calibri"/>
      <family val="2"/>
      <scheme val="minor"/>
    </font>
    <font>
      <sz val="14"/>
      <color rgb="FFC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74">
    <xf numFmtId="0" fontId="0" fillId="0" borderId="0" xfId="0"/>
    <xf numFmtId="0" fontId="19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" fontId="19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16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21" fillId="0" borderId="0" xfId="0" applyFont="1" applyFill="1" applyBorder="1"/>
    <xf numFmtId="0" fontId="19" fillId="0" borderId="0" xfId="0" applyFont="1"/>
    <xf numFmtId="0" fontId="20" fillId="0" borderId="0" xfId="0" applyFont="1" applyFill="1" applyBorder="1"/>
    <xf numFmtId="0" fontId="19" fillId="0" borderId="10" xfId="0" applyFont="1" applyFill="1" applyBorder="1"/>
    <xf numFmtId="0" fontId="26" fillId="0" borderId="0" xfId="0" applyFont="1" applyFill="1" applyBorder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19" fillId="0" borderId="0" xfId="0" applyFont="1" applyBorder="1" applyAlignment="1">
      <alignment horizontal="center" wrapText="1"/>
    </xf>
    <xf numFmtId="16" fontId="19" fillId="0" borderId="0" xfId="0" applyNumberFormat="1" applyFont="1" applyBorder="1" applyAlignment="1">
      <alignment horizontal="center" wrapText="1"/>
    </xf>
    <xf numFmtId="16" fontId="27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29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166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33" borderId="0" xfId="0" applyFont="1" applyFill="1" applyBorder="1"/>
    <xf numFmtId="0" fontId="31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165" fontId="22" fillId="0" borderId="11" xfId="0" applyNumberFormat="1" applyFont="1" applyFill="1" applyBorder="1" applyAlignment="1">
      <alignment horizontal="center"/>
    </xf>
    <xf numFmtId="0" fontId="22" fillId="0" borderId="11" xfId="0" applyFont="1" applyFill="1" applyBorder="1"/>
    <xf numFmtId="16" fontId="22" fillId="0" borderId="11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/>
    </xf>
    <xf numFmtId="0" fontId="20" fillId="0" borderId="11" xfId="0" applyFont="1" applyFill="1" applyBorder="1"/>
    <xf numFmtId="0" fontId="25" fillId="0" borderId="11" xfId="0" applyFont="1" applyFill="1" applyBorder="1" applyAlignment="1">
      <alignment horizontal="center"/>
    </xf>
    <xf numFmtId="0" fontId="21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166" fontId="22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/>
    <xf numFmtId="166" fontId="30" fillId="0" borderId="12" xfId="0" applyNumberFormat="1" applyFont="1" applyFill="1" applyBorder="1" applyAlignment="1">
      <alignment horizontal="center"/>
    </xf>
    <xf numFmtId="0" fontId="28" fillId="0" borderId="12" xfId="0" applyFont="1" applyFill="1" applyBorder="1"/>
    <xf numFmtId="0" fontId="28" fillId="0" borderId="12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/>
    </xf>
    <xf numFmtId="0" fontId="30" fillId="33" borderId="12" xfId="0" applyFont="1" applyFill="1" applyBorder="1" applyAlignment="1">
      <alignment horizontal="center"/>
    </xf>
    <xf numFmtId="0" fontId="31" fillId="33" borderId="0" xfId="0" applyFont="1" applyFill="1" applyBorder="1"/>
    <xf numFmtId="0" fontId="30" fillId="0" borderId="0" xfId="0" applyFont="1" applyFill="1" applyBorder="1"/>
    <xf numFmtId="0" fontId="26" fillId="34" borderId="0" xfId="0" applyFont="1" applyFill="1" applyBorder="1" applyAlignment="1">
      <alignment horizontal="center"/>
    </xf>
    <xf numFmtId="0" fontId="26" fillId="34" borderId="11" xfId="0" applyFont="1" applyFill="1" applyBorder="1" applyAlignment="1">
      <alignment horizontal="center"/>
    </xf>
    <xf numFmtId="0" fontId="29" fillId="35" borderId="0" xfId="0" applyFont="1" applyFill="1" applyBorder="1" applyAlignment="1">
      <alignment horizontal="center"/>
    </xf>
    <xf numFmtId="0" fontId="22" fillId="35" borderId="0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19" fillId="36" borderId="0" xfId="0" applyFont="1" applyFill="1" applyBorder="1" applyAlignment="1">
      <alignment horizontal="center"/>
    </xf>
    <xf numFmtId="0" fontId="19" fillId="37" borderId="0" xfId="0" applyFont="1" applyFill="1" applyBorder="1" applyAlignment="1">
      <alignment horizontal="center"/>
    </xf>
    <xf numFmtId="0" fontId="19" fillId="33" borderId="0" xfId="0" applyFont="1" applyFill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/>
    <xf numFmtId="165" fontId="35" fillId="0" borderId="0" xfId="0" applyNumberFormat="1" applyFont="1" applyFill="1" applyBorder="1"/>
    <xf numFmtId="0" fontId="1" fillId="33" borderId="0" xfId="0" applyFont="1" applyFill="1" applyAlignment="1">
      <alignment horizontal="center"/>
    </xf>
    <xf numFmtId="166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0" fillId="33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66FF"/>
      <color rgb="FF6666FF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Early Benthic Lobster </a:t>
            </a:r>
            <a:r>
              <a:rPr lang="en-US" sz="2000">
                <a:latin typeface="Calibri" pitchFamily="34" charset="0"/>
              </a:rPr>
              <a:t>Growth</a:t>
            </a:r>
            <a:r>
              <a:rPr lang="en-US" sz="2000"/>
              <a:t> </a:t>
            </a:r>
          </a:p>
        </c:rich>
      </c:tx>
      <c:layout>
        <c:manualLayout>
          <c:xMode val="edge"/>
          <c:yMode val="edge"/>
          <c:x val="0.24262535569954305"/>
          <c:y val="5.487210289886119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091722123671362"/>
          <c:y val="0.18786897936346991"/>
          <c:w val="0.71344628606267968"/>
          <c:h val="0.61753376864477305"/>
        </c:manualLayout>
      </c:layout>
      <c:barChart>
        <c:barDir val="col"/>
        <c:grouping val="clustered"/>
        <c:ser>
          <c:idx val="0"/>
          <c:order val="0"/>
          <c:tx>
            <c:strRef>
              <c:f>'CL2013-14Alldates-NO restocks'!$A$73</c:f>
              <c:strCache>
                <c:ptCount val="1"/>
                <c:pt idx="0">
                  <c:v>mean CL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2225">
              <a:solidFill>
                <a:schemeClr val="tx1"/>
              </a:solidFill>
            </a:ln>
          </c:spP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ctr"/>
            <c:showVal val="1"/>
          </c:dLbls>
          <c:cat>
            <c:strRef>
              <c:f>'CL2013-14Alldates-NO restocks'!$B$81:$H$81</c:f>
              <c:strCache>
                <c:ptCount val="7"/>
                <c:pt idx="0">
                  <c:v>  June 3, 2013</c:v>
                </c:pt>
                <c:pt idx="1">
                  <c:v>July 1</c:v>
                </c:pt>
                <c:pt idx="2">
                  <c:v>July 23</c:v>
                </c:pt>
                <c:pt idx="3">
                  <c:v>Aug. 14</c:v>
                </c:pt>
                <c:pt idx="4">
                  <c:v>Sept. 18</c:v>
                </c:pt>
                <c:pt idx="5">
                  <c:v>Oct. 22, 2013</c:v>
                </c:pt>
                <c:pt idx="6">
                  <c:v>May 6, 2014</c:v>
                </c:pt>
              </c:strCache>
            </c:strRef>
          </c:cat>
          <c:val>
            <c:numRef>
              <c:f>'CL2013-14Alldates-NO restocks'!$B$73:$H$73</c:f>
              <c:numCache>
                <c:formatCode>0.0</c:formatCode>
                <c:ptCount val="7"/>
                <c:pt idx="0">
                  <c:v>6.0433728290813278</c:v>
                </c:pt>
                <c:pt idx="1">
                  <c:v>6.3537512175324684</c:v>
                </c:pt>
                <c:pt idx="2">
                  <c:v>7.0039247256071233</c:v>
                </c:pt>
                <c:pt idx="3">
                  <c:v>8.7549596059113313</c:v>
                </c:pt>
                <c:pt idx="4">
                  <c:v>9.6628259433962285</c:v>
                </c:pt>
                <c:pt idx="5">
                  <c:v>10.382260683760681</c:v>
                </c:pt>
                <c:pt idx="6">
                  <c:v>11.498148504273505</c:v>
                </c:pt>
              </c:numCache>
            </c:numRef>
          </c:val>
        </c:ser>
        <c:axId val="71438720"/>
        <c:axId val="71441024"/>
      </c:barChart>
      <c:lineChart>
        <c:grouping val="standard"/>
        <c:ser>
          <c:idx val="1"/>
          <c:order val="1"/>
          <c:tx>
            <c:strRef>
              <c:f>'CL2013-14Alldates-NO restocks'!$A$77</c:f>
              <c:strCache>
                <c:ptCount val="1"/>
                <c:pt idx="0">
                  <c:v>hobo temp cage 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11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</c:spPr>
          </c:marker>
          <c:cat>
            <c:strRef>
              <c:f>'CL2013-14Alldates-NO restocks'!$B$1:$H$1</c:f>
              <c:strCache>
                <c:ptCount val="7"/>
                <c:pt idx="0">
                  <c:v> START June 3, 2013</c:v>
                </c:pt>
                <c:pt idx="1">
                  <c:v>July 1&amp;2, 2013</c:v>
                </c:pt>
                <c:pt idx="2">
                  <c:v>July 23, 2013</c:v>
                </c:pt>
                <c:pt idx="3">
                  <c:v>Aug. 14, 2013</c:v>
                </c:pt>
                <c:pt idx="4">
                  <c:v>Sept. 18, 2013</c:v>
                </c:pt>
                <c:pt idx="5">
                  <c:v> Oct. 22, 2013</c:v>
                </c:pt>
                <c:pt idx="6">
                  <c:v>END May 6, 2014</c:v>
                </c:pt>
              </c:strCache>
            </c:strRef>
          </c:cat>
          <c:val>
            <c:numRef>
              <c:f>'CL2013-14Alldates-NO restocks'!$B$77:$H$77</c:f>
              <c:numCache>
                <c:formatCode>0.0</c:formatCode>
                <c:ptCount val="7"/>
                <c:pt idx="0">
                  <c:v>15.993</c:v>
                </c:pt>
                <c:pt idx="1">
                  <c:v>20.623999999999999</c:v>
                </c:pt>
                <c:pt idx="2" formatCode="General">
                  <c:v>24.4</c:v>
                </c:pt>
                <c:pt idx="3">
                  <c:v>22.1</c:v>
                </c:pt>
                <c:pt idx="4" formatCode="General">
                  <c:v>20.100000000000001</c:v>
                </c:pt>
                <c:pt idx="5">
                  <c:v>17.399999999999999</c:v>
                </c:pt>
                <c:pt idx="6" formatCode="General">
                  <c:v>8.3000000000000007</c:v>
                </c:pt>
              </c:numCache>
            </c:numRef>
          </c:val>
        </c:ser>
        <c:marker val="1"/>
        <c:axId val="71453312"/>
        <c:axId val="71451392"/>
      </c:lineChart>
      <c:dateAx>
        <c:axId val="71438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2013 - 2014</a:t>
                </a:r>
              </a:p>
            </c:rich>
          </c:tx>
          <c:layout>
            <c:manualLayout>
              <c:xMode val="edge"/>
              <c:yMode val="edge"/>
              <c:x val="0.38080569653851998"/>
              <c:y val="0.9272988648396655"/>
            </c:manualLayout>
          </c:layout>
        </c:title>
        <c:maj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71441024"/>
        <c:crosses val="autoZero"/>
        <c:lblOffset val="100"/>
        <c:baseTimeUnit val="days"/>
      </c:dateAx>
      <c:valAx>
        <c:axId val="71441024"/>
        <c:scaling>
          <c:orientation val="minMax"/>
          <c:max val="12"/>
        </c:scaling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Mean Carapace </a:t>
                </a:r>
                <a:r>
                  <a:rPr lang="en-US" sz="1400" b="0" baseline="0"/>
                  <a:t> </a:t>
                </a:r>
                <a:r>
                  <a:rPr lang="en-US" sz="1400" b="0"/>
                  <a:t>Length (CL) (mm)</a:t>
                </a:r>
              </a:p>
            </c:rich>
          </c:tx>
          <c:layout>
            <c:manualLayout>
              <c:xMode val="edge"/>
              <c:yMode val="edge"/>
              <c:x val="1.0862820751821841E-2"/>
              <c:y val="0.29347550428879982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71438720"/>
        <c:crosses val="autoZero"/>
        <c:crossBetween val="between"/>
      </c:valAx>
      <c:valAx>
        <c:axId val="71451392"/>
        <c:scaling>
          <c:orientation val="minMax"/>
          <c:max val="25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Temperature </a:t>
                </a:r>
                <a:r>
                  <a:rPr lang="en-US" sz="1400" b="0">
                    <a:latin typeface="Calibri"/>
                  </a:rPr>
                  <a:t>°</a:t>
                </a:r>
                <a:r>
                  <a:rPr lang="en-US" sz="1400" b="0"/>
                  <a:t>C</a:t>
                </a:r>
              </a:p>
            </c:rich>
          </c:tx>
          <c:layout>
            <c:manualLayout>
              <c:xMode val="edge"/>
              <c:yMode val="edge"/>
              <c:x val="0.86545030883916929"/>
              <c:y val="0.42221571783989592"/>
            </c:manualLayout>
          </c:layout>
        </c:title>
        <c:numFmt formatCode="General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71453312"/>
        <c:crosses val="max"/>
        <c:crossBetween val="between"/>
      </c:valAx>
      <c:catAx>
        <c:axId val="71453312"/>
        <c:scaling>
          <c:orientation val="minMax"/>
        </c:scaling>
        <c:delete val="1"/>
        <c:axPos val="b"/>
        <c:tickLblPos val="none"/>
        <c:crossAx val="7145139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57520670148634956"/>
          <c:y val="0.11762176575602791"/>
          <c:w val="0.2407560430654993"/>
          <c:h val="0.10160450338444536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 sz="2000" b="1">
                <a:latin typeface="Calibri" pitchFamily="34" charset="0"/>
              </a:defRPr>
            </a:pPr>
            <a:r>
              <a:rPr lang="en-US" sz="2000" b="1">
                <a:latin typeface="Calibri" pitchFamily="34" charset="0"/>
              </a:rPr>
              <a:t>Increase In Carapace Length</a:t>
            </a:r>
          </a:p>
        </c:rich>
      </c:tx>
      <c:layout>
        <c:manualLayout>
          <c:xMode val="edge"/>
          <c:yMode val="edge"/>
          <c:x val="0.35694472193925025"/>
          <c:y val="5.2573559687003377E-2"/>
        </c:manualLayout>
      </c:layout>
    </c:title>
    <c:plotArea>
      <c:layout>
        <c:manualLayout>
          <c:layoutTarget val="inner"/>
          <c:xMode val="edge"/>
          <c:yMode val="edge"/>
          <c:x val="0.13301645963220732"/>
          <c:y val="0.15800643335745093"/>
          <c:w val="0.77670290393696029"/>
          <c:h val="0.655182267753875"/>
        </c:manualLayout>
      </c:layout>
      <c:barChart>
        <c:barDir val="col"/>
        <c:grouping val="clustered"/>
        <c:ser>
          <c:idx val="0"/>
          <c:order val="0"/>
          <c:tx>
            <c:strRef>
              <c:f>'CL2013-14Alldates-NO restocks'!$A$76</c:f>
              <c:strCache>
                <c:ptCount val="1"/>
                <c:pt idx="0">
                  <c:v>molt increment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2225">
              <a:solidFill>
                <a:schemeClr val="tx1"/>
              </a:solidFill>
            </a:ln>
          </c:spP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ctr"/>
            <c:showVal val="1"/>
          </c:dLbls>
          <c:cat>
            <c:strRef>
              <c:f>'CL2013-14Alldates-NO restocks'!$C$82:$H$82</c:f>
              <c:strCache>
                <c:ptCount val="6"/>
                <c:pt idx="0">
                  <c:v>  June 3, 2013-July 1, 2013</c:v>
                </c:pt>
                <c:pt idx="1">
                  <c:v>July 1-July 23</c:v>
                </c:pt>
                <c:pt idx="2">
                  <c:v>July 23-Aug. 14</c:v>
                </c:pt>
                <c:pt idx="3">
                  <c:v>Aug. 14-Sept. 18</c:v>
                </c:pt>
                <c:pt idx="4">
                  <c:v>Sept. 18-Oct. 22</c:v>
                </c:pt>
                <c:pt idx="5">
                  <c:v>Oct. 22, 2013-May 6, 2014</c:v>
                </c:pt>
              </c:strCache>
            </c:strRef>
          </c:cat>
          <c:val>
            <c:numRef>
              <c:f>'CL2013-14Alldates-NO restocks'!$C$76:$H$76</c:f>
              <c:numCache>
                <c:formatCode>0.0</c:formatCode>
                <c:ptCount val="6"/>
                <c:pt idx="0">
                  <c:v>0.311</c:v>
                </c:pt>
                <c:pt idx="1">
                  <c:v>0.65</c:v>
                </c:pt>
                <c:pt idx="2">
                  <c:v>1.7509999999999999</c:v>
                </c:pt>
                <c:pt idx="3">
                  <c:v>0.90800000000000003</c:v>
                </c:pt>
                <c:pt idx="4">
                  <c:v>0.71899999999999997</c:v>
                </c:pt>
                <c:pt idx="5">
                  <c:v>1.1160000000000001</c:v>
                </c:pt>
              </c:numCache>
            </c:numRef>
          </c:val>
        </c:ser>
        <c:dLbls>
          <c:showVal val="1"/>
        </c:dLbls>
        <c:axId val="86295680"/>
        <c:axId val="86297984"/>
      </c:barChart>
      <c:lineChart>
        <c:grouping val="standard"/>
        <c:ser>
          <c:idx val="1"/>
          <c:order val="1"/>
          <c:tx>
            <c:strRef>
              <c:f>'CL2013-14Alldates-NO restocks'!$A$77</c:f>
              <c:strCache>
                <c:ptCount val="1"/>
                <c:pt idx="0">
                  <c:v>hobo temp cage 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14"/>
            <c:spPr>
              <a:solidFill>
                <a:schemeClr val="tx1"/>
              </a:solidFill>
            </c:spPr>
          </c:marker>
          <c:val>
            <c:numRef>
              <c:f>'CL2013-14Alldates-NO restocks'!$B$77:$H$77</c:f>
              <c:numCache>
                <c:formatCode>0.0</c:formatCode>
                <c:ptCount val="7"/>
                <c:pt idx="0">
                  <c:v>15.993</c:v>
                </c:pt>
                <c:pt idx="1">
                  <c:v>20.623999999999999</c:v>
                </c:pt>
                <c:pt idx="2" formatCode="General">
                  <c:v>24.4</c:v>
                </c:pt>
                <c:pt idx="3">
                  <c:v>22.1</c:v>
                </c:pt>
                <c:pt idx="4" formatCode="General">
                  <c:v>20.100000000000001</c:v>
                </c:pt>
                <c:pt idx="5">
                  <c:v>17.399999999999999</c:v>
                </c:pt>
                <c:pt idx="6" formatCode="General">
                  <c:v>8.3000000000000007</c:v>
                </c:pt>
              </c:numCache>
            </c:numRef>
          </c:val>
        </c:ser>
        <c:marker val="1"/>
        <c:axId val="86183296"/>
        <c:axId val="86181376"/>
      </c:lineChart>
      <c:catAx>
        <c:axId val="86295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2013 - 2014</a:t>
                </a:r>
              </a:p>
            </c:rich>
          </c:tx>
          <c:layout>
            <c:manualLayout>
              <c:xMode val="edge"/>
              <c:yMode val="edge"/>
              <c:x val="0.44167708565804986"/>
              <c:y val="0.94163453549906795"/>
            </c:manualLayout>
          </c:layout>
        </c:title>
        <c:maj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0" vert="horz"/>
          <a:lstStyle/>
          <a:p>
            <a:pPr>
              <a:defRPr sz="1400" b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7984"/>
        <c:crosses val="autoZero"/>
        <c:auto val="1"/>
        <c:lblAlgn val="ctr"/>
        <c:lblOffset val="100"/>
      </c:catAx>
      <c:valAx>
        <c:axId val="86297984"/>
        <c:scaling>
          <c:orientation val="minMax"/>
          <c:max val="1.8"/>
        </c:scaling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Mean Molt Increment (mm)</a:t>
                </a:r>
              </a:p>
            </c:rich>
          </c:tx>
          <c:layout>
            <c:manualLayout>
              <c:xMode val="edge"/>
              <c:yMode val="edge"/>
              <c:x val="2.0614688227130237E-2"/>
              <c:y val="0.31028089258762143"/>
            </c:manualLayout>
          </c:layout>
        </c:title>
        <c:numFmt formatCode="0.0" sourceLinked="1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/>
          <a:lstStyle/>
          <a:p>
            <a:pPr>
              <a:defRPr sz="1400" b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5680"/>
        <c:crosses val="autoZero"/>
        <c:crossBetween val="between"/>
      </c:valAx>
      <c:valAx>
        <c:axId val="86181376"/>
        <c:scaling>
          <c:orientation val="minMax"/>
          <c:max val="25"/>
        </c:scaling>
        <c:axPos val="r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Temperature </a:t>
                </a:r>
                <a:r>
                  <a:rPr lang="en-US" sz="1400" b="0">
                    <a:latin typeface="Calibri"/>
                  </a:rPr>
                  <a:t>°C</a:t>
                </a:r>
                <a:endParaRPr lang="en-US" sz="1400" b="0"/>
              </a:p>
            </c:rich>
          </c:tx>
          <c:layout>
            <c:manualLayout>
              <c:xMode val="edge"/>
              <c:yMode val="edge"/>
              <c:x val="0.9587021985015407"/>
              <c:y val="0.39231300019145054"/>
            </c:manualLayout>
          </c:layout>
        </c:title>
        <c:numFmt formatCode="0.0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="0"/>
            </a:pPr>
            <a:endParaRPr lang="en-US"/>
          </a:p>
        </c:txPr>
        <c:crossAx val="86183296"/>
        <c:crosses val="max"/>
        <c:crossBetween val="between"/>
      </c:valAx>
      <c:catAx>
        <c:axId val="86183296"/>
        <c:scaling>
          <c:orientation val="minMax"/>
        </c:scaling>
        <c:delete val="1"/>
        <c:axPos val="b"/>
        <c:tickLblPos val="none"/>
        <c:crossAx val="8618137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0767514711080306"/>
          <c:y val="0.12157470345145495"/>
          <c:w val="0.25677971044031023"/>
          <c:h val="6.864469815932088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b="1"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 sz="2000" b="1">
                <a:latin typeface="Calibri" pitchFamily="34" charset="0"/>
              </a:defRPr>
            </a:pPr>
            <a:r>
              <a:rPr lang="en-US" sz="2000" b="1">
                <a:latin typeface="Calibri" pitchFamily="34" charset="0"/>
              </a:rPr>
              <a:t>Increase In Carapace Length</a:t>
            </a:r>
          </a:p>
        </c:rich>
      </c:tx>
      <c:layout>
        <c:manualLayout>
          <c:xMode val="edge"/>
          <c:yMode val="edge"/>
          <c:x val="0.29260492832970242"/>
          <c:y val="4.8960559466342576E-2"/>
        </c:manualLayout>
      </c:layout>
    </c:title>
    <c:plotArea>
      <c:layout>
        <c:manualLayout>
          <c:layoutTarget val="inner"/>
          <c:xMode val="edge"/>
          <c:yMode val="edge"/>
          <c:x val="0.13301645963220743"/>
          <c:y val="0.15800643335745104"/>
          <c:w val="0.56410172257176061"/>
          <c:h val="0.65518226775387522"/>
        </c:manualLayout>
      </c:layout>
      <c:barChart>
        <c:barDir val="col"/>
        <c:grouping val="clustered"/>
        <c:ser>
          <c:idx val="0"/>
          <c:order val="0"/>
          <c:tx>
            <c:strRef>
              <c:f>'CL2013-14Alldates-NO restocks'!$A$76</c:f>
              <c:strCache>
                <c:ptCount val="1"/>
                <c:pt idx="0">
                  <c:v>molt increment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2225">
              <a:solidFill>
                <a:schemeClr val="tx1"/>
              </a:solidFill>
            </a:ln>
          </c:spP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ctr"/>
            <c:showVal val="1"/>
          </c:dLbls>
          <c:cat>
            <c:strRef>
              <c:f>'CL2013-14Alldates-NO restocks'!$C$82:$H$82</c:f>
              <c:strCache>
                <c:ptCount val="6"/>
                <c:pt idx="0">
                  <c:v>  June 3, 2013-July 1, 2013</c:v>
                </c:pt>
                <c:pt idx="1">
                  <c:v>July 1-July 23</c:v>
                </c:pt>
                <c:pt idx="2">
                  <c:v>July 23-Aug. 14</c:v>
                </c:pt>
                <c:pt idx="3">
                  <c:v>Aug. 14-Sept. 18</c:v>
                </c:pt>
                <c:pt idx="4">
                  <c:v>Sept. 18-Oct. 22</c:v>
                </c:pt>
                <c:pt idx="5">
                  <c:v>Oct. 22, 2013-May 6, 2014</c:v>
                </c:pt>
              </c:strCache>
            </c:strRef>
          </c:cat>
          <c:val>
            <c:numRef>
              <c:f>'CL2013-14Alldates-NO restocks'!$C$76:$H$76</c:f>
              <c:numCache>
                <c:formatCode>0.0</c:formatCode>
                <c:ptCount val="6"/>
                <c:pt idx="0">
                  <c:v>0.311</c:v>
                </c:pt>
                <c:pt idx="1">
                  <c:v>0.65</c:v>
                </c:pt>
                <c:pt idx="2">
                  <c:v>1.7509999999999999</c:v>
                </c:pt>
                <c:pt idx="3">
                  <c:v>0.90800000000000003</c:v>
                </c:pt>
                <c:pt idx="4">
                  <c:v>0.71899999999999997</c:v>
                </c:pt>
                <c:pt idx="5">
                  <c:v>1.1160000000000001</c:v>
                </c:pt>
              </c:numCache>
            </c:numRef>
          </c:val>
        </c:ser>
        <c:dLbls>
          <c:showVal val="1"/>
        </c:dLbls>
        <c:axId val="86203776"/>
        <c:axId val="86238720"/>
      </c:barChart>
      <c:catAx>
        <c:axId val="86203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2013 - 2014</a:t>
                </a:r>
              </a:p>
            </c:rich>
          </c:tx>
          <c:layout>
            <c:manualLayout>
              <c:xMode val="edge"/>
              <c:yMode val="edge"/>
              <c:x val="0.36335032762432101"/>
              <c:y val="0.93802146987935353"/>
            </c:manualLayout>
          </c:layout>
        </c:title>
        <c:maj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0" vert="horz"/>
          <a:lstStyle/>
          <a:p>
            <a:pPr>
              <a:defRPr sz="1400" b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38720"/>
        <c:crosses val="autoZero"/>
        <c:auto val="1"/>
        <c:lblAlgn val="ctr"/>
        <c:lblOffset val="100"/>
      </c:catAx>
      <c:valAx>
        <c:axId val="86238720"/>
        <c:scaling>
          <c:orientation val="minMax"/>
          <c:max val="1.8"/>
        </c:scaling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Mean Molt Increment (mm)</a:t>
                </a:r>
              </a:p>
            </c:rich>
          </c:tx>
          <c:layout>
            <c:manualLayout>
              <c:xMode val="edge"/>
              <c:yMode val="edge"/>
              <c:x val="2.0614737235338833E-2"/>
              <c:y val="0.33918500488184644"/>
            </c:manualLayout>
          </c:layout>
        </c:title>
        <c:numFmt formatCode="0.0" sourceLinked="1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/>
          <a:lstStyle/>
          <a:p>
            <a:pPr>
              <a:defRPr sz="1400" b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03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753140779337961"/>
          <c:y val="0.19202865154091078"/>
          <c:w val="0.13089741398374785"/>
          <c:h val="6.864469815932088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b="1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Lobster Growth Over Time</a:t>
            </a:r>
          </a:p>
        </c:rich>
      </c:tx>
      <c:layout>
        <c:manualLayout>
          <c:xMode val="edge"/>
          <c:yMode val="edge"/>
          <c:x val="0.35932729524971951"/>
          <c:y val="8.2165030614387256E-3"/>
        </c:manualLayout>
      </c:layout>
      <c:overlay val="1"/>
    </c:title>
    <c:plotArea>
      <c:layout>
        <c:manualLayout>
          <c:layoutTarget val="inner"/>
          <c:xMode val="edge"/>
          <c:yMode val="edge"/>
          <c:x val="9.83494195493997E-2"/>
          <c:y val="0.1087546101350895"/>
          <c:w val="0.79527396921028948"/>
          <c:h val="0.73421751356401044"/>
        </c:manualLayout>
      </c:layout>
      <c:barChart>
        <c:barDir val="col"/>
        <c:grouping val="clustered"/>
        <c:ser>
          <c:idx val="0"/>
          <c:order val="0"/>
          <c:tx>
            <c:strRef>
              <c:f>'combined graph'!$A$5</c:f>
              <c:strCache>
                <c:ptCount val="1"/>
                <c:pt idx="0">
                  <c:v>Mean Carapace Length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prstClr val="black"/>
              </a:solidFill>
            </a:ln>
          </c:spPr>
          <c:dLbls>
            <c:txPr>
              <a:bodyPr/>
              <a:lstStyle/>
              <a:p>
                <a:pPr>
                  <a:defRPr sz="1600" baseline="0"/>
                </a:pPr>
                <a:endParaRPr lang="en-US"/>
              </a:p>
            </c:txPr>
            <c:dLblPos val="ctr"/>
            <c:showVal val="1"/>
          </c:dLbls>
          <c:errBars>
            <c:errBarType val="both"/>
            <c:errValType val="percentage"/>
            <c:val val="5"/>
          </c:errBars>
          <c:cat>
            <c:strRef>
              <c:f>'combined graph'!$D$2:$J$2</c:f>
              <c:strCache>
                <c:ptCount val="7"/>
                <c:pt idx="0">
                  <c:v>  June 3       2013</c:v>
                </c:pt>
                <c:pt idx="1">
                  <c:v>July 1</c:v>
                </c:pt>
                <c:pt idx="2">
                  <c:v>July 23</c:v>
                </c:pt>
                <c:pt idx="3">
                  <c:v>Aug. 14</c:v>
                </c:pt>
                <c:pt idx="4">
                  <c:v>Sept. 18</c:v>
                </c:pt>
                <c:pt idx="5">
                  <c:v>Oct. 22</c:v>
                </c:pt>
                <c:pt idx="6">
                  <c:v>May 6        2014</c:v>
                </c:pt>
              </c:strCache>
            </c:strRef>
          </c:cat>
          <c:val>
            <c:numRef>
              <c:f>'combined graph'!$C$5:$I$5</c:f>
              <c:numCache>
                <c:formatCode>0.0</c:formatCode>
                <c:ptCount val="7"/>
                <c:pt idx="0">
                  <c:v>6.0433728290813278</c:v>
                </c:pt>
                <c:pt idx="1">
                  <c:v>6.3537512175324684</c:v>
                </c:pt>
                <c:pt idx="2">
                  <c:v>7.0039247256071233</c:v>
                </c:pt>
                <c:pt idx="3">
                  <c:v>8.7549596059113313</c:v>
                </c:pt>
                <c:pt idx="4">
                  <c:v>9.6628259433962285</c:v>
                </c:pt>
                <c:pt idx="5">
                  <c:v>10.382260683760681</c:v>
                </c:pt>
                <c:pt idx="6">
                  <c:v>11.6</c:v>
                </c:pt>
              </c:numCache>
            </c:numRef>
          </c:val>
        </c:ser>
        <c:gapWidth val="104"/>
        <c:overlap val="-1"/>
        <c:axId val="86128128"/>
        <c:axId val="86130048"/>
      </c:barChart>
      <c:lineChart>
        <c:grouping val="standard"/>
        <c:ser>
          <c:idx val="2"/>
          <c:order val="1"/>
          <c:tx>
            <c:strRef>
              <c:f>'combined graph'!$A$8</c:f>
              <c:strCache>
                <c:ptCount val="1"/>
                <c:pt idx="0">
                  <c:v>Temperature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circle"/>
            <c:size val="28"/>
            <c:spPr>
              <a:solidFill>
                <a:schemeClr val="bg1">
                  <a:lumMod val="85000"/>
                </a:schemeClr>
              </a:solidFill>
              <a:ln w="12700">
                <a:solidFill>
                  <a:prstClr val="black"/>
                </a:solidFill>
              </a:ln>
            </c:spPr>
          </c:marker>
          <c:dLbls>
            <c:txPr>
              <a:bodyPr/>
              <a:lstStyle/>
              <a:p>
                <a:pPr>
                  <a:defRPr sz="1400"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'combined graph'!$D$2:$J$2</c:f>
              <c:strCache>
                <c:ptCount val="7"/>
                <c:pt idx="0">
                  <c:v>  June 3       2013</c:v>
                </c:pt>
                <c:pt idx="1">
                  <c:v>July 1</c:v>
                </c:pt>
                <c:pt idx="2">
                  <c:v>July 23</c:v>
                </c:pt>
                <c:pt idx="3">
                  <c:v>Aug. 14</c:v>
                </c:pt>
                <c:pt idx="4">
                  <c:v>Sept. 18</c:v>
                </c:pt>
                <c:pt idx="5">
                  <c:v>Oct. 22</c:v>
                </c:pt>
                <c:pt idx="6">
                  <c:v>May 6        2014</c:v>
                </c:pt>
              </c:strCache>
            </c:strRef>
          </c:cat>
          <c:val>
            <c:numRef>
              <c:f>'CL2013-14Alldates-NO restocks'!$B$77:$H$77</c:f>
              <c:numCache>
                <c:formatCode>0.0</c:formatCode>
                <c:ptCount val="7"/>
                <c:pt idx="0">
                  <c:v>15.993</c:v>
                </c:pt>
                <c:pt idx="1">
                  <c:v>20.623999999999999</c:v>
                </c:pt>
                <c:pt idx="2" formatCode="General">
                  <c:v>24.4</c:v>
                </c:pt>
                <c:pt idx="3">
                  <c:v>22.1</c:v>
                </c:pt>
                <c:pt idx="4" formatCode="General">
                  <c:v>20.100000000000001</c:v>
                </c:pt>
                <c:pt idx="5">
                  <c:v>17.399999999999999</c:v>
                </c:pt>
                <c:pt idx="6" formatCode="General">
                  <c:v>8.3000000000000007</c:v>
                </c:pt>
              </c:numCache>
            </c:numRef>
          </c:val>
        </c:ser>
        <c:marker val="1"/>
        <c:axId val="86322560"/>
        <c:axId val="86320640"/>
      </c:lineChart>
      <c:catAx>
        <c:axId val="86128128"/>
        <c:scaling>
          <c:orientation val="minMax"/>
        </c:scaling>
        <c:axPos val="b"/>
        <c:maj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400"/>
            </a:pPr>
            <a:endParaRPr lang="en-US"/>
          </a:p>
        </c:txPr>
        <c:crossAx val="86130048"/>
        <c:crosses val="autoZero"/>
        <c:auto val="1"/>
        <c:lblAlgn val="ctr"/>
        <c:lblOffset val="100"/>
      </c:catAx>
      <c:valAx>
        <c:axId val="86130048"/>
        <c:scaling>
          <c:orientation val="minMax"/>
          <c:max val="13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Mean Carapace Length (mm)</a:t>
                </a:r>
              </a:p>
            </c:rich>
          </c:tx>
          <c:layout>
            <c:manualLayout>
              <c:xMode val="edge"/>
              <c:yMode val="edge"/>
              <c:x val="3.7162706228924948E-3"/>
              <c:y val="0.2718641896624398"/>
            </c:manualLayout>
          </c:layout>
        </c:title>
        <c:numFmt formatCode="0.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86128128"/>
        <c:crosses val="autoZero"/>
        <c:crossBetween val="between"/>
      </c:valAx>
      <c:valAx>
        <c:axId val="86320640"/>
        <c:scaling>
          <c:orientation val="minMax"/>
          <c:max val="25"/>
        </c:scaling>
        <c:axPos val="r"/>
        <c:title>
          <c:tx>
            <c:rich>
              <a:bodyPr rot="-5400000" vert="horz"/>
              <a:lstStyle/>
              <a:p>
                <a:pPr>
                  <a:defRPr sz="1600" b="0" baseline="0"/>
                </a:pPr>
                <a:r>
                  <a:rPr lang="en-US" sz="1600" b="0" baseline="0"/>
                  <a:t>Temperature (°C) </a:t>
                </a:r>
              </a:p>
            </c:rich>
          </c:tx>
          <c:layout>
            <c:manualLayout>
              <c:xMode val="edge"/>
              <c:yMode val="edge"/>
              <c:x val="0.95879936310534841"/>
              <c:y val="0.33834684629091499"/>
            </c:manualLayout>
          </c:layout>
        </c:title>
        <c:numFmt formatCode="0.0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86322560"/>
        <c:crosses val="max"/>
        <c:crossBetween val="between"/>
      </c:valAx>
      <c:catAx>
        <c:axId val="86322560"/>
        <c:scaling>
          <c:orientation val="minMax"/>
        </c:scaling>
        <c:delete val="1"/>
        <c:axPos val="b"/>
        <c:tickLblPos val="none"/>
        <c:crossAx val="86320640"/>
        <c:crosses val="autoZero"/>
        <c:auto val="1"/>
        <c:lblAlgn val="ctr"/>
        <c:lblOffset val="100"/>
      </c:catAx>
    </c:plotArea>
    <c:legend>
      <c:legendPos val="tr"/>
      <c:layout>
        <c:manualLayout>
          <c:xMode val="edge"/>
          <c:yMode val="edge"/>
          <c:x val="0.10685480454941386"/>
          <c:y val="0.10928577103532019"/>
          <c:w val="0.21711640442785102"/>
          <c:h val="0.10156803124216833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0</xdr:rowOff>
    </xdr:from>
    <xdr:to>
      <xdr:col>7</xdr:col>
      <xdr:colOff>2084917</xdr:colOff>
      <xdr:row>90</xdr:row>
      <xdr:rowOff>211667</xdr:rowOff>
    </xdr:to>
    <xdr:sp macro="" textlink="">
      <xdr:nvSpPr>
        <xdr:cNvPr id="4" name="TextBox 3"/>
        <xdr:cNvSpPr txBox="1"/>
      </xdr:nvSpPr>
      <xdr:spPr>
        <a:xfrm>
          <a:off x="0" y="20955000"/>
          <a:ext cx="13589000" cy="21166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aseline="0">
              <a:solidFill>
                <a:srgbClr val="FF0000"/>
              </a:solidFill>
            </a:rPr>
            <a:t>Dead, on 6/17/13:  cage 1: #8, 12;  cage 2: #15;  cage 3:  #2,3,8,20,24--NOT included in this file.  </a:t>
          </a:r>
          <a:r>
            <a:rPr lang="en-US" sz="1200" b="1" baseline="0">
              <a:solidFill>
                <a:srgbClr val="FF0000"/>
              </a:solidFill>
            </a:rPr>
            <a:t>TOTAL # dead over entire exp.= 21;   21/72=29.2% mortality;  70.8% survival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600427</xdr:colOff>
      <xdr:row>5</xdr:row>
      <xdr:rowOff>21166</xdr:rowOff>
    </xdr:from>
    <xdr:to>
      <xdr:col>14</xdr:col>
      <xdr:colOff>42334</xdr:colOff>
      <xdr:row>33</xdr:row>
      <xdr:rowOff>107830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551648</xdr:colOff>
      <xdr:row>10</xdr:row>
      <xdr:rowOff>134632</xdr:rowOff>
    </xdr:from>
    <xdr:to>
      <xdr:col>37</xdr:col>
      <xdr:colOff>551649</xdr:colOff>
      <xdr:row>23</xdr:row>
      <xdr:rowOff>42333</xdr:rowOff>
    </xdr:to>
    <xdr:grpSp>
      <xdr:nvGrpSpPr>
        <xdr:cNvPr id="3" name="Group 2"/>
        <xdr:cNvGrpSpPr/>
      </xdr:nvGrpSpPr>
      <xdr:grpSpPr>
        <a:xfrm>
          <a:off x="18230048" y="2039632"/>
          <a:ext cx="4876801" cy="2384201"/>
          <a:chOff x="19430999" y="7467599"/>
          <a:chExt cx="4876800" cy="2514600"/>
        </a:xfrm>
      </xdr:grpSpPr>
      <xdr:pic>
        <xdr:nvPicPr>
          <xdr:cNvPr id="4" name="Picture 3" descr="C:\Users\ckuropat\Desktop\Lobster Nursery Study 2013\PICTURES for measurements\MeasurementPics 8_14_13\DSCN0517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17448" t="28430" r="20517" b="28926"/>
          <a:stretch>
            <a:fillRect/>
          </a:stretch>
        </xdr:blipFill>
        <xdr:spPr bwMode="auto">
          <a:xfrm>
            <a:off x="19430999" y="7467599"/>
            <a:ext cx="4876800" cy="2514600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</xdr:pic>
      <xdr:cxnSp macro="">
        <xdr:nvCxnSpPr>
          <xdr:cNvPr id="5" name="Straight Arrow Connector 4"/>
          <xdr:cNvCxnSpPr/>
        </xdr:nvCxnSpPr>
        <xdr:spPr>
          <a:xfrm>
            <a:off x="21336000" y="9296400"/>
            <a:ext cx="1219200" cy="0"/>
          </a:xfrm>
          <a:prstGeom prst="straightConnector1">
            <a:avLst/>
          </a:prstGeom>
          <a:ln>
            <a:solidFill>
              <a:srgbClr val="FFFF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13"/>
          <xdr:cNvSpPr txBox="1"/>
        </xdr:nvSpPr>
        <xdr:spPr>
          <a:xfrm>
            <a:off x="21412200" y="9067800"/>
            <a:ext cx="1219200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219456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438912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658368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877824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1097280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1316736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1536192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1755648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>
                <a:solidFill>
                  <a:srgbClr val="FFFF00"/>
                </a:solidFill>
              </a:rPr>
              <a:t>Carapace length</a:t>
            </a:r>
          </a:p>
        </xdr:txBody>
      </xdr:sp>
      <xdr:sp macro="" textlink="">
        <xdr:nvSpPr>
          <xdr:cNvPr id="7" name="TextBox 14"/>
          <xdr:cNvSpPr txBox="1"/>
        </xdr:nvSpPr>
        <xdr:spPr>
          <a:xfrm>
            <a:off x="21336000" y="7543800"/>
            <a:ext cx="1143000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219456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438912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658368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877824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1097280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1316736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1536192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17556480" algn="l" defTabSz="4389120" rtl="0" eaLnBrk="1" latinLnBrk="0" hangingPunct="1">
              <a:defRPr sz="8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 b="1"/>
              <a:t>Millimeters</a:t>
            </a:r>
          </a:p>
        </xdr:txBody>
      </xdr:sp>
    </xdr:grpSp>
    <xdr:clientData/>
  </xdr:twoCellAnchor>
  <xdr:twoCellAnchor>
    <xdr:from>
      <xdr:col>14</xdr:col>
      <xdr:colOff>259888</xdr:colOff>
      <xdr:row>5</xdr:row>
      <xdr:rowOff>30352</xdr:rowOff>
    </xdr:from>
    <xdr:to>
      <xdr:col>27</xdr:col>
      <xdr:colOff>529764</xdr:colOff>
      <xdr:row>41</xdr:row>
      <xdr:rowOff>11981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48213</xdr:colOff>
      <xdr:row>42</xdr:row>
      <xdr:rowOff>150519</xdr:rowOff>
    </xdr:from>
    <xdr:to>
      <xdr:col>16</xdr:col>
      <xdr:colOff>79375</xdr:colOff>
      <xdr:row>79</xdr:row>
      <xdr:rowOff>132147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130897</xdr:colOff>
      <xdr:row>11</xdr:row>
      <xdr:rowOff>153774</xdr:rowOff>
    </xdr:from>
    <xdr:to>
      <xdr:col>7</xdr:col>
      <xdr:colOff>639503</xdr:colOff>
      <xdr:row>42</xdr:row>
      <xdr:rowOff>130776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97"/>
  <sheetViews>
    <sheetView zoomScale="74" zoomScaleNormal="74" workbookViewId="0">
      <pane ySplit="1" topLeftCell="A84" activePane="bottomLeft" state="frozen"/>
      <selection pane="bottomLeft" activeCell="B102" sqref="B102"/>
    </sheetView>
  </sheetViews>
  <sheetFormatPr defaultRowHeight="18.5"/>
  <cols>
    <col min="1" max="1" width="37.81640625" style="12" bestFit="1" customWidth="1"/>
    <col min="2" max="2" width="23.08984375" style="12" bestFit="1" customWidth="1"/>
    <col min="3" max="3" width="29.90625" style="1" bestFit="1" customWidth="1"/>
    <col min="4" max="5" width="17.6328125" style="1" bestFit="1" customWidth="1"/>
    <col min="6" max="6" width="17.6328125" style="4" bestFit="1" customWidth="1"/>
    <col min="7" max="7" width="21.26953125" style="4" bestFit="1" customWidth="1"/>
    <col min="8" max="8" width="30.36328125" style="12" bestFit="1" customWidth="1"/>
    <col min="9" max="9" width="21.08984375" style="12" bestFit="1" customWidth="1"/>
    <col min="10" max="10" width="17.6328125" style="1" bestFit="1" customWidth="1"/>
    <col min="11" max="11" width="8.7265625" style="12"/>
    <col min="12" max="12" width="14.36328125" style="1" bestFit="1" customWidth="1"/>
    <col min="13" max="13" width="17.6328125" style="4" bestFit="1" customWidth="1"/>
    <col min="14" max="14" width="53.7265625" style="4" bestFit="1" customWidth="1"/>
    <col min="15" max="17" width="8.7265625" style="13"/>
    <col min="18" max="16384" width="8.7265625" style="12"/>
  </cols>
  <sheetData>
    <row r="1" spans="1:20">
      <c r="A1" s="4" t="s">
        <v>55</v>
      </c>
      <c r="B1" s="1" t="s">
        <v>78</v>
      </c>
      <c r="C1" s="1" t="s">
        <v>72</v>
      </c>
      <c r="D1" s="8">
        <v>41478</v>
      </c>
      <c r="E1" s="4" t="s">
        <v>73</v>
      </c>
      <c r="F1" s="4" t="s">
        <v>75</v>
      </c>
      <c r="G1" s="4" t="s">
        <v>96</v>
      </c>
      <c r="H1" s="1" t="s">
        <v>97</v>
      </c>
      <c r="I1" s="52" t="s">
        <v>122</v>
      </c>
    </row>
    <row r="2" spans="1:20">
      <c r="A2" s="2" t="s">
        <v>68</v>
      </c>
      <c r="B2" s="1" t="s">
        <v>71</v>
      </c>
      <c r="C2" s="4" t="s">
        <v>71</v>
      </c>
      <c r="D2" s="4" t="s">
        <v>71</v>
      </c>
      <c r="E2" s="4" t="s">
        <v>71</v>
      </c>
      <c r="F2" s="1" t="s">
        <v>71</v>
      </c>
      <c r="G2" s="4" t="s">
        <v>71</v>
      </c>
      <c r="H2" s="4" t="s">
        <v>71</v>
      </c>
      <c r="I2" s="53"/>
      <c r="J2" s="4"/>
      <c r="L2" s="9"/>
      <c r="N2" s="10"/>
    </row>
    <row r="3" spans="1:20">
      <c r="A3" s="4" t="s">
        <v>9</v>
      </c>
      <c r="B3" s="1">
        <v>5.4729999999999999</v>
      </c>
      <c r="C3" s="4">
        <v>6.3150000000000004</v>
      </c>
      <c r="D3" s="4">
        <v>6.2329999999999997</v>
      </c>
      <c r="E3" s="1">
        <v>7.306</v>
      </c>
      <c r="F3" s="1">
        <v>10.321999999999999</v>
      </c>
      <c r="G3" s="4">
        <v>8.7530000000000001</v>
      </c>
      <c r="H3" s="1">
        <v>9.5060000000000002</v>
      </c>
      <c r="I3" s="54">
        <f>H3-B3</f>
        <v>4.0330000000000004</v>
      </c>
      <c r="J3" s="4"/>
      <c r="N3" s="10"/>
    </row>
    <row r="4" spans="1:20">
      <c r="A4" s="4" t="s">
        <v>5</v>
      </c>
      <c r="B4" s="1">
        <v>6.4859999999999998</v>
      </c>
      <c r="C4" s="4">
        <v>6.32</v>
      </c>
      <c r="D4" s="4">
        <v>6.6920000000000002</v>
      </c>
      <c r="E4" s="1">
        <v>8.718</v>
      </c>
      <c r="F4" s="1">
        <v>9.5109999999999992</v>
      </c>
      <c r="G4" s="4">
        <v>9.0570000000000004</v>
      </c>
      <c r="H4" s="1">
        <v>10.217000000000001</v>
      </c>
      <c r="I4" s="54">
        <f t="shared" ref="I4:I67" si="0">H4-B4</f>
        <v>3.7310000000000008</v>
      </c>
      <c r="J4" s="4"/>
      <c r="N4" s="10"/>
    </row>
    <row r="5" spans="1:20">
      <c r="A5" s="4" t="s">
        <v>16</v>
      </c>
      <c r="B5" s="1">
        <v>5.7350000000000003</v>
      </c>
      <c r="C5" s="4">
        <v>6.78</v>
      </c>
      <c r="D5" s="4">
        <v>7.3</v>
      </c>
      <c r="E5" s="1">
        <v>8.9369999999999994</v>
      </c>
      <c r="F5" s="1">
        <v>9.5030000000000001</v>
      </c>
      <c r="G5" s="4">
        <v>10.305</v>
      </c>
      <c r="H5" s="1">
        <v>10.805</v>
      </c>
      <c r="I5" s="54">
        <f t="shared" si="0"/>
        <v>5.0699999999999994</v>
      </c>
      <c r="J5" s="4"/>
      <c r="N5" s="10"/>
    </row>
    <row r="6" spans="1:20">
      <c r="A6" s="4" t="s">
        <v>12</v>
      </c>
      <c r="B6" s="1">
        <v>6.1870000000000003</v>
      </c>
      <c r="C6" s="4">
        <v>6.2080000000000002</v>
      </c>
      <c r="D6" s="4">
        <v>7.3330000000000002</v>
      </c>
      <c r="E6" s="1">
        <v>9.0280000000000005</v>
      </c>
      <c r="F6" s="1">
        <v>9.4209999999999994</v>
      </c>
      <c r="G6" s="4">
        <v>9.4700000000000006</v>
      </c>
      <c r="H6" s="1">
        <v>10.189</v>
      </c>
      <c r="I6" s="54">
        <f t="shared" si="0"/>
        <v>4.0019999999999998</v>
      </c>
      <c r="J6" s="4"/>
      <c r="N6" s="10"/>
    </row>
    <row r="7" spans="1:20">
      <c r="A7" s="4" t="s">
        <v>4</v>
      </c>
      <c r="B7" s="1">
        <v>5.82</v>
      </c>
      <c r="C7" s="4">
        <v>7.0369999999999999</v>
      </c>
      <c r="D7" s="4">
        <v>6.9180000000000001</v>
      </c>
      <c r="E7" s="1">
        <v>8.3689999999999998</v>
      </c>
      <c r="F7" s="1">
        <v>9.8539999999999992</v>
      </c>
      <c r="G7" s="4">
        <v>9.92</v>
      </c>
      <c r="H7" s="1">
        <v>11.071999999999999</v>
      </c>
      <c r="I7" s="54">
        <f t="shared" si="0"/>
        <v>5.2519999999999989</v>
      </c>
      <c r="J7" s="4"/>
      <c r="N7" s="10"/>
      <c r="T7" s="14"/>
    </row>
    <row r="8" spans="1:20" s="15" customFormat="1">
      <c r="A8" s="4" t="s">
        <v>56</v>
      </c>
      <c r="B8" s="4">
        <v>5.5490000000000004</v>
      </c>
      <c r="C8" s="4">
        <v>5.7389999999999999</v>
      </c>
      <c r="D8" s="4">
        <v>5.1630000000000003</v>
      </c>
      <c r="E8" s="3" t="s">
        <v>65</v>
      </c>
      <c r="F8" s="3" t="s">
        <v>81</v>
      </c>
      <c r="G8" s="3" t="s">
        <v>81</v>
      </c>
      <c r="H8" s="3" t="s">
        <v>81</v>
      </c>
      <c r="I8" s="54" t="s">
        <v>89</v>
      </c>
      <c r="J8" s="4"/>
      <c r="L8" s="1"/>
      <c r="M8" s="4"/>
      <c r="N8" s="10"/>
      <c r="O8" s="13"/>
      <c r="P8" s="13"/>
      <c r="Q8" s="13"/>
    </row>
    <row r="9" spans="1:20">
      <c r="A9" s="4" t="s">
        <v>1</v>
      </c>
      <c r="B9" s="1">
        <v>5.585</v>
      </c>
      <c r="C9" s="4">
        <v>6.5540000000000003</v>
      </c>
      <c r="D9" s="4">
        <v>6.524</v>
      </c>
      <c r="E9" s="1">
        <v>9.0760000000000005</v>
      </c>
      <c r="F9" s="1">
        <v>9.359</v>
      </c>
      <c r="G9" s="4">
        <v>9.8659999999999997</v>
      </c>
      <c r="H9" s="1">
        <v>11.289</v>
      </c>
      <c r="I9" s="54">
        <f t="shared" si="0"/>
        <v>5.7039999999999997</v>
      </c>
      <c r="J9" s="4"/>
      <c r="N9" s="10"/>
    </row>
    <row r="10" spans="1:20">
      <c r="A10" s="4" t="s">
        <v>0</v>
      </c>
      <c r="B10" s="1">
        <v>5.96</v>
      </c>
      <c r="C10" s="4">
        <v>7.0490000000000004</v>
      </c>
      <c r="D10" s="4">
        <v>6.8140000000000001</v>
      </c>
      <c r="E10" s="1">
        <v>9.0419999999999998</v>
      </c>
      <c r="F10" s="1">
        <v>9.5960000000000001</v>
      </c>
      <c r="G10" s="4">
        <v>10.57</v>
      </c>
      <c r="H10" s="1">
        <v>10.726000000000001</v>
      </c>
      <c r="I10" s="54">
        <f t="shared" si="0"/>
        <v>4.7660000000000009</v>
      </c>
      <c r="J10" s="4"/>
      <c r="N10" s="10"/>
      <c r="S10" s="16"/>
    </row>
    <row r="11" spans="1:20">
      <c r="A11" s="4" t="s">
        <v>11</v>
      </c>
      <c r="B11" s="1">
        <v>5.7809999999999997</v>
      </c>
      <c r="C11" s="4">
        <v>7.0860000000000003</v>
      </c>
      <c r="D11" s="4">
        <v>9.1270000000000007</v>
      </c>
      <c r="E11" s="1">
        <v>10.753</v>
      </c>
      <c r="F11" s="1">
        <v>10.491</v>
      </c>
      <c r="G11" s="4">
        <v>11.342000000000001</v>
      </c>
      <c r="H11" s="1">
        <v>12.071</v>
      </c>
      <c r="I11" s="54">
        <f t="shared" si="0"/>
        <v>6.29</v>
      </c>
      <c r="J11" s="4"/>
      <c r="N11" s="10"/>
    </row>
    <row r="12" spans="1:20">
      <c r="A12" s="4" t="s">
        <v>17</v>
      </c>
      <c r="B12" s="1">
        <v>6.7409999999999997</v>
      </c>
      <c r="C12" s="4">
        <v>7.09</v>
      </c>
      <c r="D12" s="4">
        <v>6.7329999999999997</v>
      </c>
      <c r="E12" s="1">
        <v>12.089</v>
      </c>
      <c r="F12" s="1">
        <v>10.413</v>
      </c>
      <c r="G12" s="5" t="s">
        <v>67</v>
      </c>
      <c r="H12" s="1">
        <v>11.254</v>
      </c>
      <c r="I12" s="54">
        <f t="shared" si="0"/>
        <v>4.5129999999999999</v>
      </c>
      <c r="J12" s="4"/>
      <c r="N12" s="10"/>
    </row>
    <row r="13" spans="1:20">
      <c r="A13" s="4" t="s">
        <v>8</v>
      </c>
      <c r="B13" s="1">
        <v>5.8460000000000001</v>
      </c>
      <c r="C13" s="4">
        <v>6.4080000000000004</v>
      </c>
      <c r="D13" s="4">
        <v>7.0659999999999998</v>
      </c>
      <c r="E13" s="1">
        <v>8.0470000000000006</v>
      </c>
      <c r="F13" s="1">
        <v>9</v>
      </c>
      <c r="G13" s="4">
        <v>8.9710000000000001</v>
      </c>
      <c r="H13" s="1">
        <v>10.241</v>
      </c>
      <c r="I13" s="54">
        <f t="shared" si="0"/>
        <v>4.3949999999999996</v>
      </c>
      <c r="J13" s="4"/>
      <c r="N13" s="10"/>
    </row>
    <row r="14" spans="1:20">
      <c r="A14" s="4" t="s">
        <v>7</v>
      </c>
      <c r="B14" s="1">
        <v>5.9370000000000003</v>
      </c>
      <c r="C14" s="4">
        <v>6.6820000000000004</v>
      </c>
      <c r="D14" s="4">
        <v>8.8979999999999997</v>
      </c>
      <c r="E14" s="1">
        <v>6.9180000000000001</v>
      </c>
      <c r="F14" s="1">
        <v>9.7970000000000006</v>
      </c>
      <c r="G14" s="4">
        <v>9.9730000000000008</v>
      </c>
      <c r="H14" s="1">
        <v>11.377000000000001</v>
      </c>
      <c r="I14" s="54">
        <f t="shared" si="0"/>
        <v>5.44</v>
      </c>
      <c r="J14" s="4"/>
      <c r="N14" s="10"/>
    </row>
    <row r="15" spans="1:20">
      <c r="A15" s="4" t="s">
        <v>3</v>
      </c>
      <c r="B15" s="1">
        <v>5.0750000000000002</v>
      </c>
      <c r="C15" s="4">
        <v>6.6820000000000004</v>
      </c>
      <c r="D15" s="4">
        <v>7.1980000000000004</v>
      </c>
      <c r="E15" s="1">
        <v>10.807</v>
      </c>
      <c r="F15" s="1">
        <v>9.2710000000000008</v>
      </c>
      <c r="G15" s="4">
        <v>9.0679999999999996</v>
      </c>
      <c r="H15" s="1">
        <v>11.464</v>
      </c>
      <c r="I15" s="54">
        <f t="shared" si="0"/>
        <v>6.3890000000000002</v>
      </c>
      <c r="J15" s="4"/>
      <c r="L15" s="3"/>
      <c r="N15" s="10"/>
    </row>
    <row r="16" spans="1:20">
      <c r="A16" s="4" t="s">
        <v>6</v>
      </c>
      <c r="B16" s="1">
        <v>6.5110000000000001</v>
      </c>
      <c r="C16" s="4">
        <v>7.008</v>
      </c>
      <c r="D16" s="1" t="s">
        <v>74</v>
      </c>
      <c r="E16" s="1">
        <v>9.4849999999999994</v>
      </c>
      <c r="F16" s="1">
        <v>9.6280000000000001</v>
      </c>
      <c r="G16" s="5" t="s">
        <v>66</v>
      </c>
      <c r="H16" s="1">
        <v>10.778</v>
      </c>
      <c r="I16" s="54">
        <f t="shared" si="0"/>
        <v>4.2670000000000003</v>
      </c>
      <c r="J16" s="4"/>
      <c r="N16" s="10"/>
    </row>
    <row r="17" spans="1:17">
      <c r="A17" s="4" t="s">
        <v>2</v>
      </c>
      <c r="B17" s="1">
        <v>6.1239999999999997</v>
      </c>
      <c r="C17" s="4">
        <v>6.1639999999999997</v>
      </c>
      <c r="D17" s="4">
        <v>8.3490000000000002</v>
      </c>
      <c r="E17" s="1">
        <v>9.452</v>
      </c>
      <c r="F17" s="1">
        <v>10.026</v>
      </c>
      <c r="G17" s="4">
        <v>11.561</v>
      </c>
      <c r="H17" s="1">
        <v>12.125</v>
      </c>
      <c r="I17" s="54">
        <f t="shared" si="0"/>
        <v>6.0010000000000003</v>
      </c>
      <c r="J17" s="4"/>
      <c r="N17" s="10"/>
    </row>
    <row r="18" spans="1:17">
      <c r="A18" s="4" t="s">
        <v>13</v>
      </c>
      <c r="B18" s="1">
        <v>6.8949999999999996</v>
      </c>
      <c r="C18" s="4">
        <v>7.0960000000000001</v>
      </c>
      <c r="D18" s="4">
        <v>7.0259999999999998</v>
      </c>
      <c r="E18" s="1">
        <v>8.1790000000000003</v>
      </c>
      <c r="F18" s="1">
        <v>9.7059999999999995</v>
      </c>
      <c r="G18" s="4">
        <v>10.102</v>
      </c>
      <c r="H18" s="1">
        <v>10.231</v>
      </c>
      <c r="I18" s="54">
        <f t="shared" si="0"/>
        <v>3.3360000000000003</v>
      </c>
      <c r="J18" s="4"/>
      <c r="N18" s="10"/>
    </row>
    <row r="19" spans="1:17" s="15" customFormat="1">
      <c r="A19" s="4" t="s">
        <v>57</v>
      </c>
      <c r="B19" s="4">
        <v>6.1059999999999999</v>
      </c>
      <c r="C19" s="4">
        <v>6.4009999999999998</v>
      </c>
      <c r="D19" s="4">
        <v>6.4779999999999998</v>
      </c>
      <c r="E19" s="1">
        <v>7.7960000000000003</v>
      </c>
      <c r="F19" s="3" t="s">
        <v>65</v>
      </c>
      <c r="G19" s="3" t="s">
        <v>81</v>
      </c>
      <c r="H19" s="3" t="s">
        <v>81</v>
      </c>
      <c r="I19" s="54" t="s">
        <v>89</v>
      </c>
      <c r="J19" s="4"/>
      <c r="L19" s="1"/>
      <c r="M19" s="4"/>
      <c r="N19" s="10"/>
      <c r="O19" s="13"/>
      <c r="P19" s="13"/>
      <c r="Q19" s="13"/>
    </row>
    <row r="20" spans="1:17">
      <c r="A20" s="4" t="s">
        <v>15</v>
      </c>
      <c r="B20" s="1">
        <v>5.2519999999999998</v>
      </c>
      <c r="C20" s="4">
        <v>7.173</v>
      </c>
      <c r="D20" s="4">
        <v>6.4279999999999999</v>
      </c>
      <c r="E20" s="1">
        <v>8.86</v>
      </c>
      <c r="F20" s="1">
        <v>9.1349999999999998</v>
      </c>
      <c r="G20" s="4">
        <v>9.8390000000000004</v>
      </c>
      <c r="H20" s="1">
        <v>9.6769999999999996</v>
      </c>
      <c r="I20" s="54">
        <f t="shared" si="0"/>
        <v>4.4249999999999998</v>
      </c>
      <c r="J20" s="4"/>
      <c r="N20" s="10"/>
    </row>
    <row r="21" spans="1:17">
      <c r="A21" s="4" t="s">
        <v>10</v>
      </c>
      <c r="B21" s="1">
        <v>6.0049999999999999</v>
      </c>
      <c r="C21" s="4">
        <v>6.8760000000000003</v>
      </c>
      <c r="D21" s="4">
        <v>6.88</v>
      </c>
      <c r="E21" s="1">
        <v>7.875</v>
      </c>
      <c r="F21" s="1">
        <v>9.11</v>
      </c>
      <c r="G21" s="4">
        <v>9.6780000000000008</v>
      </c>
      <c r="H21" s="1">
        <v>11.635</v>
      </c>
      <c r="I21" s="54">
        <f t="shared" si="0"/>
        <v>5.63</v>
      </c>
      <c r="J21" s="4"/>
      <c r="N21" s="10"/>
    </row>
    <row r="22" spans="1:17">
      <c r="A22" s="4" t="s">
        <v>18</v>
      </c>
      <c r="B22" s="1">
        <v>6.125</v>
      </c>
      <c r="C22" s="4">
        <v>6.2729999999999997</v>
      </c>
      <c r="D22" s="4">
        <v>6.734</v>
      </c>
      <c r="E22" s="1">
        <v>7.8719999999999999</v>
      </c>
      <c r="F22" s="1">
        <v>9.6210000000000004</v>
      </c>
      <c r="G22" s="4">
        <v>10.156000000000001</v>
      </c>
      <c r="H22" s="1">
        <v>11.314</v>
      </c>
      <c r="I22" s="54">
        <f t="shared" si="0"/>
        <v>5.1890000000000001</v>
      </c>
      <c r="J22" s="4"/>
      <c r="N22" s="10"/>
    </row>
    <row r="23" spans="1:17">
      <c r="A23" s="4" t="s">
        <v>19</v>
      </c>
      <c r="B23" s="4">
        <v>5.81</v>
      </c>
      <c r="C23" s="4">
        <v>7.0389999999999997</v>
      </c>
      <c r="D23" s="4">
        <v>6.78</v>
      </c>
      <c r="E23" s="1">
        <v>8.6519999999999992</v>
      </c>
      <c r="F23" s="1">
        <v>9.2469999999999999</v>
      </c>
      <c r="G23" s="4">
        <v>10.118</v>
      </c>
      <c r="H23" s="3" t="s">
        <v>65</v>
      </c>
      <c r="I23" s="54" t="s">
        <v>89</v>
      </c>
      <c r="J23" s="4"/>
      <c r="N23" s="10"/>
    </row>
    <row r="24" spans="1:17">
      <c r="A24" s="4" t="s">
        <v>14</v>
      </c>
      <c r="B24" s="1">
        <v>6.38</v>
      </c>
      <c r="C24" s="4">
        <v>5.8</v>
      </c>
      <c r="D24" s="4">
        <v>6.2519999999999998</v>
      </c>
      <c r="E24" s="1">
        <v>9.0690000000000008</v>
      </c>
      <c r="F24" s="1">
        <v>9.7970000000000006</v>
      </c>
      <c r="G24" s="4">
        <v>10.135</v>
      </c>
      <c r="H24" s="1">
        <v>10.445</v>
      </c>
      <c r="I24" s="54">
        <f t="shared" si="0"/>
        <v>4.0650000000000004</v>
      </c>
      <c r="J24" s="4"/>
      <c r="L24" s="11"/>
      <c r="N24" s="10"/>
    </row>
    <row r="25" spans="1:17" s="38" customFormat="1">
      <c r="A25" s="55" t="s">
        <v>84</v>
      </c>
      <c r="B25" s="37">
        <f t="shared" ref="B25:H25" si="1">AVERAGE(B3:B24)</f>
        <v>5.9719545454545448</v>
      </c>
      <c r="C25" s="37">
        <f t="shared" si="1"/>
        <v>6.626363636363636</v>
      </c>
      <c r="D25" s="37">
        <f t="shared" si="1"/>
        <v>6.9964761904761898</v>
      </c>
      <c r="E25" s="37">
        <f t="shared" si="1"/>
        <v>8.8728571428571428</v>
      </c>
      <c r="F25" s="36">
        <f t="shared" si="1"/>
        <v>9.6403999999999979</v>
      </c>
      <c r="G25" s="36">
        <f t="shared" si="1"/>
        <v>9.9379999999999988</v>
      </c>
      <c r="H25" s="36">
        <f t="shared" si="1"/>
        <v>10.863999999999999</v>
      </c>
      <c r="I25" s="54" t="s">
        <v>89</v>
      </c>
      <c r="J25" s="36"/>
      <c r="L25" s="39"/>
      <c r="M25" s="36"/>
      <c r="N25" s="40"/>
    </row>
    <row r="26" spans="1:17">
      <c r="A26" s="2" t="s">
        <v>69</v>
      </c>
      <c r="B26" s="2" t="s">
        <v>69</v>
      </c>
      <c r="C26" s="2" t="s">
        <v>69</v>
      </c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54"/>
      <c r="J26" s="2"/>
      <c r="L26" s="3"/>
      <c r="N26" s="10"/>
    </row>
    <row r="27" spans="1:17">
      <c r="A27" s="4" t="s">
        <v>20</v>
      </c>
      <c r="B27" s="1">
        <v>6.7050000000000001</v>
      </c>
      <c r="C27" s="1">
        <v>5.9660000000000002</v>
      </c>
      <c r="D27" s="4">
        <v>6.9039999999999999</v>
      </c>
      <c r="E27" s="4">
        <v>9.2010000000000005</v>
      </c>
      <c r="F27" s="4" t="s">
        <v>74</v>
      </c>
      <c r="G27" s="4">
        <v>11.090999999999999</v>
      </c>
      <c r="H27" s="1">
        <v>12.56</v>
      </c>
      <c r="I27" s="54">
        <f t="shared" si="0"/>
        <v>5.8550000000000004</v>
      </c>
      <c r="L27" s="3"/>
      <c r="N27" s="10"/>
    </row>
    <row r="28" spans="1:17">
      <c r="A28" s="4" t="s">
        <v>29</v>
      </c>
      <c r="B28" s="1">
        <v>5.0140000000000002</v>
      </c>
      <c r="C28" s="4">
        <v>5.7590000000000003</v>
      </c>
      <c r="D28" s="4">
        <v>7.1079999999999997</v>
      </c>
      <c r="E28" s="4">
        <v>7.8140000000000001</v>
      </c>
      <c r="F28" s="4" t="s">
        <v>74</v>
      </c>
      <c r="G28" s="4">
        <v>10.446999999999999</v>
      </c>
      <c r="H28" s="1">
        <v>12.021000000000001</v>
      </c>
      <c r="I28" s="54">
        <f t="shared" si="0"/>
        <v>7.0070000000000006</v>
      </c>
      <c r="J28" s="4"/>
      <c r="L28" s="3"/>
      <c r="N28" s="10"/>
    </row>
    <row r="29" spans="1:17">
      <c r="A29" s="4" t="s">
        <v>39</v>
      </c>
      <c r="B29" s="4">
        <v>6.0049999999999999</v>
      </c>
      <c r="C29" s="4">
        <v>5.5090000000000003</v>
      </c>
      <c r="D29" s="4">
        <v>6.851</v>
      </c>
      <c r="E29" s="1">
        <v>8.1739999999999995</v>
      </c>
      <c r="F29" s="4" t="s">
        <v>74</v>
      </c>
      <c r="G29" s="4">
        <v>10.654999999999999</v>
      </c>
      <c r="H29" s="1">
        <v>12.057</v>
      </c>
      <c r="I29" s="54">
        <f t="shared" si="0"/>
        <v>6.0520000000000005</v>
      </c>
      <c r="J29" s="4"/>
      <c r="N29" s="10"/>
    </row>
    <row r="30" spans="1:17" s="15" customFormat="1">
      <c r="A30" s="4" t="s">
        <v>58</v>
      </c>
      <c r="B30" s="4">
        <v>4.6459999999999999</v>
      </c>
      <c r="C30" s="5" t="s">
        <v>66</v>
      </c>
      <c r="D30" s="3" t="s">
        <v>65</v>
      </c>
      <c r="E30" s="3" t="s">
        <v>81</v>
      </c>
      <c r="F30" s="3" t="s">
        <v>81</v>
      </c>
      <c r="G30" s="3" t="s">
        <v>81</v>
      </c>
      <c r="H30" s="3" t="s">
        <v>81</v>
      </c>
      <c r="I30" s="54" t="s">
        <v>89</v>
      </c>
      <c r="J30" s="5"/>
      <c r="L30" s="1"/>
      <c r="M30" s="4"/>
      <c r="N30" s="4"/>
      <c r="O30" s="13"/>
      <c r="P30" s="13"/>
      <c r="Q30" s="13"/>
    </row>
    <row r="31" spans="1:17">
      <c r="A31" s="4" t="s">
        <v>33</v>
      </c>
      <c r="B31" s="1">
        <v>5.2809999999999997</v>
      </c>
      <c r="C31" s="1">
        <v>5.7789999999999999</v>
      </c>
      <c r="D31" s="4">
        <v>6.7160000000000002</v>
      </c>
      <c r="E31" s="4">
        <v>8.452</v>
      </c>
      <c r="F31" s="4">
        <v>9.2490000000000006</v>
      </c>
      <c r="G31" s="4">
        <v>9.4890000000000008</v>
      </c>
      <c r="H31" s="1">
        <v>10.839</v>
      </c>
      <c r="I31" s="54">
        <f t="shared" si="0"/>
        <v>5.5580000000000007</v>
      </c>
      <c r="M31" s="1"/>
    </row>
    <row r="32" spans="1:17">
      <c r="A32" s="4" t="s">
        <v>35</v>
      </c>
      <c r="B32" s="1">
        <v>5.2809999999999997</v>
      </c>
      <c r="C32" s="1">
        <v>5.5350000000000001</v>
      </c>
      <c r="D32" s="4">
        <v>7.6260000000000003</v>
      </c>
      <c r="E32" s="4">
        <v>8.6170000000000009</v>
      </c>
      <c r="F32" s="4">
        <v>9.0679999999999996</v>
      </c>
      <c r="G32" s="4">
        <v>8.7070000000000007</v>
      </c>
      <c r="H32" s="1">
        <v>11.404999999999999</v>
      </c>
      <c r="I32" s="54">
        <f t="shared" si="0"/>
        <v>6.1239999999999997</v>
      </c>
      <c r="M32" s="1"/>
    </row>
    <row r="33" spans="1:17">
      <c r="A33" s="4" t="s">
        <v>30</v>
      </c>
      <c r="B33" s="1">
        <v>5.7869999999999999</v>
      </c>
      <c r="C33" s="1">
        <v>5.9050000000000002</v>
      </c>
      <c r="D33" s="4">
        <v>6.4779999999999998</v>
      </c>
      <c r="E33" s="4">
        <v>9.0399999999999991</v>
      </c>
      <c r="F33" s="1">
        <v>9.9930000000000003</v>
      </c>
      <c r="G33" s="5" t="s">
        <v>66</v>
      </c>
      <c r="H33" s="1">
        <v>9.8770000000000007</v>
      </c>
      <c r="I33" s="54">
        <f t="shared" si="0"/>
        <v>4.0900000000000007</v>
      </c>
      <c r="M33" s="1"/>
    </row>
    <row r="34" spans="1:17">
      <c r="A34" s="4" t="s">
        <v>26</v>
      </c>
      <c r="B34" s="1">
        <v>5.9560000000000004</v>
      </c>
      <c r="C34" s="4">
        <v>6.0839999999999996</v>
      </c>
      <c r="D34" s="4">
        <v>7.0780000000000003</v>
      </c>
      <c r="E34" s="4">
        <v>7.8259999999999996</v>
      </c>
      <c r="F34" s="4">
        <v>8.4179999999999993</v>
      </c>
      <c r="G34" s="4">
        <v>9.0220000000000002</v>
      </c>
      <c r="H34" s="1">
        <v>10</v>
      </c>
      <c r="I34" s="54">
        <f t="shared" si="0"/>
        <v>4.0439999999999996</v>
      </c>
      <c r="J34" s="4"/>
      <c r="M34" s="1"/>
    </row>
    <row r="35" spans="1:17">
      <c r="A35" s="4" t="s">
        <v>21</v>
      </c>
      <c r="B35" s="1">
        <v>6.0129999999999999</v>
      </c>
      <c r="C35" s="1">
        <v>6.9</v>
      </c>
      <c r="D35" s="4">
        <v>7.2160000000000002</v>
      </c>
      <c r="E35" s="1">
        <v>8.9589999999999996</v>
      </c>
      <c r="F35" s="4">
        <v>9.6370000000000005</v>
      </c>
      <c r="G35" s="4">
        <v>10.664999999999999</v>
      </c>
      <c r="H35" s="1">
        <v>11.505000000000001</v>
      </c>
      <c r="I35" s="54">
        <f t="shared" si="0"/>
        <v>5.4920000000000009</v>
      </c>
      <c r="M35" s="1"/>
    </row>
    <row r="36" spans="1:17">
      <c r="A36" s="4" t="s">
        <v>32</v>
      </c>
      <c r="B36" s="1">
        <v>5.3479999999999999</v>
      </c>
      <c r="C36" s="1">
        <v>5.548</v>
      </c>
      <c r="D36" s="4">
        <v>5.71</v>
      </c>
      <c r="E36" s="4">
        <v>6.6050000000000004</v>
      </c>
      <c r="F36" s="4">
        <v>7.9</v>
      </c>
      <c r="G36" s="4">
        <v>8.7739999999999991</v>
      </c>
      <c r="H36" s="1">
        <v>12.847</v>
      </c>
      <c r="I36" s="54">
        <f t="shared" si="0"/>
        <v>7.4989999999999997</v>
      </c>
      <c r="M36" s="1"/>
    </row>
    <row r="37" spans="1:17">
      <c r="A37" s="4" t="s">
        <v>38</v>
      </c>
      <c r="B37" s="1">
        <v>6.0350000000000001</v>
      </c>
      <c r="C37" s="4">
        <v>5.2389999999999999</v>
      </c>
      <c r="D37" s="4">
        <v>6.3890000000000002</v>
      </c>
      <c r="E37" s="1">
        <v>7.5019999999999998</v>
      </c>
      <c r="F37" s="4">
        <v>8.4529999999999994</v>
      </c>
      <c r="G37" s="4">
        <v>10.302</v>
      </c>
      <c r="H37" s="1">
        <v>10.808999999999999</v>
      </c>
      <c r="I37" s="54">
        <f t="shared" si="0"/>
        <v>4.7739999999999991</v>
      </c>
      <c r="J37" s="4"/>
      <c r="M37" s="1"/>
    </row>
    <row r="38" spans="1:17">
      <c r="A38" s="4" t="s">
        <v>25</v>
      </c>
      <c r="B38" s="1">
        <v>6.556</v>
      </c>
      <c r="C38" s="1">
        <v>6.9029999999999996</v>
      </c>
      <c r="D38" s="5" t="s">
        <v>66</v>
      </c>
      <c r="E38" s="5" t="s">
        <v>66</v>
      </c>
      <c r="F38" s="4">
        <v>9.2279999999999998</v>
      </c>
      <c r="G38" s="4">
        <v>11.007999999999999</v>
      </c>
      <c r="H38" s="1">
        <v>12.307</v>
      </c>
      <c r="I38" s="54">
        <f t="shared" si="0"/>
        <v>5.7510000000000003</v>
      </c>
      <c r="M38" s="1"/>
    </row>
    <row r="39" spans="1:17">
      <c r="A39" s="4" t="s">
        <v>27</v>
      </c>
      <c r="B39" s="1">
        <v>5.3849999999999998</v>
      </c>
      <c r="C39" s="4">
        <v>5.931</v>
      </c>
      <c r="D39" s="4">
        <v>9.5380000000000003</v>
      </c>
      <c r="E39" s="4">
        <v>9.9849999999999994</v>
      </c>
      <c r="F39" s="1" t="s">
        <v>74</v>
      </c>
      <c r="G39" s="4">
        <v>10.775</v>
      </c>
      <c r="H39" s="4">
        <v>11.837</v>
      </c>
      <c r="I39" s="54">
        <f t="shared" si="0"/>
        <v>6.452</v>
      </c>
      <c r="J39" s="4"/>
      <c r="M39" s="1"/>
    </row>
    <row r="40" spans="1:17" s="15" customFormat="1">
      <c r="A40" s="4" t="s">
        <v>59</v>
      </c>
      <c r="B40" s="4">
        <v>5.4109999999999996</v>
      </c>
      <c r="C40" s="4">
        <v>4.6150000000000002</v>
      </c>
      <c r="D40" s="3" t="s">
        <v>65</v>
      </c>
      <c r="E40" s="3" t="s">
        <v>81</v>
      </c>
      <c r="F40" s="3" t="s">
        <v>81</v>
      </c>
      <c r="G40" s="3" t="s">
        <v>81</v>
      </c>
      <c r="H40" s="3" t="s">
        <v>81</v>
      </c>
      <c r="I40" s="54"/>
      <c r="J40" s="4"/>
      <c r="L40" s="1"/>
      <c r="M40" s="1"/>
      <c r="N40" s="4"/>
      <c r="O40" s="13"/>
      <c r="P40" s="13"/>
      <c r="Q40" s="13"/>
    </row>
    <row r="41" spans="1:17">
      <c r="A41" s="4" t="s">
        <v>23</v>
      </c>
      <c r="B41" s="1">
        <v>7.101</v>
      </c>
      <c r="C41" s="1">
        <v>5.6159999999999997</v>
      </c>
      <c r="D41" s="4">
        <v>6.8550000000000004</v>
      </c>
      <c r="E41" s="4">
        <v>9.42</v>
      </c>
      <c r="F41" s="4">
        <v>10.817</v>
      </c>
      <c r="G41" s="4">
        <v>11.346</v>
      </c>
      <c r="H41" s="1">
        <v>11.135999999999999</v>
      </c>
      <c r="I41" s="54">
        <f t="shared" si="0"/>
        <v>4.0349999999999993</v>
      </c>
      <c r="M41" s="1"/>
    </row>
    <row r="42" spans="1:17">
      <c r="A42" s="4" t="s">
        <v>28</v>
      </c>
      <c r="B42" s="1">
        <v>5.2690000000000001</v>
      </c>
      <c r="C42" s="1">
        <v>5.6379999999999999</v>
      </c>
      <c r="D42" s="4">
        <v>8.2509999999999994</v>
      </c>
      <c r="E42" s="1">
        <v>9.8689999999999998</v>
      </c>
      <c r="F42" s="4">
        <v>10.161</v>
      </c>
      <c r="G42" s="4">
        <v>11.257</v>
      </c>
      <c r="H42" s="1">
        <v>13.443</v>
      </c>
      <c r="I42" s="54">
        <f t="shared" si="0"/>
        <v>8.1739999999999995</v>
      </c>
      <c r="M42" s="1"/>
    </row>
    <row r="43" spans="1:17">
      <c r="A43" s="4" t="s">
        <v>37</v>
      </c>
      <c r="B43" s="1">
        <v>6.9960000000000004</v>
      </c>
      <c r="C43" s="5" t="s">
        <v>66</v>
      </c>
      <c r="D43" s="4">
        <v>6.0739999999999998</v>
      </c>
      <c r="E43" s="4">
        <v>8.8960000000000008</v>
      </c>
      <c r="F43" s="4">
        <v>10.836</v>
      </c>
      <c r="G43" s="4">
        <v>11.093</v>
      </c>
      <c r="H43" s="3" t="s">
        <v>65</v>
      </c>
      <c r="I43" s="54"/>
      <c r="J43" s="5"/>
      <c r="M43" s="1"/>
    </row>
    <row r="44" spans="1:17">
      <c r="A44" s="4" t="s">
        <v>24</v>
      </c>
      <c r="B44" s="1">
        <v>7.2510000000000003</v>
      </c>
      <c r="C44" s="4">
        <v>6.66</v>
      </c>
      <c r="D44" s="4">
        <v>7.431</v>
      </c>
      <c r="E44" s="4">
        <v>8.07</v>
      </c>
      <c r="F44" s="4">
        <v>9.2279999999999998</v>
      </c>
      <c r="G44" s="4">
        <v>9.3059999999999992</v>
      </c>
      <c r="H44" s="1">
        <v>11.07</v>
      </c>
      <c r="I44" s="54">
        <f t="shared" si="0"/>
        <v>3.819</v>
      </c>
      <c r="J44" s="4"/>
      <c r="M44" s="1"/>
    </row>
    <row r="45" spans="1:17">
      <c r="A45" s="4" t="s">
        <v>36</v>
      </c>
      <c r="B45" s="1">
        <v>6.3559999999999999</v>
      </c>
      <c r="C45" s="1">
        <v>5.16</v>
      </c>
      <c r="D45" s="4" t="s">
        <v>74</v>
      </c>
      <c r="E45" s="4">
        <v>8.2479999999999993</v>
      </c>
      <c r="F45" s="4">
        <v>8.202</v>
      </c>
      <c r="G45" s="5" t="s">
        <v>66</v>
      </c>
      <c r="H45" s="1">
        <v>11.425000000000001</v>
      </c>
      <c r="I45" s="54">
        <f t="shared" si="0"/>
        <v>5.0690000000000008</v>
      </c>
      <c r="L45" s="5"/>
      <c r="M45" s="5"/>
    </row>
    <row r="46" spans="1:17">
      <c r="A46" s="4" t="s">
        <v>34</v>
      </c>
      <c r="B46" s="1">
        <v>6.9050000000000002</v>
      </c>
      <c r="C46" s="4">
        <v>4.24</v>
      </c>
      <c r="D46" s="4">
        <v>6.1989999999999998</v>
      </c>
      <c r="E46" s="4">
        <v>7.9169999999999998</v>
      </c>
      <c r="F46" s="4">
        <v>9.3819999999999997</v>
      </c>
      <c r="G46" s="4">
        <v>10.803000000000001</v>
      </c>
      <c r="H46" s="1">
        <v>13.154999999999999</v>
      </c>
      <c r="I46" s="54">
        <f t="shared" si="0"/>
        <v>6.2499999999999991</v>
      </c>
      <c r="J46" s="4"/>
      <c r="L46" s="5"/>
      <c r="M46" s="5"/>
    </row>
    <row r="47" spans="1:17">
      <c r="A47" s="4" t="s">
        <v>22</v>
      </c>
      <c r="B47" s="1">
        <v>6.47</v>
      </c>
      <c r="C47" s="1">
        <v>6.0309999999999997</v>
      </c>
      <c r="D47" s="4">
        <v>7.0229999999999997</v>
      </c>
      <c r="E47" s="4">
        <v>8.6660000000000004</v>
      </c>
      <c r="F47" s="1">
        <v>9.7370000000000001</v>
      </c>
      <c r="G47" s="4">
        <v>10.786</v>
      </c>
      <c r="H47" s="52" t="s">
        <v>98</v>
      </c>
      <c r="I47" s="54"/>
      <c r="L47" s="5"/>
      <c r="M47" s="5"/>
    </row>
    <row r="48" spans="1:17">
      <c r="A48" s="4" t="s">
        <v>31</v>
      </c>
      <c r="B48" s="1">
        <v>6.7709999999999999</v>
      </c>
      <c r="C48" s="1">
        <v>5.2160000000000002</v>
      </c>
      <c r="D48" s="4">
        <v>6.7039999999999997</v>
      </c>
      <c r="E48" s="4">
        <v>7.8979999999999997</v>
      </c>
      <c r="F48" s="4">
        <v>9.2970000000000006</v>
      </c>
      <c r="G48" s="4">
        <v>11.738</v>
      </c>
      <c r="H48" s="1">
        <v>12.247999999999999</v>
      </c>
      <c r="I48" s="54">
        <f t="shared" si="0"/>
        <v>5.4769999999999994</v>
      </c>
      <c r="L48" s="3"/>
      <c r="M48" s="3"/>
    </row>
    <row r="49" spans="1:17" s="15" customFormat="1">
      <c r="A49" s="4" t="s">
        <v>60</v>
      </c>
      <c r="B49" s="4">
        <v>6.048</v>
      </c>
      <c r="C49" s="4">
        <v>5.5439999999999996</v>
      </c>
      <c r="D49" s="4">
        <v>7.726</v>
      </c>
      <c r="E49" s="4">
        <v>7.9169999999999998</v>
      </c>
      <c r="F49" s="3" t="s">
        <v>65</v>
      </c>
      <c r="G49" s="3" t="s">
        <v>81</v>
      </c>
      <c r="H49" s="3" t="s">
        <v>81</v>
      </c>
      <c r="I49" s="54"/>
      <c r="J49" s="4"/>
      <c r="L49" s="5"/>
      <c r="M49" s="5"/>
      <c r="N49" s="4"/>
      <c r="O49" s="13"/>
      <c r="P49" s="13"/>
      <c r="Q49" s="13"/>
    </row>
    <row r="50" spans="1:17" s="42" customFormat="1">
      <c r="A50" s="55" t="s">
        <v>83</v>
      </c>
      <c r="B50" s="37">
        <f t="shared" ref="B50:H50" si="2">AVERAGE(B27:B49)</f>
        <v>6.025652173913044</v>
      </c>
      <c r="C50" s="37">
        <f t="shared" si="2"/>
        <v>5.7037142857142857</v>
      </c>
      <c r="D50" s="37">
        <f t="shared" si="2"/>
        <v>7.0461578947368428</v>
      </c>
      <c r="E50" s="37">
        <f t="shared" si="2"/>
        <v>8.4537999999999993</v>
      </c>
      <c r="F50" s="37">
        <f t="shared" si="2"/>
        <v>9.3503749999999997</v>
      </c>
      <c r="G50" s="37">
        <f t="shared" si="2"/>
        <v>10.403555555555554</v>
      </c>
      <c r="H50" s="37">
        <f t="shared" si="2"/>
        <v>11.696722222222222</v>
      </c>
      <c r="I50" s="3"/>
      <c r="J50" s="41"/>
      <c r="L50" s="43"/>
      <c r="M50" s="43"/>
      <c r="N50" s="41"/>
      <c r="O50" s="44"/>
      <c r="P50" s="44"/>
      <c r="Q50" s="44"/>
    </row>
    <row r="51" spans="1:17">
      <c r="A51" s="2" t="s">
        <v>70</v>
      </c>
      <c r="B51" s="2" t="s">
        <v>70</v>
      </c>
      <c r="C51" s="2" t="s">
        <v>70</v>
      </c>
      <c r="D51" s="2" t="s">
        <v>70</v>
      </c>
      <c r="E51" s="2" t="s">
        <v>70</v>
      </c>
      <c r="F51" s="2" t="s">
        <v>70</v>
      </c>
      <c r="G51" s="2" t="s">
        <v>70</v>
      </c>
      <c r="H51" s="2" t="s">
        <v>70</v>
      </c>
      <c r="I51" s="54"/>
      <c r="J51" s="2"/>
      <c r="L51" s="5"/>
      <c r="M51" s="5"/>
    </row>
    <row r="52" spans="1:17">
      <c r="A52" s="4" t="s">
        <v>40</v>
      </c>
      <c r="B52" s="1">
        <v>6.0880000000000001</v>
      </c>
      <c r="C52" s="4">
        <v>7.4459999999999997</v>
      </c>
      <c r="D52" s="4">
        <v>6.9649999999999999</v>
      </c>
      <c r="E52" s="4">
        <v>9.0180000000000007</v>
      </c>
      <c r="F52" s="4">
        <v>9.4359999999999999</v>
      </c>
      <c r="G52" s="5" t="s">
        <v>66</v>
      </c>
      <c r="H52" s="1">
        <v>11.726000000000001</v>
      </c>
      <c r="I52" s="54">
        <f t="shared" si="0"/>
        <v>5.6380000000000008</v>
      </c>
      <c r="J52" s="4"/>
      <c r="L52" s="3"/>
      <c r="M52" s="3"/>
    </row>
    <row r="53" spans="1:17">
      <c r="A53" s="4" t="s">
        <v>44</v>
      </c>
      <c r="B53" s="1">
        <v>6.6059999999999999</v>
      </c>
      <c r="C53" s="4">
        <v>7.36</v>
      </c>
      <c r="D53" s="4">
        <v>6.3029999999999999</v>
      </c>
      <c r="E53" s="4">
        <v>8.7530000000000001</v>
      </c>
      <c r="F53" s="4">
        <v>10.894</v>
      </c>
      <c r="G53" s="4">
        <v>10.991</v>
      </c>
      <c r="H53" s="1">
        <v>12.148</v>
      </c>
      <c r="I53" s="54">
        <f t="shared" si="0"/>
        <v>5.5419999999999998</v>
      </c>
      <c r="J53" s="4"/>
      <c r="L53" s="3"/>
      <c r="M53" s="3"/>
    </row>
    <row r="54" spans="1:17">
      <c r="A54" s="4" t="s">
        <v>49</v>
      </c>
      <c r="B54" s="1">
        <v>6.5970000000000004</v>
      </c>
      <c r="C54" s="4">
        <v>8.0289999999999999</v>
      </c>
      <c r="D54" s="4">
        <v>7.7709999999999999</v>
      </c>
      <c r="E54" s="4">
        <v>9.4359999999999999</v>
      </c>
      <c r="F54" s="4">
        <v>10.553000000000001</v>
      </c>
      <c r="G54" s="4">
        <v>12.154999999999999</v>
      </c>
      <c r="H54" s="1">
        <v>14.358000000000001</v>
      </c>
      <c r="I54" s="54">
        <f t="shared" si="0"/>
        <v>7.7610000000000001</v>
      </c>
      <c r="J54" s="4"/>
      <c r="L54" s="5"/>
      <c r="M54" s="5"/>
    </row>
    <row r="55" spans="1:17">
      <c r="A55" s="4" t="s">
        <v>42</v>
      </c>
      <c r="B55" s="1">
        <v>5.8650000000000002</v>
      </c>
      <c r="C55" s="4">
        <v>6.9340000000000002</v>
      </c>
      <c r="D55" s="4">
        <v>6.5069999999999997</v>
      </c>
      <c r="E55" s="4">
        <v>9.73</v>
      </c>
      <c r="F55" s="4">
        <v>10.319000000000001</v>
      </c>
      <c r="G55" s="4">
        <v>11.412000000000001</v>
      </c>
      <c r="H55" s="1">
        <v>12.644</v>
      </c>
      <c r="I55" s="54">
        <f t="shared" si="0"/>
        <v>6.7789999999999999</v>
      </c>
      <c r="J55" s="4"/>
      <c r="L55" s="5"/>
      <c r="M55" s="5"/>
    </row>
    <row r="56" spans="1:17">
      <c r="A56" s="4" t="s">
        <v>47</v>
      </c>
      <c r="B56" s="1">
        <v>6.3819999999999997</v>
      </c>
      <c r="C56" s="4">
        <v>6.7229999999999999</v>
      </c>
      <c r="D56" s="4">
        <v>6.7560000000000002</v>
      </c>
      <c r="E56" s="5" t="s">
        <v>66</v>
      </c>
      <c r="F56" s="4">
        <v>9.3699999999999992</v>
      </c>
      <c r="G56" s="4">
        <v>10.082000000000001</v>
      </c>
      <c r="H56" s="1">
        <v>11.798</v>
      </c>
      <c r="I56" s="54">
        <f t="shared" si="0"/>
        <v>5.4160000000000004</v>
      </c>
      <c r="J56" s="4"/>
      <c r="L56" s="5"/>
      <c r="M56" s="5"/>
    </row>
    <row r="57" spans="1:17">
      <c r="A57" s="4" t="s">
        <v>61</v>
      </c>
      <c r="B57" s="1">
        <v>5.7389999999999999</v>
      </c>
      <c r="C57" s="4">
        <v>5.4260000000000002</v>
      </c>
      <c r="D57" s="3" t="s">
        <v>65</v>
      </c>
      <c r="E57" s="3" t="s">
        <v>81</v>
      </c>
      <c r="F57" s="3" t="s">
        <v>81</v>
      </c>
      <c r="G57" s="3" t="s">
        <v>81</v>
      </c>
      <c r="H57" s="3" t="s">
        <v>81</v>
      </c>
      <c r="I57" s="54"/>
      <c r="J57" s="4"/>
      <c r="L57" s="5"/>
      <c r="M57" s="5"/>
    </row>
    <row r="58" spans="1:17">
      <c r="A58" s="4" t="s">
        <v>45</v>
      </c>
      <c r="B58" s="1">
        <v>6.3179999999999996</v>
      </c>
      <c r="C58" s="4">
        <v>6.4779999999999998</v>
      </c>
      <c r="D58" s="4">
        <v>6.8620000000000001</v>
      </c>
      <c r="E58" s="4">
        <v>8.4629999999999992</v>
      </c>
      <c r="F58" s="4">
        <v>8.9030000000000005</v>
      </c>
      <c r="G58" s="4">
        <v>9.6820000000000004</v>
      </c>
      <c r="H58" s="1">
        <v>10.525</v>
      </c>
      <c r="I58" s="54">
        <f t="shared" si="0"/>
        <v>4.2070000000000007</v>
      </c>
      <c r="J58" s="4"/>
    </row>
    <row r="59" spans="1:17">
      <c r="A59" s="4" t="s">
        <v>51</v>
      </c>
      <c r="B59" s="1">
        <v>7.05</v>
      </c>
      <c r="C59" s="4">
        <v>7.8689999999999998</v>
      </c>
      <c r="D59" s="4">
        <v>7.032</v>
      </c>
      <c r="E59" s="4">
        <v>8.4469999999999992</v>
      </c>
      <c r="F59" s="4">
        <v>9.891</v>
      </c>
      <c r="G59" s="4">
        <v>10.545999999999999</v>
      </c>
      <c r="H59" s="1">
        <v>13.98</v>
      </c>
      <c r="I59" s="54">
        <f t="shared" si="0"/>
        <v>6.9300000000000006</v>
      </c>
      <c r="J59" s="4"/>
      <c r="L59" s="3"/>
      <c r="M59" s="3"/>
    </row>
    <row r="60" spans="1:17" s="15" customFormat="1">
      <c r="A60" s="4" t="s">
        <v>62</v>
      </c>
      <c r="B60" s="4">
        <v>5.6379999999999999</v>
      </c>
      <c r="C60" s="4">
        <v>6.2060000000000004</v>
      </c>
      <c r="D60" s="3" t="s">
        <v>65</v>
      </c>
      <c r="E60" s="3" t="s">
        <v>81</v>
      </c>
      <c r="F60" s="3" t="s">
        <v>81</v>
      </c>
      <c r="G60" s="3" t="s">
        <v>81</v>
      </c>
      <c r="H60" s="3" t="s">
        <v>81</v>
      </c>
      <c r="I60" s="54"/>
      <c r="J60" s="4"/>
      <c r="L60" s="1"/>
      <c r="M60" s="4"/>
      <c r="N60" s="4"/>
      <c r="O60" s="13"/>
      <c r="P60" s="13"/>
      <c r="Q60" s="13"/>
    </row>
    <row r="61" spans="1:17">
      <c r="A61" s="4" t="s">
        <v>43</v>
      </c>
      <c r="B61" s="1">
        <v>5.8360000000000003</v>
      </c>
      <c r="C61" s="4">
        <v>5.9039999999999999</v>
      </c>
      <c r="D61" s="4">
        <v>5.8869999999999996</v>
      </c>
      <c r="E61" s="4">
        <v>8.5649999999999995</v>
      </c>
      <c r="F61" s="4">
        <v>9.1750000000000007</v>
      </c>
      <c r="G61" s="4">
        <v>12.419</v>
      </c>
      <c r="H61" s="1">
        <v>12.57</v>
      </c>
      <c r="I61" s="54">
        <f t="shared" si="0"/>
        <v>6.734</v>
      </c>
      <c r="J61" s="4"/>
    </row>
    <row r="62" spans="1:17">
      <c r="A62" s="4" t="s">
        <v>52</v>
      </c>
      <c r="B62" s="1">
        <v>5.1829999999999998</v>
      </c>
      <c r="C62" s="4">
        <v>5.9580000000000002</v>
      </c>
      <c r="D62" s="4">
        <v>6.7539999999999996</v>
      </c>
      <c r="E62" s="4">
        <v>8.593</v>
      </c>
      <c r="F62" s="4">
        <v>10.332000000000001</v>
      </c>
      <c r="G62" s="4">
        <v>10.603</v>
      </c>
      <c r="H62" s="1">
        <v>10.782</v>
      </c>
      <c r="I62" s="54">
        <f t="shared" si="0"/>
        <v>5.5990000000000002</v>
      </c>
      <c r="J62" s="4"/>
    </row>
    <row r="63" spans="1:17" s="15" customFormat="1">
      <c r="A63" s="4" t="s">
        <v>63</v>
      </c>
      <c r="B63" s="4">
        <v>6.2850000000000001</v>
      </c>
      <c r="C63" s="4">
        <v>7.258</v>
      </c>
      <c r="D63" s="4">
        <v>7.6529999999999996</v>
      </c>
      <c r="E63" s="4">
        <v>9.4179999999999993</v>
      </c>
      <c r="F63" s="3" t="s">
        <v>65</v>
      </c>
      <c r="G63" s="3" t="s">
        <v>81</v>
      </c>
      <c r="H63" s="3" t="s">
        <v>81</v>
      </c>
      <c r="I63" s="54" t="s">
        <v>89</v>
      </c>
      <c r="J63" s="4"/>
      <c r="L63" s="1"/>
      <c r="M63" s="4"/>
      <c r="N63" s="4"/>
      <c r="O63" s="13"/>
      <c r="P63" s="13"/>
      <c r="Q63" s="13"/>
    </row>
    <row r="64" spans="1:17">
      <c r="A64" s="4" t="s">
        <v>50</v>
      </c>
      <c r="B64" s="1">
        <v>5.5949999999999998</v>
      </c>
      <c r="C64" s="4">
        <v>6.2350000000000003</v>
      </c>
      <c r="D64" s="4">
        <v>7.1070000000000002</v>
      </c>
      <c r="E64" s="4">
        <v>9.2050000000000001</v>
      </c>
      <c r="F64" s="4">
        <v>9.98</v>
      </c>
      <c r="G64" s="4">
        <v>9.2390000000000008</v>
      </c>
      <c r="H64" s="3" t="s">
        <v>65</v>
      </c>
      <c r="I64" s="54" t="s">
        <v>89</v>
      </c>
      <c r="J64" s="4"/>
    </row>
    <row r="65" spans="1:17">
      <c r="A65" s="4" t="s">
        <v>48</v>
      </c>
      <c r="B65" s="1">
        <v>5.4980000000000002</v>
      </c>
      <c r="C65" s="4">
        <v>7.1559999999999997</v>
      </c>
      <c r="D65" s="4">
        <v>6.29</v>
      </c>
      <c r="E65" s="4">
        <v>9.4570000000000007</v>
      </c>
      <c r="F65" s="4">
        <v>10.749000000000001</v>
      </c>
      <c r="G65" s="4">
        <v>11.571999999999999</v>
      </c>
      <c r="H65" s="3" t="s">
        <v>65</v>
      </c>
      <c r="I65" s="54" t="s">
        <v>89</v>
      </c>
      <c r="J65" s="4"/>
    </row>
    <row r="66" spans="1:17">
      <c r="A66" s="4" t="s">
        <v>46</v>
      </c>
      <c r="B66" s="1">
        <v>6.3819999999999997</v>
      </c>
      <c r="C66" s="4">
        <v>6.4450000000000003</v>
      </c>
      <c r="D66" s="4">
        <v>6.9210000000000003</v>
      </c>
      <c r="E66" s="4">
        <v>7.7160000000000002</v>
      </c>
      <c r="F66" s="4">
        <v>10.648</v>
      </c>
      <c r="G66" s="4">
        <v>10.928000000000001</v>
      </c>
      <c r="H66" s="1">
        <v>11.948</v>
      </c>
      <c r="I66" s="54">
        <f t="shared" si="0"/>
        <v>5.5660000000000007</v>
      </c>
      <c r="J66" s="4"/>
    </row>
    <row r="67" spans="1:17">
      <c r="A67" s="4" t="s">
        <v>41</v>
      </c>
      <c r="B67" s="1">
        <v>6.6859999999999999</v>
      </c>
      <c r="C67" s="4">
        <v>6</v>
      </c>
      <c r="D67" s="4">
        <v>6.9790000000000001</v>
      </c>
      <c r="E67" s="4">
        <v>10.195</v>
      </c>
      <c r="F67" s="4">
        <v>9.43</v>
      </c>
      <c r="G67" s="4">
        <v>10.952</v>
      </c>
      <c r="H67" s="1">
        <v>10.836</v>
      </c>
      <c r="I67" s="54">
        <f t="shared" si="0"/>
        <v>4.1500000000000004</v>
      </c>
      <c r="J67" s="4"/>
    </row>
    <row r="68" spans="1:17">
      <c r="A68" s="4" t="s">
        <v>53</v>
      </c>
      <c r="B68" s="1">
        <v>6.2009999999999996</v>
      </c>
      <c r="C68" s="4">
        <v>6.7590000000000003</v>
      </c>
      <c r="D68" s="4" t="s">
        <v>74</v>
      </c>
      <c r="E68" s="4">
        <v>8.5990000000000002</v>
      </c>
      <c r="F68" s="4">
        <v>10.247999999999999</v>
      </c>
      <c r="G68" s="4">
        <v>11.087999999999999</v>
      </c>
      <c r="H68" s="1">
        <v>12.067</v>
      </c>
      <c r="I68" s="54">
        <f t="shared" ref="I68:I69" si="3">H68-B68</f>
        <v>5.8660000000000005</v>
      </c>
      <c r="J68" s="4"/>
    </row>
    <row r="69" spans="1:17">
      <c r="A69" s="4" t="s">
        <v>54</v>
      </c>
      <c r="B69" s="1">
        <v>6.5119999999999996</v>
      </c>
      <c r="C69" s="4">
        <v>7.4880000000000004</v>
      </c>
      <c r="D69" s="4">
        <v>7.8639999999999999</v>
      </c>
      <c r="E69" s="4">
        <v>9.4600000000000009</v>
      </c>
      <c r="F69" s="4">
        <v>10.797000000000001</v>
      </c>
      <c r="G69" s="4">
        <v>11.718999999999999</v>
      </c>
      <c r="H69" s="1">
        <v>13.004</v>
      </c>
      <c r="I69" s="54">
        <f t="shared" si="3"/>
        <v>6.492</v>
      </c>
      <c r="J69" s="4"/>
    </row>
    <row r="70" spans="1:17" s="15" customFormat="1">
      <c r="A70" s="4" t="s">
        <v>64</v>
      </c>
      <c r="B70" s="4">
        <v>6.431</v>
      </c>
      <c r="C70" s="4">
        <v>7.0780000000000003</v>
      </c>
      <c r="D70" s="4">
        <v>7.7309999999999999</v>
      </c>
      <c r="E70" s="3" t="s">
        <v>65</v>
      </c>
      <c r="F70" s="3" t="s">
        <v>81</v>
      </c>
      <c r="G70" s="3" t="s">
        <v>81</v>
      </c>
      <c r="H70" s="3" t="s">
        <v>81</v>
      </c>
      <c r="I70" s="54" t="s">
        <v>89</v>
      </c>
      <c r="J70" s="4"/>
      <c r="L70" s="1"/>
      <c r="M70" s="4"/>
      <c r="N70" s="4"/>
      <c r="O70" s="13"/>
      <c r="P70" s="13"/>
      <c r="Q70" s="13"/>
    </row>
    <row r="71" spans="1:17" s="42" customFormat="1">
      <c r="A71" s="55" t="s">
        <v>82</v>
      </c>
      <c r="B71" s="37">
        <f t="shared" ref="B71:H71" si="4">AVERAGE(B52:B70)</f>
        <v>6.1522105263157885</v>
      </c>
      <c r="C71" s="37">
        <f t="shared" si="4"/>
        <v>6.7764210526315791</v>
      </c>
      <c r="D71" s="37">
        <f t="shared" si="4"/>
        <v>6.9613750000000003</v>
      </c>
      <c r="E71" s="37">
        <f t="shared" si="4"/>
        <v>9.0036666666666676</v>
      </c>
      <c r="F71" s="37">
        <f t="shared" si="4"/>
        <v>10.04833333333333</v>
      </c>
      <c r="G71" s="37">
        <f t="shared" si="4"/>
        <v>10.956285714285713</v>
      </c>
      <c r="H71" s="37">
        <f t="shared" si="4"/>
        <v>12.183538461538461</v>
      </c>
      <c r="I71" s="3"/>
      <c r="J71" s="41"/>
      <c r="L71" s="45"/>
      <c r="M71" s="41"/>
      <c r="N71" s="41"/>
      <c r="O71" s="44"/>
      <c r="P71" s="44"/>
      <c r="Q71" s="44"/>
    </row>
    <row r="72" spans="1:17" s="15" customFormat="1">
      <c r="A72" s="4"/>
      <c r="B72" s="4"/>
      <c r="C72" s="4"/>
      <c r="D72" s="4"/>
      <c r="E72" s="3"/>
      <c r="F72" s="3"/>
      <c r="G72" s="3"/>
      <c r="I72" s="3"/>
      <c r="J72" s="4"/>
      <c r="L72" s="1"/>
      <c r="M72" s="4"/>
      <c r="N72" s="4"/>
      <c r="O72" s="13"/>
      <c r="P72" s="13"/>
      <c r="Q72" s="13"/>
    </row>
    <row r="73" spans="1:17">
      <c r="A73" s="61" t="s">
        <v>105</v>
      </c>
      <c r="B73" s="28">
        <f t="shared" ref="B73:H73" si="5">AVERAGE(B3:B70)</f>
        <v>6.0433728290813278</v>
      </c>
      <c r="C73" s="28">
        <f t="shared" si="5"/>
        <v>6.3537512175324684</v>
      </c>
      <c r="D73" s="28">
        <f t="shared" si="5"/>
        <v>7.0039247256071233</v>
      </c>
      <c r="E73" s="28">
        <f t="shared" si="5"/>
        <v>8.7549596059113313</v>
      </c>
      <c r="F73" s="28">
        <f t="shared" si="5"/>
        <v>9.6628259433962285</v>
      </c>
      <c r="G73" s="28">
        <f t="shared" si="5"/>
        <v>10.382260683760681</v>
      </c>
      <c r="H73" s="28">
        <f t="shared" si="5"/>
        <v>11.498148504273505</v>
      </c>
      <c r="J73" s="6"/>
    </row>
    <row r="74" spans="1:17">
      <c r="A74" s="62" t="s">
        <v>76</v>
      </c>
      <c r="B74" s="29">
        <f t="shared" ref="B74:H74" si="6">MIN(B3:B70)</f>
        <v>4.6459999999999999</v>
      </c>
      <c r="C74" s="29">
        <f t="shared" si="6"/>
        <v>4.24</v>
      </c>
      <c r="D74" s="29">
        <f t="shared" si="6"/>
        <v>5.1630000000000003</v>
      </c>
      <c r="E74" s="29">
        <f t="shared" si="6"/>
        <v>6.6050000000000004</v>
      </c>
      <c r="F74" s="29">
        <f t="shared" si="6"/>
        <v>7.9</v>
      </c>
      <c r="G74" s="29">
        <f t="shared" si="6"/>
        <v>8.7070000000000007</v>
      </c>
      <c r="H74" s="29">
        <f t="shared" si="6"/>
        <v>9.5060000000000002</v>
      </c>
      <c r="J74" s="7"/>
    </row>
    <row r="75" spans="1:17" s="47" customFormat="1">
      <c r="A75" s="63" t="s">
        <v>77</v>
      </c>
      <c r="B75" s="46">
        <f t="shared" ref="B75:H75" si="7">MAX(B3:B70)</f>
        <v>7.2510000000000003</v>
      </c>
      <c r="C75" s="46">
        <f t="shared" si="7"/>
        <v>8.0289999999999999</v>
      </c>
      <c r="D75" s="46">
        <f t="shared" si="7"/>
        <v>9.5380000000000003</v>
      </c>
      <c r="E75" s="46">
        <f t="shared" si="7"/>
        <v>12.089</v>
      </c>
      <c r="F75" s="46">
        <f t="shared" si="7"/>
        <v>10.894</v>
      </c>
      <c r="G75" s="46">
        <f t="shared" si="7"/>
        <v>12.419</v>
      </c>
      <c r="H75" s="46">
        <f t="shared" si="7"/>
        <v>14.358000000000001</v>
      </c>
      <c r="I75" s="12"/>
      <c r="J75" s="45"/>
      <c r="L75" s="45"/>
      <c r="M75" s="41"/>
      <c r="N75" s="41"/>
      <c r="O75" s="44"/>
      <c r="P75" s="44"/>
      <c r="Q75" s="44"/>
    </row>
    <row r="76" spans="1:17" s="49" customFormat="1">
      <c r="A76" s="56" t="s">
        <v>116</v>
      </c>
      <c r="B76" s="48" t="s">
        <v>89</v>
      </c>
      <c r="C76" s="48">
        <v>0.311</v>
      </c>
      <c r="D76" s="48">
        <v>0.65</v>
      </c>
      <c r="E76" s="48">
        <v>1.7509999999999999</v>
      </c>
      <c r="F76" s="48">
        <v>0.90800000000000003</v>
      </c>
      <c r="G76" s="48">
        <v>0.71899999999999997</v>
      </c>
      <c r="H76" s="48">
        <v>1.1160000000000001</v>
      </c>
      <c r="I76" s="58"/>
      <c r="L76" s="50"/>
      <c r="M76" s="50"/>
      <c r="N76" s="50"/>
    </row>
    <row r="77" spans="1:17">
      <c r="A77" s="59" t="s">
        <v>124</v>
      </c>
      <c r="B77" s="18">
        <v>15.993</v>
      </c>
      <c r="C77" s="18">
        <v>20.623999999999999</v>
      </c>
      <c r="D77" s="17">
        <v>24.4</v>
      </c>
      <c r="E77" s="18">
        <v>22.1</v>
      </c>
      <c r="F77" s="17">
        <v>20.100000000000001</v>
      </c>
      <c r="G77" s="18">
        <v>17.399999999999999</v>
      </c>
      <c r="H77" s="17">
        <v>8.3000000000000007</v>
      </c>
      <c r="I77" s="21"/>
    </row>
    <row r="78" spans="1:17">
      <c r="A78" s="59" t="s">
        <v>79</v>
      </c>
      <c r="B78" s="17">
        <v>27.4</v>
      </c>
      <c r="C78" s="17">
        <v>26.7</v>
      </c>
      <c r="D78" s="17">
        <v>26.5</v>
      </c>
      <c r="E78" s="17">
        <v>27.3</v>
      </c>
      <c r="F78" s="17" t="s">
        <v>89</v>
      </c>
      <c r="G78" s="18">
        <v>28</v>
      </c>
      <c r="H78" s="17">
        <v>26.7</v>
      </c>
      <c r="I78" s="21"/>
      <c r="L78" s="3"/>
      <c r="M78" s="3"/>
    </row>
    <row r="79" spans="1:17" s="47" customFormat="1">
      <c r="A79" s="60" t="s">
        <v>80</v>
      </c>
      <c r="B79" s="51">
        <v>8.1199999999999992</v>
      </c>
      <c r="C79" s="51">
        <v>7.12</v>
      </c>
      <c r="D79" s="51">
        <v>6.13</v>
      </c>
      <c r="E79" s="51">
        <v>6.65</v>
      </c>
      <c r="F79" s="51">
        <v>7.52</v>
      </c>
      <c r="G79" s="51">
        <v>8.1199999999999992</v>
      </c>
      <c r="H79" s="51">
        <v>8.56</v>
      </c>
      <c r="I79" s="12"/>
      <c r="J79" s="45"/>
      <c r="L79" s="45"/>
      <c r="M79" s="41"/>
      <c r="N79" s="41"/>
      <c r="O79" s="44"/>
      <c r="P79" s="44"/>
      <c r="Q79" s="44"/>
    </row>
    <row r="80" spans="1:17">
      <c r="A80" s="34" t="s">
        <v>102</v>
      </c>
    </row>
    <row r="81" spans="1:8">
      <c r="A81" s="64" t="s">
        <v>94</v>
      </c>
      <c r="B81" s="1" t="s">
        <v>100</v>
      </c>
      <c r="C81" s="19" t="s">
        <v>87</v>
      </c>
      <c r="D81" s="20" t="s">
        <v>88</v>
      </c>
      <c r="E81" s="4" t="s">
        <v>85</v>
      </c>
      <c r="F81" s="4" t="s">
        <v>86</v>
      </c>
      <c r="G81" s="4" t="s">
        <v>126</v>
      </c>
      <c r="H81" s="19" t="s">
        <v>101</v>
      </c>
    </row>
    <row r="82" spans="1:8">
      <c r="A82" s="65" t="s">
        <v>117</v>
      </c>
      <c r="C82" s="1" t="s">
        <v>108</v>
      </c>
      <c r="D82" s="19" t="s">
        <v>90</v>
      </c>
      <c r="E82" s="20" t="s">
        <v>91</v>
      </c>
      <c r="F82" s="4" t="s">
        <v>92</v>
      </c>
      <c r="G82" s="4" t="s">
        <v>93</v>
      </c>
      <c r="H82" s="1" t="s">
        <v>109</v>
      </c>
    </row>
    <row r="83" spans="1:8">
      <c r="A83" s="1" t="s">
        <v>127</v>
      </c>
    </row>
    <row r="84" spans="1:8">
      <c r="C84" s="1" t="s">
        <v>110</v>
      </c>
      <c r="D84" s="1" t="s">
        <v>111</v>
      </c>
      <c r="E84" s="1" t="s">
        <v>112</v>
      </c>
      <c r="F84" s="4" t="s">
        <v>113</v>
      </c>
      <c r="G84" s="4" t="s">
        <v>114</v>
      </c>
      <c r="H84" s="12" t="s">
        <v>115</v>
      </c>
    </row>
    <row r="85" spans="1:8">
      <c r="A85" s="57" t="s">
        <v>123</v>
      </c>
    </row>
    <row r="86" spans="1:8">
      <c r="A86" s="35" t="s">
        <v>121</v>
      </c>
      <c r="B86" s="35">
        <f t="shared" ref="B86:H86" si="8">COUNT(B3:B24)</f>
        <v>22</v>
      </c>
      <c r="C86" s="35">
        <f t="shared" si="8"/>
        <v>22</v>
      </c>
      <c r="D86" s="35">
        <f t="shared" si="8"/>
        <v>21</v>
      </c>
      <c r="E86" s="35">
        <f t="shared" si="8"/>
        <v>21</v>
      </c>
      <c r="F86" s="35">
        <f t="shared" si="8"/>
        <v>20</v>
      </c>
      <c r="G86" s="35">
        <f t="shared" si="8"/>
        <v>18</v>
      </c>
      <c r="H86" s="35">
        <f t="shared" si="8"/>
        <v>19</v>
      </c>
    </row>
    <row r="87" spans="1:8">
      <c r="A87" s="35" t="s">
        <v>119</v>
      </c>
      <c r="B87" s="35">
        <f>COUNT(B27:B49)</f>
        <v>23</v>
      </c>
      <c r="C87" s="35">
        <f>COUNT(C27:C49)</f>
        <v>21</v>
      </c>
      <c r="D87" s="35">
        <f>COUNT(D27:D49)</f>
        <v>19</v>
      </c>
      <c r="E87" s="35">
        <f>COUNT(E27:E49)</f>
        <v>20</v>
      </c>
      <c r="F87" s="35">
        <f>COUNT(F27:F49)</f>
        <v>16</v>
      </c>
      <c r="G87" s="35">
        <f>COUNT(F27:F49)</f>
        <v>16</v>
      </c>
      <c r="H87" s="35">
        <f>COUNT(H27:H49)</f>
        <v>18</v>
      </c>
    </row>
    <row r="88" spans="1:8">
      <c r="A88" s="35" t="s">
        <v>120</v>
      </c>
      <c r="B88" s="35">
        <f>COUNT(B52:B70)</f>
        <v>19</v>
      </c>
      <c r="C88" s="35">
        <f>COUNT(C52:C70)</f>
        <v>19</v>
      </c>
      <c r="D88" s="35">
        <f>COUNT(D52:D70)</f>
        <v>16</v>
      </c>
      <c r="E88" s="35">
        <f>COUNT(E52:E70)</f>
        <v>15</v>
      </c>
      <c r="F88" s="35">
        <f>COUNT(F52:F70)</f>
        <v>15</v>
      </c>
      <c r="G88" s="35">
        <f>COUNT(F52:F70)</f>
        <v>15</v>
      </c>
      <c r="H88" s="35">
        <f>COUNT(H52:H70)</f>
        <v>13</v>
      </c>
    </row>
    <row r="89" spans="1:8">
      <c r="A89" s="35" t="s">
        <v>118</v>
      </c>
      <c r="B89" s="35">
        <f t="shared" ref="B89:H89" si="9">SUM(B86:B88)</f>
        <v>64</v>
      </c>
      <c r="C89" s="35">
        <f t="shared" si="9"/>
        <v>62</v>
      </c>
      <c r="D89" s="35">
        <f t="shared" si="9"/>
        <v>56</v>
      </c>
      <c r="E89" s="35">
        <f t="shared" si="9"/>
        <v>56</v>
      </c>
      <c r="F89" s="35">
        <f t="shared" si="9"/>
        <v>51</v>
      </c>
      <c r="G89" s="35">
        <f t="shared" si="9"/>
        <v>49</v>
      </c>
      <c r="H89" s="35">
        <f t="shared" si="9"/>
        <v>50</v>
      </c>
    </row>
    <row r="90" spans="1:8">
      <c r="B90" s="1"/>
    </row>
    <row r="93" spans="1:8">
      <c r="B93" s="6">
        <v>5.9719545454545448</v>
      </c>
      <c r="C93" s="1">
        <v>6.626363636363636</v>
      </c>
      <c r="D93" s="1">
        <v>6.9964761904761898</v>
      </c>
      <c r="E93" s="1">
        <v>8.8728571428571428</v>
      </c>
      <c r="F93" s="4">
        <v>9.6403999999999979</v>
      </c>
      <c r="G93" s="4">
        <v>9.9379999999999988</v>
      </c>
      <c r="H93" s="1">
        <v>10.864000000000001</v>
      </c>
    </row>
    <row r="94" spans="1:8">
      <c r="B94" s="12">
        <v>6.025652173913044</v>
      </c>
      <c r="C94" s="1">
        <v>5.7037142857142857</v>
      </c>
      <c r="D94" s="1">
        <v>7.0461578947368428</v>
      </c>
      <c r="E94" s="1">
        <v>8.4537999999999993</v>
      </c>
      <c r="F94" s="4">
        <v>9.3503749999999997</v>
      </c>
      <c r="G94" s="4">
        <v>10.403555555555554</v>
      </c>
      <c r="H94" s="1">
        <v>11.696999999999999</v>
      </c>
    </row>
    <row r="95" spans="1:8">
      <c r="B95" s="12">
        <v>6.1522105263157885</v>
      </c>
      <c r="C95" s="1">
        <v>6.7764210526315791</v>
      </c>
      <c r="D95" s="1">
        <v>6.9613750000000003</v>
      </c>
      <c r="E95" s="1">
        <v>9.0036666666666676</v>
      </c>
      <c r="F95" s="4">
        <v>10.04833333333333</v>
      </c>
      <c r="G95" s="4">
        <v>10.956285714285713</v>
      </c>
      <c r="H95" s="1">
        <v>12.183999999999999</v>
      </c>
    </row>
    <row r="96" spans="1:8">
      <c r="A96" s="68" t="s">
        <v>129</v>
      </c>
      <c r="B96" s="69">
        <f>AVERAGE(B93:B95)</f>
        <v>6.0499390818944585</v>
      </c>
      <c r="C96" s="67">
        <f>AVERAGE(C93:C95)</f>
        <v>6.3688329915698345</v>
      </c>
      <c r="D96" s="67">
        <f>AVERAGE(D93:D95)</f>
        <v>7.0013363617376783</v>
      </c>
      <c r="E96" s="67">
        <f>AVERAGE(E93:E95)</f>
        <v>8.7767746031746032</v>
      </c>
      <c r="F96" s="67">
        <f>AVERAGE(F93:F95)</f>
        <v>9.6797027777777771</v>
      </c>
      <c r="G96" s="67">
        <f>AVERAGE(G93:G95)</f>
        <v>10.432613756613755</v>
      </c>
      <c r="H96" s="67">
        <f>AVERAGE(H93:H95)</f>
        <v>11.581666666666665</v>
      </c>
    </row>
    <row r="97" spans="1:8">
      <c r="A97" s="68" t="s">
        <v>130</v>
      </c>
      <c r="B97" s="69">
        <v>5.3400000000000003E-2</v>
      </c>
      <c r="C97" s="67">
        <v>0.33539999999999998</v>
      </c>
      <c r="D97" s="67">
        <v>2.46E-2</v>
      </c>
      <c r="E97" s="67">
        <v>0.1658</v>
      </c>
      <c r="F97" s="67">
        <v>0.2024</v>
      </c>
      <c r="G97" s="67">
        <v>0.29430000000000001</v>
      </c>
      <c r="H97" s="67">
        <v>0.38540000000000002</v>
      </c>
    </row>
  </sheetData>
  <printOptions headings="1" gridLines="1"/>
  <pageMargins left="0.1" right="0.1" top="0.5" bottom="0.1" header="0.25" footer="0.25"/>
  <pageSetup scale="65" fitToHeight="15" orientation="landscape" useFirstPageNumber="1" r:id="rId1"/>
  <headerFooter scaleWithDoc="0" alignWithMargins="0">
    <oddHeader>&amp;F</oddHeader>
  </headerFooter>
  <ignoredErrors>
    <ignoredError sqref="G87:G8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E30:L33"/>
  <sheetViews>
    <sheetView topLeftCell="A37" zoomScale="50" zoomScaleNormal="50" workbookViewId="0">
      <selection activeCell="O39" sqref="O39"/>
    </sheetView>
  </sheetViews>
  <sheetFormatPr defaultRowHeight="14.5"/>
  <sheetData>
    <row r="30" spans="5:12" ht="18.5">
      <c r="E30" s="22"/>
      <c r="F30" s="23"/>
      <c r="G30" s="24"/>
      <c r="H30" s="23"/>
      <c r="I30" s="22"/>
      <c r="J30" s="22"/>
      <c r="K30" s="22"/>
      <c r="L30" s="22"/>
    </row>
    <row r="31" spans="5:12" ht="18.5">
      <c r="E31" s="25"/>
      <c r="F31" s="22"/>
      <c r="G31" s="22"/>
      <c r="H31" s="22"/>
      <c r="I31" s="22"/>
      <c r="J31" s="22"/>
      <c r="K31" s="22"/>
      <c r="L31" s="25"/>
    </row>
    <row r="32" spans="5:12" ht="18.5">
      <c r="E32" s="25"/>
      <c r="F32" s="22"/>
      <c r="G32" s="22"/>
      <c r="H32" s="22"/>
      <c r="I32" s="22"/>
      <c r="J32" s="22"/>
      <c r="K32" s="22"/>
      <c r="L32" s="22"/>
    </row>
    <row r="33" spans="5:12" ht="18.5">
      <c r="E33" s="25"/>
      <c r="F33" s="22"/>
      <c r="G33" s="22"/>
      <c r="H33" s="22"/>
      <c r="I33" s="22"/>
      <c r="J33" s="22"/>
      <c r="K33" s="22"/>
      <c r="L33" s="22"/>
    </row>
  </sheetData>
  <pageMargins left="0.7" right="0.7" top="0.75" bottom="0.75" header="0.3" footer="0.3"/>
  <pageSetup scale="36" fitToHeight="1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K10"/>
  <sheetViews>
    <sheetView tabSelected="1" topLeftCell="A7" zoomScale="55" zoomScaleNormal="55" workbookViewId="0">
      <selection activeCell="K20" sqref="K20"/>
    </sheetView>
  </sheetViews>
  <sheetFormatPr defaultRowHeight="14.5"/>
  <cols>
    <col min="1" max="1" width="26" style="27" bestFit="1" customWidth="1"/>
    <col min="2" max="2" width="26" style="27" customWidth="1"/>
    <col min="3" max="3" width="6.7265625" style="26" bestFit="1" customWidth="1"/>
    <col min="4" max="4" width="23.08984375" style="26" customWidth="1"/>
    <col min="5" max="5" width="15.54296875" style="26" customWidth="1"/>
    <col min="6" max="6" width="17.7265625" style="26" customWidth="1"/>
    <col min="7" max="7" width="19.26953125" style="26" customWidth="1"/>
    <col min="8" max="8" width="18.81640625" style="26" customWidth="1"/>
    <col min="9" max="9" width="23.08984375" style="26" customWidth="1"/>
    <col min="10" max="10" width="18.90625" style="26" bestFit="1" customWidth="1"/>
    <col min="11" max="16384" width="8.7265625" style="26"/>
  </cols>
  <sheetData>
    <row r="1" spans="1:11" ht="18.5">
      <c r="A1" s="30" t="s">
        <v>102</v>
      </c>
      <c r="B1" s="30"/>
      <c r="C1" s="31"/>
      <c r="D1" s="31"/>
      <c r="E1" s="31"/>
      <c r="F1" s="31"/>
      <c r="G1" s="31"/>
      <c r="H1" s="31"/>
      <c r="I1" s="31"/>
    </row>
    <row r="2" spans="1:11" ht="18.5">
      <c r="A2" s="30" t="s">
        <v>104</v>
      </c>
      <c r="B2" s="30"/>
      <c r="D2" s="31" t="s">
        <v>132</v>
      </c>
      <c r="E2" s="31" t="s">
        <v>87</v>
      </c>
      <c r="F2" s="31" t="s">
        <v>88</v>
      </c>
      <c r="G2" s="31" t="s">
        <v>85</v>
      </c>
      <c r="H2" s="31" t="s">
        <v>86</v>
      </c>
      <c r="I2" s="31" t="s">
        <v>131</v>
      </c>
      <c r="J2" s="33" t="s">
        <v>135</v>
      </c>
    </row>
    <row r="3" spans="1:11" ht="18.5">
      <c r="A3" s="30" t="s">
        <v>95</v>
      </c>
      <c r="B3" s="30"/>
      <c r="C3" s="31" t="s">
        <v>89</v>
      </c>
      <c r="D3" s="31" t="s">
        <v>103</v>
      </c>
      <c r="E3" s="31" t="s">
        <v>90</v>
      </c>
      <c r="F3" s="31" t="s">
        <v>91</v>
      </c>
      <c r="G3" s="31" t="s">
        <v>92</v>
      </c>
      <c r="H3" s="31" t="s">
        <v>93</v>
      </c>
      <c r="I3" s="31" t="s">
        <v>99</v>
      </c>
    </row>
    <row r="4" spans="1:11" ht="18.5">
      <c r="A4" s="30"/>
      <c r="B4" s="30"/>
      <c r="C4" s="31"/>
      <c r="D4" s="31"/>
      <c r="E4" s="31"/>
      <c r="F4" s="31"/>
      <c r="G4" s="31"/>
      <c r="H4" s="31"/>
      <c r="I4" s="31"/>
    </row>
    <row r="5" spans="1:11" ht="18.5">
      <c r="A5" s="30" t="s">
        <v>107</v>
      </c>
      <c r="B5" s="30"/>
      <c r="C5" s="32">
        <v>6.0433728290813278</v>
      </c>
      <c r="D5" s="32">
        <v>6.3537512175324684</v>
      </c>
      <c r="E5" s="32">
        <v>7.0039247256071233</v>
      </c>
      <c r="F5" s="32">
        <v>8.7549596059113313</v>
      </c>
      <c r="G5" s="32">
        <v>9.6628259433962285</v>
      </c>
      <c r="H5" s="32">
        <v>10.382260683760681</v>
      </c>
      <c r="I5" s="32">
        <v>11.6</v>
      </c>
    </row>
    <row r="6" spans="1:11" ht="18.5">
      <c r="A6" s="30"/>
      <c r="B6" s="30"/>
      <c r="C6" s="32"/>
      <c r="D6" s="32"/>
      <c r="E6" s="32"/>
      <c r="F6" s="32"/>
      <c r="G6" s="32"/>
      <c r="H6" s="32"/>
      <c r="I6" s="31"/>
    </row>
    <row r="7" spans="1:11" ht="18.5">
      <c r="A7" s="30" t="s">
        <v>128</v>
      </c>
      <c r="B7" s="30"/>
      <c r="C7" s="31">
        <v>16.7</v>
      </c>
      <c r="D7" s="31">
        <v>21.4</v>
      </c>
      <c r="E7" s="31">
        <v>23.9</v>
      </c>
      <c r="F7" s="31">
        <v>22</v>
      </c>
      <c r="G7" s="31">
        <v>18.7</v>
      </c>
      <c r="H7" s="31">
        <v>17</v>
      </c>
      <c r="I7" s="31">
        <v>8.3000000000000007</v>
      </c>
    </row>
    <row r="8" spans="1:11" ht="18.5">
      <c r="A8" s="66" t="s">
        <v>106</v>
      </c>
      <c r="B8" s="66"/>
      <c r="C8" s="71">
        <v>15.993</v>
      </c>
      <c r="D8" s="71">
        <v>20.623999999999999</v>
      </c>
      <c r="E8" s="72">
        <v>24.4</v>
      </c>
      <c r="F8" s="71">
        <v>22.1</v>
      </c>
      <c r="G8" s="72">
        <v>20.100000000000001</v>
      </c>
      <c r="H8" s="71">
        <v>17.399999999999999</v>
      </c>
      <c r="I8" s="72">
        <v>8.3000000000000007</v>
      </c>
      <c r="J8" s="70" t="s">
        <v>125</v>
      </c>
      <c r="K8" s="73" t="s">
        <v>133</v>
      </c>
    </row>
    <row r="9" spans="1:11" ht="18.5">
      <c r="A9" s="68" t="s">
        <v>134</v>
      </c>
      <c r="B9" s="68"/>
      <c r="C9" s="69">
        <v>5.3400000000000003E-2</v>
      </c>
      <c r="D9" s="67">
        <v>0.33539999999999998</v>
      </c>
      <c r="E9" s="67">
        <v>2.46E-2</v>
      </c>
      <c r="F9" s="67">
        <v>0.1658</v>
      </c>
      <c r="G9" s="67">
        <v>0.2024</v>
      </c>
      <c r="H9" s="67">
        <v>0.29430000000000001</v>
      </c>
      <c r="I9" s="67">
        <v>0.38540000000000002</v>
      </c>
    </row>
    <row r="10" spans="1:11" ht="18.5">
      <c r="A10" s="68"/>
      <c r="B10" s="68"/>
      <c r="C10" s="69"/>
      <c r="D10" s="67"/>
      <c r="E10" s="67"/>
      <c r="F10" s="67"/>
      <c r="G10" s="67"/>
      <c r="H10" s="67"/>
      <c r="I10" s="67"/>
    </row>
  </sheetData>
  <pageMargins left="0.7" right="0.7" top="0.75" bottom="0.75" header="0.3" footer="0.3"/>
  <pageSetup fitToHeight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CL2013-14Alldates-NO restocks</vt:lpstr>
      <vt:lpstr>2014Cl-Temp graphs</vt:lpstr>
      <vt:lpstr>combined graph</vt:lpstr>
      <vt:lpstr>'CL2013-14Alldates-NO restocks'!Print_Area</vt:lpstr>
      <vt:lpstr>'CL2013-14Alldates-NO restocks'!Print_Titles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Catherine.Kuropat</dc:creator>
  <cp:lastModifiedBy>ckuropat</cp:lastModifiedBy>
  <cp:lastPrinted>2014-11-21T18:20:18Z</cp:lastPrinted>
  <dcterms:created xsi:type="dcterms:W3CDTF">2013-08-27T17:07:37Z</dcterms:created>
  <dcterms:modified xsi:type="dcterms:W3CDTF">2014-11-21T20:30:40Z</dcterms:modified>
</cp:coreProperties>
</file>