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Files\RSP Events\2020-2021\Grant Writing and Pop-up Series\Session 3\"/>
    </mc:Choice>
  </mc:AlternateContent>
  <bookViews>
    <workbookView xWindow="0" yWindow="0" windowWidth="15360" windowHeight="6120"/>
  </bookViews>
  <sheets>
    <sheet name="2-Year Budget" sheetId="1" r:id="rId1"/>
    <sheet name="Tuition Calculator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51" i="1" l="1"/>
  <c r="I52" i="1" s="1"/>
  <c r="J51" i="1"/>
  <c r="J52" i="1" s="1"/>
  <c r="J50" i="1"/>
  <c r="I50" i="1"/>
  <c r="J47" i="1"/>
  <c r="J48" i="1" s="1"/>
  <c r="I47" i="1"/>
  <c r="I48" i="1" s="1"/>
  <c r="J45" i="1"/>
  <c r="I45" i="1"/>
  <c r="J41" i="1"/>
  <c r="J42" i="1" s="1"/>
  <c r="J39" i="1"/>
  <c r="J40" i="1" s="1"/>
  <c r="J37" i="1"/>
  <c r="J38" i="1" s="1"/>
  <c r="I41" i="1"/>
  <c r="I42" i="1" s="1"/>
  <c r="I39" i="1"/>
  <c r="I40" i="1" s="1"/>
  <c r="I38" i="1"/>
  <c r="J34" i="1"/>
  <c r="I34" i="1"/>
  <c r="L34" i="1" s="1"/>
  <c r="J28" i="1"/>
  <c r="I28" i="1"/>
  <c r="L28" i="1" s="1"/>
  <c r="J22" i="1"/>
  <c r="I22" i="1"/>
  <c r="L22" i="1" s="1"/>
  <c r="J16" i="1"/>
  <c r="I16" i="1"/>
  <c r="L16" i="1" s="1"/>
  <c r="I10" i="1"/>
  <c r="J10" i="1"/>
  <c r="B4" i="3"/>
  <c r="B5" i="3" s="1"/>
  <c r="B3" i="3"/>
  <c r="L10" i="1" l="1"/>
  <c r="E2" i="3"/>
  <c r="I77" i="1" s="1"/>
  <c r="I65" i="1"/>
  <c r="E13" i="1"/>
  <c r="E9" i="1"/>
  <c r="I9" i="1" s="1"/>
  <c r="E33" i="1"/>
  <c r="E32" i="1"/>
  <c r="E31" i="1"/>
  <c r="E27" i="1"/>
  <c r="E26" i="1"/>
  <c r="E25" i="1"/>
  <c r="E21" i="1"/>
  <c r="E20" i="1"/>
  <c r="E19" i="1"/>
  <c r="E15" i="1"/>
  <c r="E14" i="1"/>
  <c r="E8" i="1"/>
  <c r="I8" i="1" s="1"/>
  <c r="E7" i="1"/>
  <c r="I7" i="1" s="1"/>
  <c r="L40" i="1"/>
  <c r="L42" i="1"/>
  <c r="L48" i="1"/>
  <c r="L50" i="1"/>
  <c r="L51" i="1"/>
  <c r="I59" i="1"/>
  <c r="J59" i="1"/>
  <c r="I73" i="1"/>
  <c r="J73" i="1"/>
  <c r="J65" i="1"/>
  <c r="L81" i="1"/>
  <c r="L79" i="1"/>
  <c r="L78" i="1"/>
  <c r="L76" i="1"/>
  <c r="L72" i="1"/>
  <c r="L71" i="1"/>
  <c r="L70" i="1"/>
  <c r="L69" i="1"/>
  <c r="L68" i="1"/>
  <c r="L67" i="1"/>
  <c r="L64" i="1"/>
  <c r="L63" i="1"/>
  <c r="L62" i="1"/>
  <c r="L58" i="1"/>
  <c r="L57" i="1"/>
  <c r="L39" i="1"/>
  <c r="L45" i="1"/>
  <c r="L73" i="1" l="1"/>
  <c r="L65" i="1"/>
  <c r="J31" i="1"/>
  <c r="I31" i="1"/>
  <c r="J32" i="1"/>
  <c r="I32" i="1"/>
  <c r="J33" i="1"/>
  <c r="I33" i="1"/>
  <c r="L33" i="1" s="1"/>
  <c r="J25" i="1"/>
  <c r="I25" i="1"/>
  <c r="L25" i="1" s="1"/>
  <c r="J27" i="1"/>
  <c r="I27" i="1"/>
  <c r="L27" i="1" s="1"/>
  <c r="J26" i="1"/>
  <c r="I26" i="1"/>
  <c r="J19" i="1"/>
  <c r="I19" i="1"/>
  <c r="J21" i="1"/>
  <c r="I21" i="1"/>
  <c r="L21" i="1" s="1"/>
  <c r="J20" i="1"/>
  <c r="I20" i="1"/>
  <c r="L20" i="1" s="1"/>
  <c r="J14" i="1"/>
  <c r="I14" i="1"/>
  <c r="L14" i="1" s="1"/>
  <c r="J13" i="1"/>
  <c r="J17" i="1" s="1"/>
  <c r="I13" i="1"/>
  <c r="J15" i="1"/>
  <c r="I15" i="1"/>
  <c r="L15" i="1" s="1"/>
  <c r="J8" i="1"/>
  <c r="L8" i="1" s="1"/>
  <c r="J7" i="1"/>
  <c r="J9" i="1"/>
  <c r="L9" i="1" s="1"/>
  <c r="E4" i="3"/>
  <c r="L52" i="1"/>
  <c r="L59" i="1"/>
  <c r="L47" i="1"/>
  <c r="L41" i="1"/>
  <c r="E5" i="3"/>
  <c r="I82" i="1"/>
  <c r="E3" i="3"/>
  <c r="J77" i="1" s="1"/>
  <c r="J82" i="1" s="1"/>
  <c r="L37" i="1"/>
  <c r="J11" i="1" l="1"/>
  <c r="J23" i="1"/>
  <c r="J29" i="1"/>
  <c r="J35" i="1"/>
  <c r="L32" i="1"/>
  <c r="I35" i="1"/>
  <c r="I29" i="1"/>
  <c r="I23" i="1"/>
  <c r="L23" i="1" s="1"/>
  <c r="L13" i="1"/>
  <c r="J53" i="1"/>
  <c r="I17" i="1"/>
  <c r="I53" i="1"/>
  <c r="I11" i="1"/>
  <c r="L11" i="1" s="1"/>
  <c r="L82" i="1"/>
  <c r="L26" i="1"/>
  <c r="L31" i="1"/>
  <c r="L77" i="1"/>
  <c r="L19" i="1"/>
  <c r="L7" i="1"/>
  <c r="L17" i="1"/>
  <c r="L38" i="1"/>
  <c r="L35" i="1" l="1"/>
  <c r="L29" i="1"/>
  <c r="I54" i="1"/>
  <c r="I55" i="1" s="1"/>
  <c r="I83" i="1" s="1"/>
  <c r="J54" i="1"/>
  <c r="J55" i="1" s="1"/>
  <c r="L53" i="1"/>
  <c r="I84" i="1" l="1"/>
  <c r="I85" i="1" s="1"/>
  <c r="J83" i="1"/>
  <c r="L54" i="1"/>
  <c r="J84" i="1" l="1"/>
  <c r="J85" i="1" s="1"/>
  <c r="J86" i="1" s="1"/>
  <c r="L55" i="1"/>
  <c r="L83" i="1"/>
  <c r="L84" i="1" l="1"/>
  <c r="L85" i="1" l="1"/>
  <c r="I86" i="1"/>
  <c r="L86" i="1" s="1"/>
</calcChain>
</file>

<file path=xl/sharedStrings.xml><?xml version="1.0" encoding="utf-8"?>
<sst xmlns="http://schemas.openxmlformats.org/spreadsheetml/2006/main" count="99" uniqueCount="65">
  <si>
    <t>Principal Investigator:</t>
  </si>
  <si>
    <t>Project Title:</t>
  </si>
  <si>
    <t>Salaries and Wages:</t>
  </si>
  <si>
    <t>Principal Investigator</t>
  </si>
  <si>
    <t>Co-Principal Investigator</t>
  </si>
  <si>
    <t>Graduate Research Assistant</t>
  </si>
  <si>
    <t>Year 1</t>
  </si>
  <si>
    <t>Year 2</t>
  </si>
  <si>
    <t>Total</t>
  </si>
  <si>
    <t>Salary Rate</t>
  </si>
  <si>
    <t>1. IFO - Academic Credit Reassignment</t>
  </si>
  <si>
    <t>2. IFO - Academic Year -- Extra Duty Days</t>
  </si>
  <si>
    <t>3. IFO -Summer -- Extra Duty Days</t>
  </si>
  <si>
    <t>Fringe Rate</t>
  </si>
  <si>
    <t>1.  Academic Year -- 2 Semesters</t>
  </si>
  <si>
    <t>2.  Summer Work -- Hourly Rate * Hours Worked</t>
  </si>
  <si>
    <t>Fringe</t>
  </si>
  <si>
    <t>Undergraduate Student Workers - Hourly</t>
  </si>
  <si>
    <t xml:space="preserve">Estimated Start Date: </t>
  </si>
  <si>
    <t>Travel:</t>
  </si>
  <si>
    <t>Domestic Travel</t>
  </si>
  <si>
    <t>International Travel</t>
  </si>
  <si>
    <t>Supplies:</t>
  </si>
  <si>
    <t>Other Expenses:</t>
  </si>
  <si>
    <t>Subawards/Subcontracts</t>
  </si>
  <si>
    <t>Participant Support Costs</t>
  </si>
  <si>
    <t>Equipment:</t>
  </si>
  <si>
    <t>Total Other Expenses:</t>
  </si>
  <si>
    <t>Total Supplies:</t>
  </si>
  <si>
    <t>Total Equipment:</t>
  </si>
  <si>
    <t>Total Salaries/Wages/Fringe:</t>
  </si>
  <si>
    <t>TOTAL DIRECT COSTS:</t>
  </si>
  <si>
    <t>TOTAL PROJECT COSTS:</t>
  </si>
  <si>
    <t>Individual Items &gt; $5000.00 Only (List Below)</t>
  </si>
  <si>
    <t>Project Staff</t>
  </si>
  <si>
    <t>1.  Academic Year (full-time student)</t>
  </si>
  <si>
    <t>2.  Summer/semster break work -- Hourly Rate * Hours Worked</t>
  </si>
  <si>
    <t>Year 1 Hours</t>
  </si>
  <si>
    <t>Year 2 Hours</t>
  </si>
  <si>
    <t>Total Travel:</t>
  </si>
  <si>
    <t xml:space="preserve">Year 1      Percent Time </t>
  </si>
  <si>
    <t xml:space="preserve">Year 2      Percent Time </t>
  </si>
  <si>
    <t>Current Annual Salary</t>
  </si>
  <si>
    <t>Salary / semester</t>
  </si>
  <si>
    <t xml:space="preserve">Year 1                         # Semesters </t>
  </si>
  <si>
    <t xml:space="preserve">Year 2                         # Semesters </t>
  </si>
  <si>
    <t>Hourly Rate</t>
  </si>
  <si>
    <t>FRINGE</t>
  </si>
  <si>
    <t>Total Fringe</t>
  </si>
  <si>
    <t>Total Salary and Wages</t>
  </si>
  <si>
    <t>F&amp;A COSTS</t>
  </si>
  <si>
    <t>Academic Year</t>
  </si>
  <si>
    <t>Cost/Credit</t>
  </si>
  <si>
    <t>Total Credits</t>
  </si>
  <si>
    <t>2021-2022</t>
  </si>
  <si>
    <t>2022-2023</t>
  </si>
  <si>
    <t>Total Tuition Cost</t>
  </si>
  <si>
    <t>Number of students</t>
  </si>
  <si>
    <t>2023-2024</t>
  </si>
  <si>
    <t>2024-2025</t>
  </si>
  <si>
    <r>
      <t>Tuition Remission -</t>
    </r>
    <r>
      <rPr>
        <b/>
        <sz val="11"/>
        <color rgb="FFFF0000"/>
        <rFont val="Times New Roman"/>
        <family val="1"/>
      </rPr>
      <t xml:space="preserve"> See "</t>
    </r>
    <r>
      <rPr>
        <b/>
        <i/>
        <sz val="11"/>
        <color rgb="FFFF0000"/>
        <rFont val="Times New Roman"/>
        <family val="1"/>
      </rPr>
      <t>Tuition Calculator</t>
    </r>
    <r>
      <rPr>
        <b/>
        <sz val="11"/>
        <color rgb="FFFF0000"/>
        <rFont val="Times New Roman"/>
        <family val="1"/>
      </rPr>
      <t>" Tab</t>
    </r>
  </si>
  <si>
    <t>4. MSUAASF - Percent Time Reassignment</t>
  </si>
  <si>
    <t>Year 1 Credits/Days or % Time</t>
  </si>
  <si>
    <t>Year 2  Credits/Days or % Time</t>
  </si>
  <si>
    <t>Modified Total Direct Costs (MTDC):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</si>
</sst>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0.0%"/>
    <numFmt numFmtId="167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/>
    <xf numFmtId="0" fontId="3" fillId="0" borderId="0" xfId="0" applyFont="1" applyFill="1"/>
    <xf numFmtId="0" fontId="2" fillId="0" borderId="4" xfId="0" applyFont="1" applyFill="1" applyBorder="1"/>
    <xf numFmtId="164" fontId="2" fillId="0" borderId="0" xfId="0" applyNumberFormat="1" applyFont="1" applyFill="1"/>
    <xf numFmtId="0" fontId="3" fillId="0" borderId="1" xfId="0" applyFont="1" applyFill="1" applyBorder="1"/>
    <xf numFmtId="0" fontId="4" fillId="0" borderId="1" xfId="0" applyFont="1" applyFill="1" applyBorder="1"/>
    <xf numFmtId="0" fontId="2" fillId="0" borderId="0" xfId="0" applyFont="1" applyFill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6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9" fontId="2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10" fontId="2" fillId="0" borderId="0" xfId="0" applyNumberFormat="1" applyFont="1" applyFill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Protection="1">
      <protection locked="0"/>
    </xf>
    <xf numFmtId="164" fontId="2" fillId="4" borderId="8" xfId="0" applyNumberFormat="1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8" fontId="2" fillId="4" borderId="8" xfId="0" applyNumberFormat="1" applyFont="1" applyFill="1" applyBorder="1" applyProtection="1">
      <protection locked="0"/>
    </xf>
    <xf numFmtId="6" fontId="2" fillId="4" borderId="8" xfId="0" applyNumberFormat="1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 applyProtection="1">
      <protection locked="0"/>
    </xf>
    <xf numFmtId="0" fontId="2" fillId="4" borderId="10" xfId="0" applyFont="1" applyFill="1" applyBorder="1" applyAlignment="1" applyProtection="1">
      <protection locked="0"/>
    </xf>
    <xf numFmtId="0" fontId="2" fillId="0" borderId="0" xfId="0" applyFont="1" applyFill="1" applyBorder="1" applyProtection="1">
      <protection locked="0"/>
    </xf>
    <xf numFmtId="164" fontId="2" fillId="0" borderId="0" xfId="0" applyNumberFormat="1" applyFont="1" applyFill="1" applyAlignment="1">
      <alignment horizontal="center"/>
    </xf>
    <xf numFmtId="9" fontId="2" fillId="4" borderId="8" xfId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4" fontId="2" fillId="0" borderId="4" xfId="0" applyNumberFormat="1" applyFont="1" applyFill="1" applyBorder="1" applyProtection="1">
      <protection locked="0"/>
    </xf>
    <xf numFmtId="0" fontId="5" fillId="0" borderId="1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9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 applyProtection="1">
      <protection locked="0"/>
    </xf>
    <xf numFmtId="9" fontId="2" fillId="0" borderId="11" xfId="1" applyFont="1" applyFill="1" applyBorder="1" applyAlignment="1" applyProtection="1">
      <alignment horizontal="center"/>
      <protection locked="0"/>
    </xf>
    <xf numFmtId="9" fontId="2" fillId="0" borderId="13" xfId="1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164" fontId="2" fillId="0" borderId="11" xfId="0" applyNumberFormat="1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164" fontId="2" fillId="0" borderId="13" xfId="0" applyNumberFormat="1" applyFont="1" applyFill="1" applyBorder="1" applyProtection="1">
      <protection locked="0"/>
    </xf>
    <xf numFmtId="10" fontId="3" fillId="0" borderId="0" xfId="0" applyNumberFormat="1" applyFont="1" applyFill="1" applyAlignment="1">
      <alignment horizontal="center"/>
    </xf>
    <xf numFmtId="10" fontId="2" fillId="0" borderId="4" xfId="0" applyNumberFormat="1" applyFont="1" applyFill="1" applyBorder="1" applyAlignment="1">
      <alignment horizontal="center"/>
    </xf>
    <xf numFmtId="2" fontId="3" fillId="5" borderId="0" xfId="0" applyNumberFormat="1" applyFont="1" applyFill="1" applyAlignment="1">
      <alignment horizontal="center"/>
    </xf>
    <xf numFmtId="9" fontId="3" fillId="0" borderId="5" xfId="1" applyFont="1" applyFill="1" applyBorder="1" applyAlignment="1" applyProtection="1">
      <alignment horizontal="center"/>
      <protection locked="0"/>
    </xf>
    <xf numFmtId="165" fontId="2" fillId="4" borderId="8" xfId="1" applyNumberFormat="1" applyFont="1" applyFill="1" applyBorder="1" applyProtection="1"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6" borderId="8" xfId="0" applyNumberFormat="1" applyFill="1" applyBorder="1"/>
    <xf numFmtId="0" fontId="0" fillId="0" borderId="8" xfId="0" applyFill="1" applyBorder="1" applyAlignment="1">
      <alignment horizontal="right"/>
    </xf>
    <xf numFmtId="0" fontId="9" fillId="0" borderId="6" xfId="0" applyFont="1" applyFill="1" applyBorder="1"/>
    <xf numFmtId="0" fontId="9" fillId="0" borderId="6" xfId="0" applyFont="1" applyFill="1" applyBorder="1" applyAlignment="1">
      <alignment horizontal="center"/>
    </xf>
    <xf numFmtId="164" fontId="0" fillId="4" borderId="8" xfId="0" applyNumberFormat="1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165" fontId="2" fillId="4" borderId="8" xfId="0" applyNumberFormat="1" applyFont="1" applyFill="1" applyBorder="1" applyAlignment="1" applyProtection="1">
      <alignment horizontal="center"/>
      <protection locked="0"/>
    </xf>
    <xf numFmtId="0" fontId="2" fillId="7" borderId="0" xfId="0" applyFont="1" applyFill="1"/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2" fillId="4" borderId="1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7" fontId="2" fillId="0" borderId="4" xfId="0" applyNumberFormat="1" applyFont="1" applyFill="1" applyBorder="1"/>
    <xf numFmtId="167" fontId="2" fillId="7" borderId="0" xfId="0" applyNumberFormat="1" applyFont="1" applyFill="1"/>
    <xf numFmtId="167" fontId="2" fillId="0" borderId="3" xfId="0" applyNumberFormat="1" applyFont="1" applyFill="1" applyBorder="1"/>
    <xf numFmtId="167" fontId="2" fillId="0" borderId="2" xfId="0" applyNumberFormat="1" applyFont="1" applyFill="1" applyBorder="1"/>
    <xf numFmtId="167" fontId="3" fillId="0" borderId="3" xfId="0" applyNumberFormat="1" applyFont="1" applyFill="1" applyBorder="1"/>
    <xf numFmtId="167" fontId="3" fillId="7" borderId="0" xfId="0" applyNumberFormat="1" applyFont="1" applyFill="1"/>
    <xf numFmtId="167" fontId="3" fillId="0" borderId="8" xfId="0" applyNumberFormat="1" applyFont="1" applyFill="1" applyBorder="1"/>
    <xf numFmtId="167" fontId="2" fillId="4" borderId="8" xfId="0" applyNumberFormat="1" applyFont="1" applyFill="1" applyBorder="1" applyProtection="1">
      <protection locked="0"/>
    </xf>
    <xf numFmtId="167" fontId="2" fillId="0" borderId="8" xfId="0" applyNumberFormat="1" applyFont="1" applyFill="1" applyBorder="1" applyProtection="1"/>
    <xf numFmtId="167" fontId="3" fillId="0" borderId="7" xfId="0" applyNumberFormat="1" applyFont="1" applyFill="1" applyBorder="1"/>
    <xf numFmtId="167" fontId="3" fillId="0" borderId="14" xfId="0" applyNumberFormat="1" applyFont="1" applyFill="1" applyBorder="1"/>
    <xf numFmtId="167" fontId="2" fillId="4" borderId="7" xfId="0" applyNumberFormat="1" applyFont="1" applyFill="1" applyBorder="1" applyProtection="1">
      <protection locked="0"/>
    </xf>
    <xf numFmtId="167" fontId="2" fillId="7" borderId="4" xfId="0" applyNumberFormat="1" applyFont="1" applyFill="1" applyBorder="1"/>
    <xf numFmtId="167" fontId="2" fillId="0" borderId="7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tabSelected="1" zoomScaleNormal="100" workbookViewId="0">
      <selection activeCell="E88" sqref="E88"/>
    </sheetView>
  </sheetViews>
  <sheetFormatPr defaultRowHeight="15" x14ac:dyDescent="0.25"/>
  <cols>
    <col min="1" max="1" width="11.28515625" style="1" customWidth="1"/>
    <col min="2" max="2" width="25.7109375" style="1" customWidth="1"/>
    <col min="3" max="3" width="47.5703125" style="1" customWidth="1"/>
    <col min="4" max="4" width="15" style="1" customWidth="1"/>
    <col min="5" max="5" width="14.42578125" style="1" customWidth="1"/>
    <col min="6" max="7" width="14" style="1" customWidth="1"/>
    <col min="8" max="8" width="12.42578125" style="1" customWidth="1"/>
    <col min="9" max="10" width="15.42578125" style="1" customWidth="1"/>
    <col min="11" max="11" width="1.85546875" style="1" customWidth="1"/>
    <col min="12" max="12" width="15.42578125" style="1" customWidth="1"/>
    <col min="13" max="13" width="9.140625" style="1"/>
    <col min="14" max="14" width="9.85546875" style="1" bestFit="1" customWidth="1"/>
    <col min="15" max="16384" width="9.140625" style="1"/>
  </cols>
  <sheetData>
    <row r="1" spans="1:14" x14ac:dyDescent="0.25">
      <c r="A1" s="76" t="s">
        <v>0</v>
      </c>
      <c r="B1" s="76"/>
      <c r="C1" s="57"/>
      <c r="I1" s="2"/>
      <c r="J1" s="2"/>
      <c r="K1" s="2"/>
      <c r="L1" s="2"/>
    </row>
    <row r="2" spans="1:14" x14ac:dyDescent="0.25">
      <c r="A2" s="76" t="s">
        <v>1</v>
      </c>
      <c r="B2" s="76"/>
      <c r="C2" s="68"/>
      <c r="D2" s="73"/>
      <c r="E2" s="73"/>
      <c r="F2" s="73"/>
      <c r="G2" s="73"/>
      <c r="H2" s="69"/>
      <c r="I2" s="3"/>
      <c r="J2" s="3"/>
      <c r="K2" s="3"/>
      <c r="L2" s="3"/>
      <c r="M2" s="2"/>
    </row>
    <row r="3" spans="1:14" x14ac:dyDescent="0.25">
      <c r="A3" s="72" t="s">
        <v>18</v>
      </c>
      <c r="B3" s="72"/>
      <c r="C3" s="57"/>
      <c r="D3" s="2"/>
      <c r="E3" s="2"/>
      <c r="F3" s="2"/>
      <c r="G3" s="2"/>
      <c r="H3" s="2"/>
      <c r="I3" s="70" t="s">
        <v>6</v>
      </c>
      <c r="J3" s="70" t="s">
        <v>7</v>
      </c>
      <c r="K3" s="67"/>
      <c r="L3" s="80" t="s">
        <v>8</v>
      </c>
    </row>
    <row r="4" spans="1:14" x14ac:dyDescent="0.25">
      <c r="A4" s="4"/>
      <c r="B4" s="4"/>
      <c r="C4" s="4"/>
      <c r="D4" s="4"/>
      <c r="E4" s="4"/>
      <c r="F4" s="4"/>
      <c r="G4" s="4"/>
      <c r="H4" s="4"/>
      <c r="I4" s="71"/>
      <c r="J4" s="71"/>
      <c r="K4" s="67"/>
      <c r="L4" s="81"/>
    </row>
    <row r="5" spans="1:14" ht="43.5" x14ac:dyDescent="0.25">
      <c r="A5" s="5" t="s">
        <v>2</v>
      </c>
      <c r="B5" s="5"/>
      <c r="C5" s="5"/>
      <c r="D5" s="18" t="s">
        <v>42</v>
      </c>
      <c r="E5" s="19" t="s">
        <v>9</v>
      </c>
      <c r="F5" s="18" t="s">
        <v>62</v>
      </c>
      <c r="G5" s="18" t="s">
        <v>63</v>
      </c>
      <c r="H5" s="19" t="s">
        <v>13</v>
      </c>
      <c r="I5" s="6"/>
      <c r="J5" s="6"/>
      <c r="K5" s="67"/>
      <c r="L5" s="6"/>
    </row>
    <row r="6" spans="1:14" x14ac:dyDescent="0.25">
      <c r="B6" s="5" t="s">
        <v>3</v>
      </c>
      <c r="C6" s="26"/>
      <c r="D6" s="27"/>
      <c r="E6" s="54">
        <v>1.03</v>
      </c>
      <c r="H6" s="20"/>
      <c r="I6" s="6"/>
      <c r="J6" s="6"/>
      <c r="K6" s="67"/>
      <c r="L6" s="6"/>
    </row>
    <row r="7" spans="1:14" x14ac:dyDescent="0.25">
      <c r="C7" s="1" t="s">
        <v>10</v>
      </c>
      <c r="E7" s="35">
        <f>D6/24</f>
        <v>0</v>
      </c>
      <c r="F7" s="25"/>
      <c r="G7" s="25"/>
      <c r="H7" s="21">
        <v>0.4</v>
      </c>
      <c r="I7" s="82">
        <f>ROUND(($E7*F7),0)</f>
        <v>0</v>
      </c>
      <c r="J7" s="82">
        <f>ROUND(($E7*G7*$E$6),0)</f>
        <v>0</v>
      </c>
      <c r="K7" s="83"/>
      <c r="L7" s="82">
        <f>SUM(I7:J7)</f>
        <v>0</v>
      </c>
      <c r="N7" s="7"/>
    </row>
    <row r="8" spans="1:14" x14ac:dyDescent="0.25">
      <c r="C8" s="1" t="s">
        <v>11</v>
      </c>
      <c r="E8" s="35">
        <f>D6/168</f>
        <v>0</v>
      </c>
      <c r="F8" s="25"/>
      <c r="G8" s="25"/>
      <c r="H8" s="21">
        <v>0.22</v>
      </c>
      <c r="I8" s="82">
        <f>ROUND(($E8*F8),0)</f>
        <v>0</v>
      </c>
      <c r="J8" s="82">
        <f t="shared" ref="J8:J9" si="0">ROUND(($E8*G8*$E$6),0)</f>
        <v>0</v>
      </c>
      <c r="K8" s="83"/>
      <c r="L8" s="82">
        <f>SUM(I8:J8)</f>
        <v>0</v>
      </c>
    </row>
    <row r="9" spans="1:14" x14ac:dyDescent="0.25">
      <c r="C9" s="1" t="s">
        <v>12</v>
      </c>
      <c r="E9" s="35">
        <f>D6/168</f>
        <v>0</v>
      </c>
      <c r="F9" s="25"/>
      <c r="G9" s="25"/>
      <c r="H9" s="21">
        <v>0.22</v>
      </c>
      <c r="I9" s="82">
        <f>ROUND(($E9*F9),0)</f>
        <v>0</v>
      </c>
      <c r="J9" s="82">
        <f t="shared" si="0"/>
        <v>0</v>
      </c>
      <c r="K9" s="83"/>
      <c r="L9" s="82">
        <f t="shared" ref="L9:L10" si="1">SUM(I9:J9)</f>
        <v>0</v>
      </c>
    </row>
    <row r="10" spans="1:14" x14ac:dyDescent="0.25">
      <c r="C10" s="1" t="s">
        <v>61</v>
      </c>
      <c r="E10" s="35"/>
      <c r="F10" s="66"/>
      <c r="G10" s="66"/>
      <c r="H10" s="21">
        <v>0.4</v>
      </c>
      <c r="I10" s="82">
        <f>ROUND(($D6*F10),0)</f>
        <v>0</v>
      </c>
      <c r="J10" s="82">
        <f>ROUND(($D6*G10*$E$6),0)</f>
        <v>0</v>
      </c>
      <c r="K10" s="83"/>
      <c r="L10" s="82">
        <f t="shared" si="1"/>
        <v>0</v>
      </c>
    </row>
    <row r="11" spans="1:14" x14ac:dyDescent="0.25">
      <c r="E11" s="35"/>
      <c r="F11" s="43"/>
      <c r="G11" s="43"/>
      <c r="H11" s="44" t="s">
        <v>47</v>
      </c>
      <c r="I11" s="82">
        <f>ROUND(((I7*$H7)+(I8*$H8)+($H10*I10)+(H9*I9)),0)</f>
        <v>0</v>
      </c>
      <c r="J11" s="82">
        <f>ROUND(((J7*$H7)+(J8*$H8)+($H10*J10)+(H9*J9)),0)</f>
        <v>0</v>
      </c>
      <c r="K11" s="83"/>
      <c r="L11" s="82">
        <f>SUM(I11:J11)</f>
        <v>0</v>
      </c>
    </row>
    <row r="12" spans="1:14" x14ac:dyDescent="0.25">
      <c r="B12" s="5" t="s">
        <v>4</v>
      </c>
      <c r="C12" s="26"/>
      <c r="D12" s="27"/>
      <c r="E12" s="20"/>
      <c r="F12" s="20"/>
      <c r="G12" s="20"/>
      <c r="H12" s="20"/>
      <c r="I12" s="82"/>
      <c r="J12" s="82"/>
      <c r="K12" s="83"/>
      <c r="L12" s="82"/>
    </row>
    <row r="13" spans="1:14" x14ac:dyDescent="0.25">
      <c r="C13" s="1" t="s">
        <v>10</v>
      </c>
      <c r="E13" s="35">
        <f>D12/24</f>
        <v>0</v>
      </c>
      <c r="F13" s="25"/>
      <c r="G13" s="25"/>
      <c r="H13" s="21">
        <v>0.4</v>
      </c>
      <c r="I13" s="82">
        <f>ROUND(($E13*F13),0)</f>
        <v>0</v>
      </c>
      <c r="J13" s="82">
        <f>ROUND(($E13*G13*$E$6),0)</f>
        <v>0</v>
      </c>
      <c r="K13" s="83"/>
      <c r="L13" s="82">
        <f>SUM(I13:J13)</f>
        <v>0</v>
      </c>
      <c r="N13" s="7"/>
    </row>
    <row r="14" spans="1:14" x14ac:dyDescent="0.25">
      <c r="C14" s="1" t="s">
        <v>11</v>
      </c>
      <c r="E14" s="35">
        <f>D12/168</f>
        <v>0</v>
      </c>
      <c r="F14" s="25"/>
      <c r="G14" s="25"/>
      <c r="H14" s="21">
        <v>0.22</v>
      </c>
      <c r="I14" s="82">
        <f>ROUND(($E14*F14),0)</f>
        <v>0</v>
      </c>
      <c r="J14" s="82">
        <f t="shared" ref="J14:J15" si="2">ROUND(($E14*G14*$E$6),0)</f>
        <v>0</v>
      </c>
      <c r="K14" s="83"/>
      <c r="L14" s="82">
        <f>SUM(I14:J14)</f>
        <v>0</v>
      </c>
    </row>
    <row r="15" spans="1:14" x14ac:dyDescent="0.25">
      <c r="C15" s="1" t="s">
        <v>12</v>
      </c>
      <c r="E15" s="35">
        <f>D12/168</f>
        <v>0</v>
      </c>
      <c r="F15" s="25"/>
      <c r="G15" s="25"/>
      <c r="H15" s="21">
        <v>0.22</v>
      </c>
      <c r="I15" s="82">
        <f>ROUND(($E15*F15),0)</f>
        <v>0</v>
      </c>
      <c r="J15" s="82">
        <f t="shared" si="2"/>
        <v>0</v>
      </c>
      <c r="K15" s="83"/>
      <c r="L15" s="82">
        <f t="shared" ref="L15:L16" si="3">SUM(I15:J15)</f>
        <v>0</v>
      </c>
    </row>
    <row r="16" spans="1:14" x14ac:dyDescent="0.25">
      <c r="C16" s="1" t="s">
        <v>61</v>
      </c>
      <c r="E16" s="35"/>
      <c r="F16" s="66"/>
      <c r="G16" s="66"/>
      <c r="H16" s="21">
        <v>0.4</v>
      </c>
      <c r="I16" s="82">
        <f>ROUND(($D12*F16),0)</f>
        <v>0</v>
      </c>
      <c r="J16" s="82">
        <f>ROUND(($D12*G16*$E$6),0)</f>
        <v>0</v>
      </c>
      <c r="K16" s="83"/>
      <c r="L16" s="82">
        <f t="shared" si="3"/>
        <v>0</v>
      </c>
    </row>
    <row r="17" spans="2:14" x14ac:dyDescent="0.25">
      <c r="E17" s="35"/>
      <c r="F17" s="43"/>
      <c r="G17" s="43"/>
      <c r="H17" s="44" t="s">
        <v>47</v>
      </c>
      <c r="I17" s="82">
        <f>ROUND(((I13*$H13)+(I14*$H14)+($H16*I16)+(H15*I15)),0)</f>
        <v>0</v>
      </c>
      <c r="J17" s="82">
        <f>ROUND(((J13*$H13)+(J14*$H14)+($H16*J16)+(H15*J15)),0)</f>
        <v>0</v>
      </c>
      <c r="K17" s="83"/>
      <c r="L17" s="82">
        <f>SUM(I17:J17)</f>
        <v>0</v>
      </c>
    </row>
    <row r="18" spans="2:14" x14ac:dyDescent="0.25">
      <c r="B18" s="5" t="s">
        <v>4</v>
      </c>
      <c r="C18" s="26"/>
      <c r="D18" s="27"/>
      <c r="E18" s="20"/>
      <c r="F18" s="20"/>
      <c r="G18" s="20"/>
      <c r="H18" s="20"/>
      <c r="I18" s="82"/>
      <c r="J18" s="82"/>
      <c r="K18" s="83"/>
      <c r="L18" s="82"/>
    </row>
    <row r="19" spans="2:14" x14ac:dyDescent="0.25">
      <c r="C19" s="1" t="s">
        <v>10</v>
      </c>
      <c r="E19" s="35">
        <f>D18/24</f>
        <v>0</v>
      </c>
      <c r="F19" s="25"/>
      <c r="G19" s="25"/>
      <c r="H19" s="21">
        <v>0.4</v>
      </c>
      <c r="I19" s="82">
        <f>ROUND(($E19*F19),0)</f>
        <v>0</v>
      </c>
      <c r="J19" s="82">
        <f>ROUND(($E19*G19*$E$6),0)</f>
        <v>0</v>
      </c>
      <c r="K19" s="83"/>
      <c r="L19" s="82">
        <f>SUM(I19:J19)</f>
        <v>0</v>
      </c>
      <c r="N19" s="7"/>
    </row>
    <row r="20" spans="2:14" x14ac:dyDescent="0.25">
      <c r="C20" s="1" t="s">
        <v>11</v>
      </c>
      <c r="E20" s="35">
        <f>D18/168</f>
        <v>0</v>
      </c>
      <c r="F20" s="25"/>
      <c r="G20" s="25"/>
      <c r="H20" s="21">
        <v>0.22</v>
      </c>
      <c r="I20" s="82">
        <f>ROUND(($E20*F20),0)</f>
        <v>0</v>
      </c>
      <c r="J20" s="82">
        <f t="shared" ref="J20:J21" si="4">ROUND(($E20*G20*$E$6),0)</f>
        <v>0</v>
      </c>
      <c r="K20" s="83"/>
      <c r="L20" s="82">
        <f>SUM(I20:J20)</f>
        <v>0</v>
      </c>
    </row>
    <row r="21" spans="2:14" x14ac:dyDescent="0.25">
      <c r="C21" s="1" t="s">
        <v>12</v>
      </c>
      <c r="E21" s="35">
        <f>D18/168</f>
        <v>0</v>
      </c>
      <c r="F21" s="25"/>
      <c r="G21" s="25"/>
      <c r="H21" s="21">
        <v>0.22</v>
      </c>
      <c r="I21" s="82">
        <f>ROUND(($E21*F21),0)</f>
        <v>0</v>
      </c>
      <c r="J21" s="82">
        <f t="shared" si="4"/>
        <v>0</v>
      </c>
      <c r="K21" s="83"/>
      <c r="L21" s="82">
        <f t="shared" ref="L21:L22" si="5">SUM(I21:J21)</f>
        <v>0</v>
      </c>
    </row>
    <row r="22" spans="2:14" x14ac:dyDescent="0.25">
      <c r="C22" s="1" t="s">
        <v>61</v>
      </c>
      <c r="E22" s="35"/>
      <c r="F22" s="66"/>
      <c r="G22" s="66"/>
      <c r="H22" s="21">
        <v>0.4</v>
      </c>
      <c r="I22" s="82">
        <f>ROUND(($D18*F22),0)</f>
        <v>0</v>
      </c>
      <c r="J22" s="82">
        <f>ROUND(($D18*G22*$E$6),0)</f>
        <v>0</v>
      </c>
      <c r="K22" s="83"/>
      <c r="L22" s="82">
        <f t="shared" si="5"/>
        <v>0</v>
      </c>
    </row>
    <row r="23" spans="2:14" x14ac:dyDescent="0.25">
      <c r="E23" s="35"/>
      <c r="F23" s="43"/>
      <c r="G23" s="43"/>
      <c r="H23" s="44" t="s">
        <v>47</v>
      </c>
      <c r="I23" s="82">
        <f>ROUND(((I19*$H19)+(I20*$H20)+($H22*I22)+(H21*I21)),0)</f>
        <v>0</v>
      </c>
      <c r="J23" s="82">
        <f>ROUND(((J19*$H19)+(J20*$H20)+($H22*J22)+(H21*J21)),0)</f>
        <v>0</v>
      </c>
      <c r="K23" s="83"/>
      <c r="L23" s="82">
        <f>SUM(I23:J23)</f>
        <v>0</v>
      </c>
    </row>
    <row r="24" spans="2:14" x14ac:dyDescent="0.25">
      <c r="B24" s="5" t="s">
        <v>4</v>
      </c>
      <c r="C24" s="26"/>
      <c r="D24" s="27"/>
      <c r="E24" s="20"/>
      <c r="F24" s="20"/>
      <c r="G24" s="20"/>
      <c r="H24" s="20"/>
      <c r="I24" s="82"/>
      <c r="J24" s="82"/>
      <c r="K24" s="83"/>
      <c r="L24" s="82"/>
    </row>
    <row r="25" spans="2:14" x14ac:dyDescent="0.25">
      <c r="C25" s="1" t="s">
        <v>10</v>
      </c>
      <c r="E25" s="35">
        <f>D24/24</f>
        <v>0</v>
      </c>
      <c r="F25" s="25"/>
      <c r="G25" s="25"/>
      <c r="H25" s="21">
        <v>0.4</v>
      </c>
      <c r="I25" s="82">
        <f>ROUND(($E25*F25),0)</f>
        <v>0</v>
      </c>
      <c r="J25" s="82">
        <f>ROUND(($E25*G25*$E$6),0)</f>
        <v>0</v>
      </c>
      <c r="K25" s="83"/>
      <c r="L25" s="82">
        <f>SUM(I25:J25)</f>
        <v>0</v>
      </c>
      <c r="N25" s="7"/>
    </row>
    <row r="26" spans="2:14" x14ac:dyDescent="0.25">
      <c r="C26" s="1" t="s">
        <v>11</v>
      </c>
      <c r="E26" s="35">
        <f>D24/168</f>
        <v>0</v>
      </c>
      <c r="F26" s="25"/>
      <c r="G26" s="25"/>
      <c r="H26" s="21">
        <v>0.22</v>
      </c>
      <c r="I26" s="82">
        <f>ROUND(($E26*F26),0)</f>
        <v>0</v>
      </c>
      <c r="J26" s="82">
        <f t="shared" ref="J26:J27" si="6">ROUND(($E26*G26*$E$6),0)</f>
        <v>0</v>
      </c>
      <c r="K26" s="83"/>
      <c r="L26" s="82">
        <f>SUM(I26:J26)</f>
        <v>0</v>
      </c>
    </row>
    <row r="27" spans="2:14" x14ac:dyDescent="0.25">
      <c r="C27" s="1" t="s">
        <v>12</v>
      </c>
      <c r="E27" s="35">
        <f>D24/168</f>
        <v>0</v>
      </c>
      <c r="F27" s="25"/>
      <c r="G27" s="25"/>
      <c r="H27" s="21">
        <v>0.22</v>
      </c>
      <c r="I27" s="82">
        <f>ROUND(($E27*F27),0)</f>
        <v>0</v>
      </c>
      <c r="J27" s="82">
        <f t="shared" si="6"/>
        <v>0</v>
      </c>
      <c r="K27" s="83"/>
      <c r="L27" s="82">
        <f t="shared" ref="L27:L28" si="7">SUM(I27:J27)</f>
        <v>0</v>
      </c>
    </row>
    <row r="28" spans="2:14" x14ac:dyDescent="0.25">
      <c r="C28" s="1" t="s">
        <v>61</v>
      </c>
      <c r="E28" s="35"/>
      <c r="F28" s="66"/>
      <c r="G28" s="66"/>
      <c r="H28" s="21">
        <v>0.4</v>
      </c>
      <c r="I28" s="82">
        <f>ROUND(($D24*F28),0)</f>
        <v>0</v>
      </c>
      <c r="J28" s="82">
        <f>ROUND(($D24*G28*$E$6),0)</f>
        <v>0</v>
      </c>
      <c r="K28" s="83"/>
      <c r="L28" s="82">
        <f t="shared" si="7"/>
        <v>0</v>
      </c>
    </row>
    <row r="29" spans="2:14" x14ac:dyDescent="0.25">
      <c r="E29" s="35"/>
      <c r="F29" s="43"/>
      <c r="G29" s="43"/>
      <c r="H29" s="44" t="s">
        <v>47</v>
      </c>
      <c r="I29" s="82">
        <f>ROUND(((I25*$H25)+(I26*$H26)+($H28*I28)+(H27*I27)),0)</f>
        <v>0</v>
      </c>
      <c r="J29" s="82">
        <f>ROUND(((J25*$H25)+(J26*$H26)+($H28*J28)+(H27*J27)),0)</f>
        <v>0</v>
      </c>
      <c r="K29" s="83"/>
      <c r="L29" s="82">
        <f>SUM(I29:J29)</f>
        <v>0</v>
      </c>
    </row>
    <row r="30" spans="2:14" x14ac:dyDescent="0.25">
      <c r="B30" s="5" t="s">
        <v>4</v>
      </c>
      <c r="C30" s="26"/>
      <c r="D30" s="27"/>
      <c r="E30" s="20"/>
      <c r="F30" s="20"/>
      <c r="G30" s="20"/>
      <c r="H30" s="20"/>
      <c r="I30" s="82"/>
      <c r="J30" s="82"/>
      <c r="K30" s="83"/>
      <c r="L30" s="82"/>
    </row>
    <row r="31" spans="2:14" x14ac:dyDescent="0.25">
      <c r="C31" s="1" t="s">
        <v>10</v>
      </c>
      <c r="E31" s="35">
        <f>D30/24</f>
        <v>0</v>
      </c>
      <c r="F31" s="25"/>
      <c r="G31" s="25"/>
      <c r="H31" s="21">
        <v>0.4</v>
      </c>
      <c r="I31" s="82">
        <f>ROUND(($E31*F31),0)</f>
        <v>0</v>
      </c>
      <c r="J31" s="82">
        <f>ROUND(($E31*G31*$E$6),0)</f>
        <v>0</v>
      </c>
      <c r="K31" s="83"/>
      <c r="L31" s="82">
        <f>SUM(I31:J31)</f>
        <v>0</v>
      </c>
      <c r="N31" s="7"/>
    </row>
    <row r="32" spans="2:14" x14ac:dyDescent="0.25">
      <c r="C32" s="1" t="s">
        <v>11</v>
      </c>
      <c r="E32" s="35">
        <f>D30/168</f>
        <v>0</v>
      </c>
      <c r="F32" s="25"/>
      <c r="G32" s="25"/>
      <c r="H32" s="21">
        <v>0.22</v>
      </c>
      <c r="I32" s="82">
        <f>ROUND(($E32*F32),0)</f>
        <v>0</v>
      </c>
      <c r="J32" s="82">
        <f t="shared" ref="J32:J33" si="8">ROUND(($E32*G32*$E$6),0)</f>
        <v>0</v>
      </c>
      <c r="K32" s="83"/>
      <c r="L32" s="82">
        <f>SUM(I32:J32)</f>
        <v>0</v>
      </c>
    </row>
    <row r="33" spans="2:12" x14ac:dyDescent="0.25">
      <c r="C33" s="1" t="s">
        <v>12</v>
      </c>
      <c r="E33" s="35">
        <f>D30/168</f>
        <v>0</v>
      </c>
      <c r="F33" s="25"/>
      <c r="G33" s="25"/>
      <c r="H33" s="21">
        <v>0.22</v>
      </c>
      <c r="I33" s="82">
        <f>ROUND(($E33*F33),0)</f>
        <v>0</v>
      </c>
      <c r="J33" s="82">
        <f t="shared" si="8"/>
        <v>0</v>
      </c>
      <c r="K33" s="83"/>
      <c r="L33" s="82">
        <f t="shared" ref="L33:L34" si="9">SUM(I33:J33)</f>
        <v>0</v>
      </c>
    </row>
    <row r="34" spans="2:12" x14ac:dyDescent="0.25">
      <c r="C34" s="1" t="s">
        <v>61</v>
      </c>
      <c r="E34" s="35"/>
      <c r="F34" s="66"/>
      <c r="G34" s="66"/>
      <c r="H34" s="21">
        <v>0.45</v>
      </c>
      <c r="I34" s="82">
        <f>ROUND(($D30*F34),0)</f>
        <v>0</v>
      </c>
      <c r="J34" s="82">
        <f>ROUND(($D30*G34*$E$6),0)</f>
        <v>0</v>
      </c>
      <c r="K34" s="83"/>
      <c r="L34" s="82">
        <f t="shared" si="9"/>
        <v>0</v>
      </c>
    </row>
    <row r="35" spans="2:12" x14ac:dyDescent="0.25">
      <c r="E35" s="7"/>
      <c r="F35" s="2"/>
      <c r="G35" s="2"/>
      <c r="H35" s="44" t="s">
        <v>47</v>
      </c>
      <c r="I35" s="82">
        <f>ROUND(((I31*$H31)+(I32*$H32)+($H34*I34)+(H33*I33)),0)</f>
        <v>0</v>
      </c>
      <c r="J35" s="82">
        <f>ROUND(((J31*$H31)+(J32*$H32)+($H34*J34)+(H33*J33)),0)</f>
        <v>0</v>
      </c>
      <c r="K35" s="83"/>
      <c r="L35" s="82">
        <f>SUM(I35:J35)</f>
        <v>0</v>
      </c>
    </row>
    <row r="36" spans="2:12" ht="48" customHeight="1" x14ac:dyDescent="0.25">
      <c r="B36" s="8" t="s">
        <v>34</v>
      </c>
      <c r="C36" s="4"/>
      <c r="D36" s="17" t="s">
        <v>42</v>
      </c>
      <c r="E36" s="38"/>
      <c r="F36" s="17" t="s">
        <v>40</v>
      </c>
      <c r="G36" s="17" t="s">
        <v>41</v>
      </c>
      <c r="H36" s="22" t="s">
        <v>16</v>
      </c>
      <c r="I36" s="84"/>
      <c r="J36" s="84"/>
      <c r="K36" s="83"/>
      <c r="L36" s="84"/>
    </row>
    <row r="37" spans="2:12" x14ac:dyDescent="0.25">
      <c r="B37" s="68"/>
      <c r="C37" s="69"/>
      <c r="D37" s="27"/>
      <c r="E37" s="39"/>
      <c r="F37" s="36"/>
      <c r="G37" s="36"/>
      <c r="H37" s="21">
        <v>0.4</v>
      </c>
      <c r="I37" s="82">
        <f>ROUND(($D37*F37),0)</f>
        <v>0</v>
      </c>
      <c r="J37" s="82">
        <f>ROUND(($D37*G37*$E$6),0)</f>
        <v>0</v>
      </c>
      <c r="K37" s="83"/>
      <c r="L37" s="82">
        <f t="shared" ref="L37:L42" si="10">SUM(I37:J37)</f>
        <v>0</v>
      </c>
    </row>
    <row r="38" spans="2:12" x14ac:dyDescent="0.25">
      <c r="B38" s="48"/>
      <c r="C38" s="48"/>
      <c r="D38" s="49"/>
      <c r="E38" s="45"/>
      <c r="F38" s="46"/>
      <c r="G38" s="46"/>
      <c r="H38" s="44" t="s">
        <v>47</v>
      </c>
      <c r="I38" s="82">
        <f>ROUND(($H37*I37),)</f>
        <v>0</v>
      </c>
      <c r="J38" s="82">
        <f>ROUND(($H37*J37),)</f>
        <v>0</v>
      </c>
      <c r="K38" s="83"/>
      <c r="L38" s="82">
        <f t="shared" si="10"/>
        <v>0</v>
      </c>
    </row>
    <row r="39" spans="2:12" x14ac:dyDescent="0.25">
      <c r="B39" s="68"/>
      <c r="C39" s="69"/>
      <c r="D39" s="27"/>
      <c r="E39" s="39"/>
      <c r="F39" s="36"/>
      <c r="G39" s="36"/>
      <c r="H39" s="21">
        <v>0.4</v>
      </c>
      <c r="I39" s="82">
        <f>ROUND(($D39*F39),0)</f>
        <v>0</v>
      </c>
      <c r="J39" s="82">
        <f>ROUND(($D39*G39*$E$6),0)</f>
        <v>0</v>
      </c>
      <c r="K39" s="83"/>
      <c r="L39" s="82">
        <f t="shared" si="10"/>
        <v>0</v>
      </c>
    </row>
    <row r="40" spans="2:12" x14ac:dyDescent="0.25">
      <c r="B40" s="48"/>
      <c r="C40" s="48"/>
      <c r="D40" s="49"/>
      <c r="E40" s="45"/>
      <c r="F40" s="46"/>
      <c r="G40" s="46"/>
      <c r="H40" s="44" t="s">
        <v>47</v>
      </c>
      <c r="I40" s="82">
        <f>ROUND(($H39*I39),)</f>
        <v>0</v>
      </c>
      <c r="J40" s="82">
        <f>ROUND(($H39*J39),)</f>
        <v>0</v>
      </c>
      <c r="K40" s="83"/>
      <c r="L40" s="82">
        <f t="shared" si="10"/>
        <v>0</v>
      </c>
    </row>
    <row r="41" spans="2:12" x14ac:dyDescent="0.25">
      <c r="B41" s="68"/>
      <c r="C41" s="69"/>
      <c r="D41" s="27"/>
      <c r="E41" s="39"/>
      <c r="F41" s="36"/>
      <c r="G41" s="36"/>
      <c r="H41" s="21">
        <v>0.4</v>
      </c>
      <c r="I41" s="82">
        <f>ROUND(($D41*F41),0)</f>
        <v>0</v>
      </c>
      <c r="J41" s="82">
        <f>ROUND(($D41*G41*$E$6),0)</f>
        <v>0</v>
      </c>
      <c r="K41" s="83"/>
      <c r="L41" s="82">
        <f t="shared" si="10"/>
        <v>0</v>
      </c>
    </row>
    <row r="42" spans="2:12" x14ac:dyDescent="0.25">
      <c r="B42" s="50"/>
      <c r="C42" s="50"/>
      <c r="D42" s="51"/>
      <c r="E42" s="45"/>
      <c r="F42" s="47"/>
      <c r="G42" s="47"/>
      <c r="H42" s="44" t="s">
        <v>47</v>
      </c>
      <c r="I42" s="82">
        <f>ROUND(($H41*I41),)</f>
        <v>0</v>
      </c>
      <c r="J42" s="82">
        <f>ROUND(($H41*J41),)</f>
        <v>0</v>
      </c>
      <c r="K42" s="83"/>
      <c r="L42" s="82">
        <f t="shared" si="10"/>
        <v>0</v>
      </c>
    </row>
    <row r="43" spans="2:12" x14ac:dyDescent="0.25">
      <c r="H43" s="20"/>
      <c r="I43" s="82"/>
      <c r="J43" s="82"/>
      <c r="K43" s="83"/>
      <c r="L43" s="82"/>
    </row>
    <row r="44" spans="2:12" ht="29.25" x14ac:dyDescent="0.25">
      <c r="B44" s="8" t="s">
        <v>5</v>
      </c>
      <c r="C44" s="4"/>
      <c r="D44" s="4"/>
      <c r="E44" s="37" t="s">
        <v>43</v>
      </c>
      <c r="F44" s="17" t="s">
        <v>44</v>
      </c>
      <c r="G44" s="17" t="s">
        <v>45</v>
      </c>
      <c r="H44" s="22" t="s">
        <v>16</v>
      </c>
      <c r="I44" s="84"/>
      <c r="J44" s="84"/>
      <c r="K44" s="83"/>
      <c r="L44" s="84"/>
    </row>
    <row r="45" spans="2:12" x14ac:dyDescent="0.25">
      <c r="C45" s="1" t="s">
        <v>14</v>
      </c>
      <c r="E45" s="7">
        <v>4625</v>
      </c>
      <c r="F45" s="25"/>
      <c r="G45" s="25"/>
      <c r="H45" s="23">
        <v>0</v>
      </c>
      <c r="I45" s="82">
        <f>ROUND(($E45*F45),0)</f>
        <v>0</v>
      </c>
      <c r="J45" s="82">
        <f>ROUND(($E45*G45),0)</f>
        <v>0</v>
      </c>
      <c r="K45" s="83"/>
      <c r="L45" s="82">
        <f>SUM(I45:J45)</f>
        <v>0</v>
      </c>
    </row>
    <row r="46" spans="2:12" x14ac:dyDescent="0.25">
      <c r="E46" s="37" t="s">
        <v>46</v>
      </c>
      <c r="F46" s="17" t="s">
        <v>37</v>
      </c>
      <c r="G46" s="17" t="s">
        <v>38</v>
      </c>
      <c r="H46" s="23"/>
      <c r="I46" s="82"/>
      <c r="J46" s="82"/>
      <c r="K46" s="83"/>
      <c r="L46" s="82"/>
    </row>
    <row r="47" spans="2:12" x14ac:dyDescent="0.25">
      <c r="C47" s="1" t="s">
        <v>15</v>
      </c>
      <c r="E47" s="29"/>
      <c r="F47" s="25"/>
      <c r="G47" s="25"/>
      <c r="H47" s="23">
        <v>0.08</v>
      </c>
      <c r="I47" s="82">
        <f>ROUND(($E47*F47),0)</f>
        <v>0</v>
      </c>
      <c r="J47" s="82">
        <f>ROUND(($E47*G47),0)</f>
        <v>0</v>
      </c>
      <c r="K47" s="83"/>
      <c r="L47" s="82">
        <f>SUM(I47:J47)</f>
        <v>0</v>
      </c>
    </row>
    <row r="48" spans="2:12" x14ac:dyDescent="0.25">
      <c r="H48" s="52" t="s">
        <v>47</v>
      </c>
      <c r="I48" s="82">
        <f>ROUND(($H47*I47),0)</f>
        <v>0</v>
      </c>
      <c r="J48" s="82">
        <f>ROUND(($H47*J47),0)</f>
        <v>0</v>
      </c>
      <c r="K48" s="83"/>
      <c r="L48" s="82">
        <f>SUM(I48:J48)</f>
        <v>0</v>
      </c>
    </row>
    <row r="49" spans="1:12" x14ac:dyDescent="0.25">
      <c r="B49" s="8" t="s">
        <v>17</v>
      </c>
      <c r="C49" s="4"/>
      <c r="D49" s="4"/>
      <c r="E49" s="8" t="s">
        <v>46</v>
      </c>
      <c r="F49" s="17" t="s">
        <v>37</v>
      </c>
      <c r="G49" s="17" t="s">
        <v>38</v>
      </c>
      <c r="H49" s="24" t="s">
        <v>16</v>
      </c>
      <c r="I49" s="84"/>
      <c r="J49" s="84"/>
      <c r="K49" s="83"/>
      <c r="L49" s="84"/>
    </row>
    <row r="50" spans="1:12" ht="14.25" customHeight="1" x14ac:dyDescent="0.25">
      <c r="C50" s="1" t="s">
        <v>35</v>
      </c>
      <c r="E50" s="30"/>
      <c r="F50" s="25"/>
      <c r="G50" s="25"/>
      <c r="H50" s="23">
        <v>0</v>
      </c>
      <c r="I50" s="82">
        <f>ROUND(($E50*F50),0)</f>
        <v>0</v>
      </c>
      <c r="J50" s="82">
        <f>ROUND(($E50*G50),0)</f>
        <v>0</v>
      </c>
      <c r="K50" s="83"/>
      <c r="L50" s="82">
        <f t="shared" ref="L50:L55" si="11">SUM(I50:J50)</f>
        <v>0</v>
      </c>
    </row>
    <row r="51" spans="1:12" ht="14.25" customHeight="1" x14ac:dyDescent="0.25">
      <c r="C51" s="1" t="s">
        <v>36</v>
      </c>
      <c r="E51" s="30"/>
      <c r="F51" s="25"/>
      <c r="G51" s="25"/>
      <c r="H51" s="53">
        <v>0.08</v>
      </c>
      <c r="I51" s="82">
        <f>ROUND(($E51*F51),0)</f>
        <v>0</v>
      </c>
      <c r="J51" s="82">
        <f>ROUND(($E51*G51),0)</f>
        <v>0</v>
      </c>
      <c r="K51" s="83"/>
      <c r="L51" s="82">
        <f t="shared" si="11"/>
        <v>0</v>
      </c>
    </row>
    <row r="52" spans="1:12" ht="14.25" customHeight="1" x14ac:dyDescent="0.25">
      <c r="A52" s="4"/>
      <c r="B52" s="4"/>
      <c r="C52" s="4"/>
      <c r="D52" s="4"/>
      <c r="E52" s="46"/>
      <c r="F52" s="46"/>
      <c r="G52" s="46"/>
      <c r="H52" s="55" t="s">
        <v>47</v>
      </c>
      <c r="I52" s="82">
        <f>ROUND(($H51*I51),0)</f>
        <v>0</v>
      </c>
      <c r="J52" s="82">
        <f>ROUND(($H51*J51),0)</f>
        <v>0</v>
      </c>
      <c r="K52" s="83"/>
      <c r="L52" s="84">
        <f t="shared" si="11"/>
        <v>0</v>
      </c>
    </row>
    <row r="53" spans="1:12" ht="16.5" customHeight="1" x14ac:dyDescent="0.25">
      <c r="A53" s="77" t="s">
        <v>49</v>
      </c>
      <c r="B53" s="77"/>
      <c r="C53" s="77"/>
      <c r="D53" s="77"/>
      <c r="E53" s="77"/>
      <c r="F53" s="77"/>
      <c r="G53" s="77"/>
      <c r="H53" s="78"/>
      <c r="I53" s="85">
        <f>ROUND((SUM(I7:I10, I13:I16, I19:I22, I25:I28, I31:I34, I37,I39, I41, I45, I47, I50, I51)),0)</f>
        <v>0</v>
      </c>
      <c r="J53" s="85">
        <f>ROUND((SUM(J7:J10, J13:J16, J19:J22, J25:J28, J31:J34, J37,J39, J41, J45, J47, J50, J51)),0)</f>
        <v>0</v>
      </c>
      <c r="K53" s="83"/>
      <c r="L53" s="82">
        <f t="shared" si="11"/>
        <v>0</v>
      </c>
    </row>
    <row r="54" spans="1:12" ht="16.5" customHeight="1" x14ac:dyDescent="0.25">
      <c r="A54" s="77" t="s">
        <v>48</v>
      </c>
      <c r="B54" s="77"/>
      <c r="C54" s="77"/>
      <c r="D54" s="77"/>
      <c r="E54" s="77"/>
      <c r="F54" s="77"/>
      <c r="G54" s="77"/>
      <c r="H54" s="78"/>
      <c r="I54" s="84">
        <f>ROUND((I11+I17+I23+I29+I35+I38+I40+I42+I48+I52),0)</f>
        <v>0</v>
      </c>
      <c r="J54" s="84">
        <f>ROUND((J11+J17+J23+J29+J35+J38+J40+J42+J48+J52),0)</f>
        <v>0</v>
      </c>
      <c r="K54" s="83"/>
      <c r="L54" s="84">
        <f t="shared" si="11"/>
        <v>0</v>
      </c>
    </row>
    <row r="55" spans="1:12" ht="16.5" customHeight="1" x14ac:dyDescent="0.25">
      <c r="A55" s="4"/>
      <c r="B55" s="9"/>
      <c r="C55" s="4"/>
      <c r="D55" s="4"/>
      <c r="E55" s="4"/>
      <c r="F55" s="74" t="s">
        <v>30</v>
      </c>
      <c r="G55" s="74"/>
      <c r="H55" s="75"/>
      <c r="I55" s="86">
        <f>SUM(I53:I54)</f>
        <v>0</v>
      </c>
      <c r="J55" s="86">
        <f t="shared" ref="J55" si="12">SUM(J53:J54)</f>
        <v>0</v>
      </c>
      <c r="K55" s="87"/>
      <c r="L55" s="88">
        <f t="shared" si="11"/>
        <v>0</v>
      </c>
    </row>
    <row r="56" spans="1:12" x14ac:dyDescent="0.25">
      <c r="C56" s="5"/>
      <c r="I56" s="82"/>
      <c r="J56" s="82"/>
      <c r="K56" s="83"/>
      <c r="L56" s="82"/>
    </row>
    <row r="57" spans="1:12" x14ac:dyDescent="0.25">
      <c r="A57" s="5" t="s">
        <v>19</v>
      </c>
      <c r="B57" s="1" t="s">
        <v>20</v>
      </c>
      <c r="C57" s="26"/>
      <c r="I57" s="89"/>
      <c r="J57" s="89"/>
      <c r="K57" s="83"/>
      <c r="L57" s="82">
        <f>SUM(I57:J57)</f>
        <v>0</v>
      </c>
    </row>
    <row r="58" spans="1:12" x14ac:dyDescent="0.25">
      <c r="B58" s="1" t="s">
        <v>21</v>
      </c>
      <c r="C58" s="31"/>
      <c r="I58" s="89"/>
      <c r="J58" s="89"/>
      <c r="K58" s="83"/>
      <c r="L58" s="84">
        <f>SUM(I58:J58)</f>
        <v>0</v>
      </c>
    </row>
    <row r="59" spans="1:12" ht="21" customHeight="1" x14ac:dyDescent="0.25">
      <c r="A59" s="4"/>
      <c r="B59" s="4"/>
      <c r="C59" s="4"/>
      <c r="D59" s="4"/>
      <c r="E59" s="4"/>
      <c r="F59" s="4"/>
      <c r="G59" s="4"/>
      <c r="H59" s="16" t="s">
        <v>39</v>
      </c>
      <c r="I59" s="86">
        <f>SUM(I57:I58)</f>
        <v>0</v>
      </c>
      <c r="J59" s="86">
        <f t="shared" ref="J59" si="13">SUM(J57:J58)</f>
        <v>0</v>
      </c>
      <c r="K59" s="87"/>
      <c r="L59" s="86">
        <f>SUM(I59:J59)</f>
        <v>0</v>
      </c>
    </row>
    <row r="60" spans="1:12" x14ac:dyDescent="0.25">
      <c r="I60" s="82"/>
      <c r="J60" s="82"/>
      <c r="K60" s="83"/>
      <c r="L60" s="82"/>
    </row>
    <row r="61" spans="1:12" x14ac:dyDescent="0.25">
      <c r="A61" s="5" t="s">
        <v>26</v>
      </c>
      <c r="B61" s="10" t="s">
        <v>33</v>
      </c>
      <c r="C61" s="10"/>
      <c r="I61" s="82"/>
      <c r="J61" s="82"/>
      <c r="K61" s="83"/>
      <c r="L61" s="82"/>
    </row>
    <row r="62" spans="1:12" x14ac:dyDescent="0.25">
      <c r="B62" s="32"/>
      <c r="C62" s="33"/>
      <c r="D62" s="28"/>
      <c r="E62" s="28"/>
      <c r="F62" s="28"/>
      <c r="G62" s="28"/>
      <c r="I62" s="89"/>
      <c r="J62" s="89"/>
      <c r="K62" s="83"/>
      <c r="L62" s="82">
        <f>SUM(I62:J62)</f>
        <v>0</v>
      </c>
    </row>
    <row r="63" spans="1:12" x14ac:dyDescent="0.25">
      <c r="B63" s="32"/>
      <c r="C63" s="33"/>
      <c r="D63" s="28"/>
      <c r="E63" s="28"/>
      <c r="F63" s="28"/>
      <c r="G63" s="28"/>
      <c r="I63" s="89"/>
      <c r="J63" s="89"/>
      <c r="K63" s="83"/>
      <c r="L63" s="82">
        <f>SUM(I63:J63)</f>
        <v>0</v>
      </c>
    </row>
    <row r="64" spans="1:12" x14ac:dyDescent="0.25">
      <c r="A64" s="2"/>
      <c r="B64" s="32"/>
      <c r="C64" s="33"/>
      <c r="D64" s="34"/>
      <c r="E64" s="34"/>
      <c r="F64" s="34"/>
      <c r="G64" s="34"/>
      <c r="H64" s="2"/>
      <c r="I64" s="89"/>
      <c r="J64" s="89"/>
      <c r="K64" s="83"/>
      <c r="L64" s="84">
        <f>SUM(I64:J64)</f>
        <v>0</v>
      </c>
    </row>
    <row r="65" spans="1:12" ht="21" customHeight="1" x14ac:dyDescent="0.25">
      <c r="A65" s="4"/>
      <c r="B65" s="4"/>
      <c r="C65" s="4"/>
      <c r="D65" s="4"/>
      <c r="E65" s="4"/>
      <c r="F65" s="74" t="s">
        <v>29</v>
      </c>
      <c r="G65" s="74"/>
      <c r="H65" s="75"/>
      <c r="I65" s="86">
        <f>SUM(I62:I64)</f>
        <v>0</v>
      </c>
      <c r="J65" s="86">
        <f t="shared" ref="J65" si="14">SUM(J62:J64)</f>
        <v>0</v>
      </c>
      <c r="K65" s="87"/>
      <c r="L65" s="88">
        <f>SUM(I65:J65)</f>
        <v>0</v>
      </c>
    </row>
    <row r="66" spans="1:12" x14ac:dyDescent="0.25">
      <c r="A66" s="2"/>
      <c r="B66" s="2"/>
      <c r="C66" s="2"/>
      <c r="D66" s="2"/>
      <c r="E66" s="2"/>
      <c r="F66" s="11"/>
      <c r="G66" s="11"/>
      <c r="H66" s="11"/>
      <c r="I66" s="82"/>
      <c r="J66" s="82"/>
      <c r="K66" s="83"/>
      <c r="L66" s="82"/>
    </row>
    <row r="67" spans="1:12" x14ac:dyDescent="0.25">
      <c r="A67" s="5" t="s">
        <v>22</v>
      </c>
      <c r="B67" s="32"/>
      <c r="C67" s="33"/>
      <c r="D67" s="28"/>
      <c r="E67" s="28"/>
      <c r="F67" s="28"/>
      <c r="G67" s="28"/>
      <c r="I67" s="89"/>
      <c r="J67" s="89"/>
      <c r="K67" s="83"/>
      <c r="L67" s="82">
        <f t="shared" ref="L67:L73" si="15">SUM(I67:J67)</f>
        <v>0</v>
      </c>
    </row>
    <row r="68" spans="1:12" x14ac:dyDescent="0.25">
      <c r="A68" s="5"/>
      <c r="B68" s="32"/>
      <c r="C68" s="33"/>
      <c r="D68" s="28"/>
      <c r="E68" s="28"/>
      <c r="F68" s="28"/>
      <c r="G68" s="28"/>
      <c r="I68" s="89"/>
      <c r="J68" s="89"/>
      <c r="K68" s="83"/>
      <c r="L68" s="82">
        <f t="shared" si="15"/>
        <v>0</v>
      </c>
    </row>
    <row r="69" spans="1:12" x14ac:dyDescent="0.25">
      <c r="A69" s="5"/>
      <c r="B69" s="32"/>
      <c r="C69" s="33"/>
      <c r="D69" s="28"/>
      <c r="E69" s="28"/>
      <c r="F69" s="28"/>
      <c r="G69" s="28"/>
      <c r="I69" s="89"/>
      <c r="J69" s="89"/>
      <c r="K69" s="83"/>
      <c r="L69" s="82">
        <f t="shared" si="15"/>
        <v>0</v>
      </c>
    </row>
    <row r="70" spans="1:12" x14ac:dyDescent="0.25">
      <c r="B70" s="32"/>
      <c r="C70" s="33"/>
      <c r="D70" s="28"/>
      <c r="E70" s="28"/>
      <c r="F70" s="28"/>
      <c r="G70" s="28"/>
      <c r="I70" s="89"/>
      <c r="J70" s="89"/>
      <c r="K70" s="83"/>
      <c r="L70" s="82">
        <f t="shared" si="15"/>
        <v>0</v>
      </c>
    </row>
    <row r="71" spans="1:12" x14ac:dyDescent="0.25">
      <c r="B71" s="32"/>
      <c r="C71" s="33"/>
      <c r="D71" s="28"/>
      <c r="E71" s="28"/>
      <c r="F71" s="28"/>
      <c r="G71" s="28"/>
      <c r="I71" s="89"/>
      <c r="J71" s="89"/>
      <c r="K71" s="83"/>
      <c r="L71" s="82">
        <f t="shared" si="15"/>
        <v>0</v>
      </c>
    </row>
    <row r="72" spans="1:12" x14ac:dyDescent="0.25">
      <c r="B72" s="32"/>
      <c r="C72" s="33"/>
      <c r="D72" s="28"/>
      <c r="E72" s="28"/>
      <c r="F72" s="28"/>
      <c r="G72" s="28"/>
      <c r="I72" s="89"/>
      <c r="J72" s="89"/>
      <c r="K72" s="83"/>
      <c r="L72" s="84">
        <f t="shared" si="15"/>
        <v>0</v>
      </c>
    </row>
    <row r="73" spans="1:12" ht="21" customHeight="1" x14ac:dyDescent="0.25">
      <c r="A73" s="4"/>
      <c r="B73" s="4"/>
      <c r="C73" s="4"/>
      <c r="D73" s="4"/>
      <c r="E73" s="4"/>
      <c r="F73" s="74" t="s">
        <v>28</v>
      </c>
      <c r="G73" s="74"/>
      <c r="H73" s="75"/>
      <c r="I73" s="86">
        <f>SUM(I67:I72)</f>
        <v>0</v>
      </c>
      <c r="J73" s="86">
        <f>SUM(J67:J72)</f>
        <v>0</v>
      </c>
      <c r="K73" s="87"/>
      <c r="L73" s="86">
        <f t="shared" si="15"/>
        <v>0</v>
      </c>
    </row>
    <row r="74" spans="1:12" x14ac:dyDescent="0.25">
      <c r="F74" s="12"/>
      <c r="G74" s="12"/>
      <c r="H74" s="11"/>
      <c r="I74" s="82"/>
      <c r="J74" s="82"/>
      <c r="K74" s="83"/>
      <c r="L74" s="82"/>
    </row>
    <row r="75" spans="1:12" x14ac:dyDescent="0.25">
      <c r="A75" s="5" t="s">
        <v>23</v>
      </c>
      <c r="I75" s="82"/>
      <c r="J75" s="82"/>
      <c r="K75" s="83"/>
      <c r="L75" s="82"/>
    </row>
    <row r="76" spans="1:12" x14ac:dyDescent="0.25">
      <c r="B76" s="1" t="s">
        <v>24</v>
      </c>
      <c r="I76" s="89"/>
      <c r="J76" s="89"/>
      <c r="K76" s="83"/>
      <c r="L76" s="82">
        <f>SUM(I76:J76)</f>
        <v>0</v>
      </c>
    </row>
    <row r="77" spans="1:12" x14ac:dyDescent="0.25">
      <c r="B77" s="1" t="s">
        <v>60</v>
      </c>
      <c r="I77" s="90">
        <f>'Tuition Calculator'!E2</f>
        <v>0</v>
      </c>
      <c r="J77" s="90">
        <f>'Tuition Calculator'!E3</f>
        <v>0</v>
      </c>
      <c r="K77" s="83"/>
      <c r="L77" s="82">
        <f>SUM(I77:J77)</f>
        <v>0</v>
      </c>
    </row>
    <row r="78" spans="1:12" x14ac:dyDescent="0.25">
      <c r="B78" s="1" t="s">
        <v>25</v>
      </c>
      <c r="I78" s="89"/>
      <c r="J78" s="89"/>
      <c r="K78" s="83"/>
      <c r="L78" s="82">
        <f>SUM(I78:J78)</f>
        <v>0</v>
      </c>
    </row>
    <row r="79" spans="1:12" x14ac:dyDescent="0.25">
      <c r="B79" s="32"/>
      <c r="C79" s="33"/>
      <c r="D79" s="28"/>
      <c r="E79" s="28"/>
      <c r="F79" s="28"/>
      <c r="G79" s="28"/>
      <c r="I79" s="89"/>
      <c r="J79" s="89"/>
      <c r="K79" s="83"/>
      <c r="L79" s="82">
        <f>SUM(I79:J79)</f>
        <v>0</v>
      </c>
    </row>
    <row r="80" spans="1:12" x14ac:dyDescent="0.25">
      <c r="B80" s="32"/>
      <c r="C80" s="33"/>
      <c r="D80" s="28"/>
      <c r="E80" s="28"/>
      <c r="F80" s="28"/>
      <c r="G80" s="28"/>
      <c r="I80" s="89"/>
      <c r="J80" s="89"/>
      <c r="K80" s="83"/>
      <c r="L80" s="82"/>
    </row>
    <row r="81" spans="1:12" x14ac:dyDescent="0.25">
      <c r="B81" s="32"/>
      <c r="C81" s="33"/>
      <c r="D81" s="28"/>
      <c r="E81" s="28"/>
      <c r="F81" s="28"/>
      <c r="G81" s="28"/>
      <c r="I81" s="89"/>
      <c r="J81" s="89"/>
      <c r="K81" s="83"/>
      <c r="L81" s="82">
        <f t="shared" ref="L81:L86" si="16">SUM(I81:J81)</f>
        <v>0</v>
      </c>
    </row>
    <row r="82" spans="1:12" ht="21" customHeight="1" thickBot="1" x14ac:dyDescent="0.3">
      <c r="A82" s="13"/>
      <c r="B82" s="13"/>
      <c r="C82" s="13"/>
      <c r="D82" s="13"/>
      <c r="E82" s="13"/>
      <c r="F82" s="79" t="s">
        <v>27</v>
      </c>
      <c r="G82" s="79"/>
      <c r="H82" s="79"/>
      <c r="I82" s="91">
        <f>SUM(I76:I81)</f>
        <v>0</v>
      </c>
      <c r="J82" s="91">
        <f>SUM(J76:J81)</f>
        <v>0</v>
      </c>
      <c r="K82" s="87"/>
      <c r="L82" s="91">
        <f t="shared" si="16"/>
        <v>0</v>
      </c>
    </row>
    <row r="83" spans="1:12" ht="15.75" thickTop="1" x14ac:dyDescent="0.25">
      <c r="E83" s="14"/>
      <c r="H83" s="40" t="s">
        <v>31</v>
      </c>
      <c r="I83" s="92">
        <f>I55+I59+I73+I82+I65</f>
        <v>0</v>
      </c>
      <c r="J83" s="92">
        <f>J55+J59+J73+J82+J65</f>
        <v>0</v>
      </c>
      <c r="K83" s="87"/>
      <c r="L83" s="92">
        <f t="shared" si="16"/>
        <v>0</v>
      </c>
    </row>
    <row r="84" spans="1:12" x14ac:dyDescent="0.25">
      <c r="E84" s="14"/>
      <c r="H84" s="41" t="s">
        <v>64</v>
      </c>
      <c r="I84" s="84">
        <f>I83-I77-I78-I65</f>
        <v>0</v>
      </c>
      <c r="J84" s="84">
        <f>J83-J77-J78-J65</f>
        <v>0</v>
      </c>
      <c r="K84" s="87"/>
      <c r="L84" s="84">
        <f t="shared" si="16"/>
        <v>0</v>
      </c>
    </row>
    <row r="85" spans="1:12" ht="15.75" thickBot="1" x14ac:dyDescent="0.3">
      <c r="E85" s="15"/>
      <c r="F85" s="2"/>
      <c r="G85" s="41" t="s">
        <v>50</v>
      </c>
      <c r="H85" s="56">
        <v>0.08</v>
      </c>
      <c r="I85" s="93">
        <f>ROUND(($H85*I84),0)</f>
        <v>0</v>
      </c>
      <c r="J85" s="93">
        <f>ROUND(($H85*J84),0)</f>
        <v>0</v>
      </c>
      <c r="K85" s="94"/>
      <c r="L85" s="95">
        <f t="shared" si="16"/>
        <v>0</v>
      </c>
    </row>
    <row r="86" spans="1:12" ht="22.5" customHeight="1" thickTop="1" x14ac:dyDescent="0.25">
      <c r="E86" s="14"/>
      <c r="H86" s="42" t="s">
        <v>32</v>
      </c>
      <c r="I86" s="86">
        <f>I85+I83</f>
        <v>0</v>
      </c>
      <c r="J86" s="86">
        <f>J85+J83</f>
        <v>0</v>
      </c>
      <c r="K86" s="87"/>
      <c r="L86" s="86">
        <f t="shared" si="16"/>
        <v>0</v>
      </c>
    </row>
  </sheetData>
  <sheetProtection sheet="1" insertRows="0"/>
  <mergeCells count="16">
    <mergeCell ref="F82:H82"/>
    <mergeCell ref="L3:L4"/>
    <mergeCell ref="B41:C41"/>
    <mergeCell ref="B39:C39"/>
    <mergeCell ref="F65:H65"/>
    <mergeCell ref="F55:H55"/>
    <mergeCell ref="F73:H73"/>
    <mergeCell ref="A1:B1"/>
    <mergeCell ref="A2:B2"/>
    <mergeCell ref="A53:H53"/>
    <mergeCell ref="A54:H54"/>
    <mergeCell ref="B37:C37"/>
    <mergeCell ref="J3:J4"/>
    <mergeCell ref="A3:B3"/>
    <mergeCell ref="I3:I4"/>
    <mergeCell ref="C2:H2"/>
  </mergeCells>
  <pageMargins left="0.25" right="0.2" top="0.25" bottom="0.25" header="0.3" footer="0.3"/>
  <pageSetup scale="52" orientation="landscape" r:id="rId1"/>
  <ignoredErrors>
    <ignoredError sqref="L8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4" sqref="D4"/>
    </sheetView>
  </sheetViews>
  <sheetFormatPr defaultRowHeight="15" x14ac:dyDescent="0.25"/>
  <cols>
    <col min="1" max="1" width="16.42578125" style="58" customWidth="1"/>
    <col min="2" max="2" width="13.28515625" style="59" customWidth="1"/>
    <col min="3" max="3" width="13.7109375" style="59" customWidth="1"/>
    <col min="4" max="4" width="19" style="59" bestFit="1" customWidth="1"/>
    <col min="5" max="5" width="16.5703125" style="58" bestFit="1" customWidth="1"/>
    <col min="6" max="16384" width="9.140625" style="58"/>
  </cols>
  <sheetData>
    <row r="1" spans="1:5" ht="15.75" thickBot="1" x14ac:dyDescent="0.3">
      <c r="A1" s="62" t="s">
        <v>51</v>
      </c>
      <c r="B1" s="63" t="s">
        <v>52</v>
      </c>
      <c r="C1" s="63" t="s">
        <v>53</v>
      </c>
      <c r="D1" s="63" t="s">
        <v>57</v>
      </c>
      <c r="E1" s="62" t="s">
        <v>56</v>
      </c>
    </row>
    <row r="2" spans="1:5" ht="15.75" thickTop="1" x14ac:dyDescent="0.25">
      <c r="A2" s="61" t="s">
        <v>54</v>
      </c>
      <c r="B2" s="64">
        <v>439.62</v>
      </c>
      <c r="C2" s="65">
        <v>0</v>
      </c>
      <c r="D2" s="65">
        <v>0</v>
      </c>
      <c r="E2" s="60">
        <f t="shared" ref="E2:E5" si="0">B2*C2*D2</f>
        <v>0</v>
      </c>
    </row>
    <row r="3" spans="1:5" x14ac:dyDescent="0.25">
      <c r="A3" s="61" t="s">
        <v>55</v>
      </c>
      <c r="B3" s="64">
        <f>B2*1.02</f>
        <v>448.41239999999999</v>
      </c>
      <c r="C3" s="65">
        <v>0</v>
      </c>
      <c r="D3" s="65">
        <v>0</v>
      </c>
      <c r="E3" s="60">
        <f t="shared" si="0"/>
        <v>0</v>
      </c>
    </row>
    <row r="4" spans="1:5" x14ac:dyDescent="0.25">
      <c r="A4" s="61" t="s">
        <v>58</v>
      </c>
      <c r="B4" s="64">
        <f t="shared" ref="B4:B5" si="1">B3*1.02</f>
        <v>457.38064800000001</v>
      </c>
      <c r="C4" s="65">
        <v>0</v>
      </c>
      <c r="D4" s="65">
        <v>0</v>
      </c>
      <c r="E4" s="60">
        <f t="shared" si="0"/>
        <v>0</v>
      </c>
    </row>
    <row r="5" spans="1:5" x14ac:dyDescent="0.25">
      <c r="A5" s="61" t="s">
        <v>59</v>
      </c>
      <c r="B5" s="64">
        <f t="shared" si="1"/>
        <v>466.52826096000001</v>
      </c>
      <c r="C5" s="65">
        <v>0</v>
      </c>
      <c r="D5" s="65">
        <v>0</v>
      </c>
      <c r="E5" s="60">
        <f t="shared" si="0"/>
        <v>0</v>
      </c>
    </row>
  </sheetData>
  <sheetProtection sheet="1" objects="1" scenarios="1"/>
  <pageMargins left="0.7" right="0.7" top="0.75" bottom="0.75" header="0.3" footer="0.3"/>
  <pageSetup orientation="portrait" r:id="rId1"/>
  <ignoredErrors>
    <ignoredError sqref="B3: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2-Year Budget</vt:lpstr>
      <vt:lpstr>Tuition Calculator</vt:lpstr>
    </vt:vector>
  </TitlesOfParts>
  <Company>St. Cloud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Robillard, Megan M.</dc:creator>
  <cp:lastModifiedBy>Robillard, Megan M.</cp:lastModifiedBy>
  <cp:lastPrinted>2017-11-16T19:11:20Z</cp:lastPrinted>
  <dcterms:created xsi:type="dcterms:W3CDTF">2017-10-30T19:23:12Z</dcterms:created>
  <dcterms:modified xsi:type="dcterms:W3CDTF">2021-02-25T20:00:17Z</dcterms:modified>
</cp:coreProperties>
</file>