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jerry/Dropbox/33_canA/"/>
    </mc:Choice>
  </mc:AlternateContent>
  <xr:revisionPtr revIDLastSave="0" documentId="13_ncr:1_{995EE9BC-0A95-BB43-997E-C7C8207D95E9}" xr6:coauthVersionLast="47" xr6:coauthVersionMax="47" xr10:uidLastSave="{00000000-0000-0000-0000-000000000000}"/>
  <bookViews>
    <workbookView xWindow="47000" yWindow="8300" windowWidth="23340" windowHeight="17540" tabRatio="500" xr2:uid="{00000000-000D-0000-FFFF-FFFF00000000}"/>
  </bookViews>
  <sheets>
    <sheet name="N6" sheetId="1" r:id="rId1"/>
  </sheets>
  <definedNames>
    <definedName name="_xlnm._FilterDatabase" localSheetId="0" hidden="1">'N6'!$A$1:$L$1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5" i="1" l="1"/>
  <c r="G43" i="1"/>
  <c r="G41" i="1"/>
  <c r="G39" i="1"/>
  <c r="G37" i="1"/>
  <c r="G35" i="1"/>
  <c r="G33" i="1"/>
  <c r="H32" i="1"/>
  <c r="I32" i="1" s="1"/>
  <c r="H33" i="1"/>
  <c r="I33" i="1" s="1"/>
  <c r="H34" i="1"/>
  <c r="I34" i="1" s="1"/>
  <c r="H35" i="1"/>
  <c r="F35" i="1" s="1"/>
  <c r="H36" i="1"/>
  <c r="F36" i="1" s="1"/>
  <c r="H37" i="1"/>
  <c r="F37" i="1" s="1"/>
  <c r="H38" i="1"/>
  <c r="F38" i="1" s="1"/>
  <c r="H39" i="1"/>
  <c r="F39" i="1" s="1"/>
  <c r="H40" i="1"/>
  <c r="F40" i="1" s="1"/>
  <c r="H41" i="1"/>
  <c r="F41" i="1" s="1"/>
  <c r="H42" i="1"/>
  <c r="I42" i="1" s="1"/>
  <c r="H43" i="1"/>
  <c r="F43" i="1" s="1"/>
  <c r="H44" i="1"/>
  <c r="F44" i="1" s="1"/>
  <c r="H45" i="1"/>
  <c r="F45" i="1" s="1"/>
  <c r="H46" i="1"/>
  <c r="F46" i="1" s="1"/>
  <c r="I46" i="1"/>
  <c r="H17" i="1"/>
  <c r="I17" i="1" s="1"/>
  <c r="H18" i="1"/>
  <c r="F18" i="1" s="1"/>
  <c r="H19" i="1"/>
  <c r="F19" i="1" s="1"/>
  <c r="H20" i="1"/>
  <c r="I20" i="1" s="1"/>
  <c r="H21" i="1"/>
  <c r="F21" i="1" s="1"/>
  <c r="H22" i="1"/>
  <c r="F22" i="1" s="1"/>
  <c r="F23" i="1"/>
  <c r="H23" i="1"/>
  <c r="I23" i="1" s="1"/>
  <c r="H24" i="1"/>
  <c r="F24" i="1" s="1"/>
  <c r="H25" i="1"/>
  <c r="F25" i="1" s="1"/>
  <c r="I25" i="1"/>
  <c r="H26" i="1"/>
  <c r="F26" i="1" s="1"/>
  <c r="H27" i="1"/>
  <c r="F27" i="1" s="1"/>
  <c r="I27" i="1"/>
  <c r="H28" i="1"/>
  <c r="I28" i="1" s="1"/>
  <c r="H29" i="1"/>
  <c r="F29" i="1" s="1"/>
  <c r="I29" i="1"/>
  <c r="H30" i="1"/>
  <c r="F30" i="1" s="1"/>
  <c r="I30" i="1"/>
  <c r="H31" i="1"/>
  <c r="I31" i="1" s="1"/>
  <c r="H15" i="1"/>
  <c r="F15" i="1" s="1"/>
  <c r="H16" i="1"/>
  <c r="I16" i="1" s="1"/>
  <c r="H2" i="1"/>
  <c r="I2" i="1" s="1"/>
  <c r="H3" i="1"/>
  <c r="F3" i="1" s="1"/>
  <c r="H4" i="1"/>
  <c r="F4" i="1" s="1"/>
  <c r="H5" i="1"/>
  <c r="F5" i="1" s="1"/>
  <c r="H6" i="1"/>
  <c r="F6" i="1" s="1"/>
  <c r="H7" i="1"/>
  <c r="F7" i="1" s="1"/>
  <c r="H8" i="1"/>
  <c r="F8" i="1" s="1"/>
  <c r="H9" i="1"/>
  <c r="F9" i="1" s="1"/>
  <c r="H10" i="1"/>
  <c r="F10" i="1" s="1"/>
  <c r="H11" i="1"/>
  <c r="I11" i="1" s="1"/>
  <c r="H12" i="1"/>
  <c r="I12" i="1" s="1"/>
  <c r="H13" i="1"/>
  <c r="I13" i="1" s="1"/>
  <c r="H14" i="1"/>
  <c r="I14" i="1" s="1"/>
  <c r="F34" i="1" l="1"/>
  <c r="I9" i="1"/>
  <c r="F31" i="1"/>
  <c r="I10" i="1"/>
  <c r="F14" i="1"/>
  <c r="I7" i="1"/>
  <c r="F32" i="1"/>
  <c r="I6" i="1"/>
  <c r="F2" i="1"/>
  <c r="I40" i="1"/>
  <c r="I5" i="1"/>
  <c r="I8" i="1"/>
  <c r="I4" i="1"/>
  <c r="I3" i="1"/>
  <c r="I15" i="1"/>
  <c r="I45" i="1"/>
  <c r="I19" i="1"/>
  <c r="I26" i="1"/>
  <c r="I18" i="1"/>
  <c r="I38" i="1"/>
  <c r="F12" i="1"/>
  <c r="I37" i="1"/>
  <c r="F13" i="1"/>
  <c r="F33" i="1"/>
  <c r="I39" i="1"/>
  <c r="F16" i="1"/>
  <c r="I24" i="1"/>
  <c r="F42" i="1"/>
  <c r="I22" i="1"/>
  <c r="I21" i="1"/>
  <c r="F11" i="1"/>
  <c r="I41" i="1"/>
  <c r="I44" i="1"/>
  <c r="I35" i="1"/>
  <c r="I36" i="1"/>
  <c r="I43" i="1"/>
  <c r="F17" i="1"/>
  <c r="F28" i="1"/>
  <c r="F20" i="1"/>
</calcChain>
</file>

<file path=xl/sharedStrings.xml><?xml version="1.0" encoding="utf-8"?>
<sst xmlns="http://schemas.openxmlformats.org/spreadsheetml/2006/main" count="19" uniqueCount="12">
  <si>
    <t>Cn</t>
  </si>
  <si>
    <t>job ID</t>
  </si>
  <si>
    <t>RISE</t>
  </si>
  <si>
    <t>ROTATION</t>
  </si>
  <si>
    <t>N=0</t>
  </si>
  <si>
    <t>N=Cn</t>
  </si>
  <si>
    <t>n</t>
  </si>
  <si>
    <t>new</t>
  </si>
  <si>
    <t>LL97</t>
  </si>
  <si>
    <t>LL87</t>
  </si>
  <si>
    <t>CORRECT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</si>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</sst>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/>
    <xf numFmtId="0" fontId="0" fillId="2" borderId="0" xfId="0" applyFill="1"/>
    <xf numFmtId="0" fontId="0" fillId="3" borderId="0" xfId="0" applyFill="1" applyAlignment="1">
      <alignment horizontal="center"/>
    </xf>
    <xf numFmtId="2" fontId="0" fillId="3" borderId="0" xfId="0" applyNumberFormat="1" applyFill="1"/>
    <xf numFmtId="0" fontId="0" fillId="3" borderId="0" xfId="0" applyFill="1"/>
    <xf numFmtId="2" fontId="0" fillId="0" borderId="0" xfId="0" applyNumberFormat="1" applyFill="1"/>
    <xf numFmtId="0" fontId="0" fillId="0" borderId="0" xfId="0" applyFill="1"/>
    <xf numFmtId="2" fontId="0" fillId="0" borderId="0" xfId="0" applyNumberFormat="1" applyFont="1" applyFill="1"/>
    <xf numFmtId="0" fontId="0" fillId="0" borderId="0" xfId="0" applyFont="1"/>
    <xf numFmtId="0" fontId="0" fillId="4" borderId="0" xfId="0" applyFill="1" applyAlignment="1">
      <alignment horizontal="righ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2" fontId="0" fillId="3" borderId="0" xfId="0" applyNumberFormat="1" applyFont="1" applyFill="1"/>
    <xf numFmtId="0" fontId="0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64" fontId="0" fillId="0" borderId="0" xfId="0" applyNumberFormat="1"/>
    <xf numFmtId="2" fontId="0" fillId="0" borderId="0" xfId="0" applyNumberFormat="1" applyFont="1"/>
    <xf numFmtId="164" fontId="0" fillId="2" borderId="0" xfId="0" applyNumberFormat="1" applyFont="1" applyFill="1"/>
    <xf numFmtId="164" fontId="0" fillId="0" borderId="0" xfId="0" applyNumberFormat="1" applyFont="1" applyFill="1"/>
    <xf numFmtId="0" fontId="0" fillId="3" borderId="0" xfId="0" applyFont="1" applyFill="1"/>
    <xf numFmtId="0" fontId="0" fillId="2" borderId="0" xfId="0" applyFont="1" applyFill="1"/>
    <xf numFmtId="164" fontId="0" fillId="0" borderId="0" xfId="0" applyNumberFormat="1" applyFont="1"/>
    <xf numFmtId="0" fontId="3" fillId="0" borderId="0" xfId="0" applyFont="1" applyFill="1"/>
    <xf numFmtId="0" fontId="3" fillId="0" borderId="0" xfId="0" applyFont="1"/>
    <xf numFmtId="2" fontId="3" fillId="0" borderId="0" xfId="0" applyNumberFormat="1" applyFont="1" applyFill="1"/>
    <xf numFmtId="0" fontId="0" fillId="5" borderId="0" xfId="0" applyFont="1" applyFill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4"/>
  <sheetViews>
    <sheetView tabSelected="1" zoomScale="127" zoomScaleNormal="127" zoomScalePageLayoutView="127" workbookViewId="0">
      <selection activeCell="D50" sqref="D50"/>
    </sheetView>
  </sheetViews>
  <sheetFormatPr baseColWidth="10" defaultRowHeight="16" x14ac:dyDescent="0.2"/>
  <cols>
    <col min="1" max="1" width="10.83203125" style="11"/>
    <col min="2" max="2" width="14.33203125" customWidth="1"/>
    <col min="3" max="3" width="12.1640625" customWidth="1"/>
    <col min="4" max="4" width="9.1640625" customWidth="1"/>
    <col min="6" max="6" width="10.83203125" style="7"/>
    <col min="7" max="7" width="19" customWidth="1"/>
    <col min="8" max="8" width="14.83203125" customWidth="1"/>
    <col min="9" max="9" width="12.33203125" style="4" bestFit="1" customWidth="1"/>
    <col min="12" max="13" width="10.83203125" style="9"/>
    <col min="14" max="14" width="11.6640625" style="9" bestFit="1" customWidth="1"/>
    <col min="15" max="15" width="10" style="9" customWidth="1"/>
  </cols>
  <sheetData>
    <row r="1" spans="1:22" x14ac:dyDescent="0.2">
      <c r="A1" s="11" t="s">
        <v>1</v>
      </c>
      <c r="B1" s="1" t="s">
        <v>8</v>
      </c>
      <c r="C1" s="1" t="s">
        <v>9</v>
      </c>
      <c r="D1" s="1"/>
      <c r="E1" s="1" t="s">
        <v>0</v>
      </c>
      <c r="F1" s="5" t="s">
        <v>2</v>
      </c>
      <c r="G1" s="1" t="s">
        <v>5</v>
      </c>
      <c r="H1" s="1" t="s">
        <v>4</v>
      </c>
      <c r="I1" s="2" t="s">
        <v>3</v>
      </c>
      <c r="J1" s="1" t="s">
        <v>7</v>
      </c>
      <c r="K1" s="1" t="s">
        <v>6</v>
      </c>
      <c r="L1" s="17"/>
      <c r="M1" s="18"/>
      <c r="N1" s="18"/>
      <c r="O1" s="18"/>
      <c r="S1" s="1" t="s">
        <v>0</v>
      </c>
      <c r="T1" s="12" t="s">
        <v>1</v>
      </c>
      <c r="U1" s="13" t="s">
        <v>3</v>
      </c>
      <c r="V1" s="14" t="s">
        <v>2</v>
      </c>
    </row>
    <row r="2" spans="1:22" x14ac:dyDescent="0.2">
      <c r="A2" s="16">
        <v>26</v>
      </c>
      <c r="B2">
        <v>1</v>
      </c>
      <c r="C2">
        <v>-32</v>
      </c>
      <c r="E2">
        <v>1</v>
      </c>
      <c r="F2" s="6">
        <f>4096*1.08/H2</f>
        <v>1.3862989658414291</v>
      </c>
      <c r="G2">
        <v>97</v>
      </c>
      <c r="H2" s="19">
        <f>97*-C2+87</f>
        <v>3191</v>
      </c>
      <c r="I2" s="3">
        <f>G2/H2*360/E2</f>
        <v>10.943277969288625</v>
      </c>
      <c r="J2" s="9"/>
      <c r="K2" s="9"/>
      <c r="N2" s="8"/>
      <c r="O2" s="8"/>
    </row>
    <row r="3" spans="1:22" x14ac:dyDescent="0.2">
      <c r="A3" s="16">
        <v>27</v>
      </c>
      <c r="B3">
        <v>1</v>
      </c>
      <c r="C3">
        <v>-31</v>
      </c>
      <c r="E3">
        <v>1</v>
      </c>
      <c r="F3" s="6">
        <f>4096*1.08/H3</f>
        <v>1.4297608274078863</v>
      </c>
      <c r="G3">
        <v>97</v>
      </c>
      <c r="H3" s="19">
        <f>97*-C3+87</f>
        <v>3094</v>
      </c>
      <c r="I3" s="3">
        <f>G3/H3*360/E3</f>
        <v>11.286360698125403</v>
      </c>
      <c r="J3" s="9"/>
      <c r="K3" s="9"/>
      <c r="N3" s="8"/>
      <c r="O3" s="8"/>
    </row>
    <row r="4" spans="1:22" x14ac:dyDescent="0.2">
      <c r="A4" s="16">
        <v>28</v>
      </c>
      <c r="B4">
        <v>1</v>
      </c>
      <c r="C4">
        <v>-30</v>
      </c>
      <c r="E4">
        <v>1</v>
      </c>
      <c r="F4" s="6">
        <f>4096*1.08/H4</f>
        <v>1.4760360360360361</v>
      </c>
      <c r="G4">
        <v>97</v>
      </c>
      <c r="H4" s="19">
        <f>97*-C4+87</f>
        <v>2997</v>
      </c>
      <c r="I4" s="3">
        <f>G4/H4*360/E4</f>
        <v>11.651651651651651</v>
      </c>
      <c r="J4" s="9"/>
      <c r="K4" s="9"/>
      <c r="N4" s="8"/>
      <c r="O4" s="8"/>
    </row>
    <row r="5" spans="1:22" s="27" customFormat="1" x14ac:dyDescent="0.2">
      <c r="A5" s="16">
        <v>29</v>
      </c>
      <c r="B5">
        <v>1</v>
      </c>
      <c r="C5">
        <v>-29</v>
      </c>
      <c r="E5">
        <v>1</v>
      </c>
      <c r="F5" s="6">
        <f>4096*1.08/H5</f>
        <v>1.5254068965517242</v>
      </c>
      <c r="G5">
        <v>97</v>
      </c>
      <c r="H5" s="19">
        <f>97*-C5+87</f>
        <v>2900</v>
      </c>
      <c r="I5" s="3">
        <f>G5/H5*360/E5</f>
        <v>12.041379310344826</v>
      </c>
      <c r="J5" s="26"/>
      <c r="K5" s="26"/>
      <c r="L5" s="26"/>
      <c r="M5" s="26"/>
      <c r="N5" s="28"/>
      <c r="O5" s="28"/>
    </row>
    <row r="6" spans="1:22" s="27" customFormat="1" x14ac:dyDescent="0.2">
      <c r="A6" s="16">
        <v>30</v>
      </c>
      <c r="B6">
        <v>1</v>
      </c>
      <c r="C6">
        <v>-28</v>
      </c>
      <c r="E6">
        <v>1</v>
      </c>
      <c r="F6" s="6">
        <f>4096*1.08/H6</f>
        <v>1.5781947912950411</v>
      </c>
      <c r="G6">
        <v>97</v>
      </c>
      <c r="H6" s="19">
        <f>97*-C6+87</f>
        <v>2803</v>
      </c>
      <c r="I6" s="3">
        <f>G6/H6*360/E6</f>
        <v>12.45808062789868</v>
      </c>
      <c r="J6" s="26"/>
      <c r="K6" s="26"/>
      <c r="L6" s="26"/>
      <c r="M6" s="26"/>
      <c r="N6" s="28"/>
      <c r="O6" s="28"/>
    </row>
    <row r="7" spans="1:22" s="27" customFormat="1" x14ac:dyDescent="0.2">
      <c r="A7" s="16">
        <v>31</v>
      </c>
      <c r="B7">
        <v>1</v>
      </c>
      <c r="C7">
        <v>-27</v>
      </c>
      <c r="E7">
        <v>1</v>
      </c>
      <c r="F7" s="6">
        <f>4096*1.08/H7</f>
        <v>1.6347671840354767</v>
      </c>
      <c r="G7">
        <v>97</v>
      </c>
      <c r="H7" s="19">
        <f>97*-C7+87</f>
        <v>2706</v>
      </c>
      <c r="I7" s="3">
        <f>G7/H7*360/E7</f>
        <v>12.904656319290465</v>
      </c>
      <c r="J7" s="26"/>
      <c r="K7" s="26"/>
      <c r="L7" s="26"/>
      <c r="M7" s="26"/>
      <c r="N7" s="28"/>
      <c r="O7" s="28"/>
    </row>
    <row r="8" spans="1:22" s="27" customFormat="1" x14ac:dyDescent="0.2">
      <c r="A8" s="16">
        <v>32</v>
      </c>
      <c r="B8">
        <v>1</v>
      </c>
      <c r="C8">
        <v>-26</v>
      </c>
      <c r="E8">
        <v>1</v>
      </c>
      <c r="F8" s="6">
        <f>4096*1.08/H8</f>
        <v>1.6955461862782677</v>
      </c>
      <c r="G8">
        <v>97</v>
      </c>
      <c r="H8" s="19">
        <f>97*-C8+87</f>
        <v>2609</v>
      </c>
      <c r="I8" s="3">
        <f>G8/H8*360/E8</f>
        <v>13.384438482177078</v>
      </c>
      <c r="J8" s="26"/>
      <c r="K8" s="26"/>
      <c r="L8" s="26"/>
      <c r="M8" s="26"/>
      <c r="N8" s="28"/>
      <c r="O8" s="28"/>
    </row>
    <row r="9" spans="1:22" s="27" customFormat="1" x14ac:dyDescent="0.2">
      <c r="A9" s="16">
        <v>33</v>
      </c>
      <c r="B9">
        <v>1</v>
      </c>
      <c r="C9">
        <v>-25</v>
      </c>
      <c r="E9">
        <v>1</v>
      </c>
      <c r="F9" s="6">
        <f>4096*1.08/H9</f>
        <v>1.7610191082802549</v>
      </c>
      <c r="G9">
        <v>97</v>
      </c>
      <c r="H9" s="19">
        <f>97*-C9+87</f>
        <v>2512</v>
      </c>
      <c r="I9" s="3">
        <f>G9/H9*360/E9</f>
        <v>13.901273885350317</v>
      </c>
      <c r="J9" s="26"/>
      <c r="K9" s="26"/>
      <c r="L9" s="26"/>
      <c r="M9" s="26"/>
      <c r="N9" s="28"/>
      <c r="O9" s="28"/>
    </row>
    <row r="10" spans="1:22" s="27" customFormat="1" x14ac:dyDescent="0.2">
      <c r="A10" s="16">
        <v>34</v>
      </c>
      <c r="B10">
        <v>1</v>
      </c>
      <c r="C10">
        <v>-24</v>
      </c>
      <c r="E10">
        <v>1</v>
      </c>
      <c r="F10" s="6">
        <f>4096*1.08/H10</f>
        <v>1.8317515527950312</v>
      </c>
      <c r="G10">
        <v>97</v>
      </c>
      <c r="H10" s="19">
        <f>97*-C10+87</f>
        <v>2415</v>
      </c>
      <c r="I10" s="3">
        <f>G10/H10*360/E10</f>
        <v>14.459627329192548</v>
      </c>
      <c r="J10" s="26"/>
      <c r="K10" s="26"/>
      <c r="L10" s="26"/>
      <c r="M10" s="26"/>
      <c r="N10" s="28"/>
      <c r="O10" s="28"/>
    </row>
    <row r="11" spans="1:22" x14ac:dyDescent="0.2">
      <c r="A11" s="16">
        <v>35</v>
      </c>
      <c r="B11">
        <v>1</v>
      </c>
      <c r="C11">
        <v>-23</v>
      </c>
      <c r="E11">
        <v>1</v>
      </c>
      <c r="F11" s="6">
        <f>4096*1.08/H11</f>
        <v>1.9084037963761864</v>
      </c>
      <c r="G11">
        <v>97</v>
      </c>
      <c r="H11" s="19">
        <f>97*-C11+87</f>
        <v>2318</v>
      </c>
      <c r="I11" s="3">
        <f>G11/H11*360/E11</f>
        <v>15.064710957722175</v>
      </c>
      <c r="J11" s="9"/>
      <c r="K11" s="9"/>
    </row>
    <row r="12" spans="1:22" x14ac:dyDescent="0.2">
      <c r="A12" s="16">
        <v>36</v>
      </c>
      <c r="B12">
        <v>1</v>
      </c>
      <c r="C12">
        <v>-22</v>
      </c>
      <c r="E12">
        <v>1</v>
      </c>
      <c r="F12" s="6">
        <f>4096*1.08/H12</f>
        <v>1.9917514633048177</v>
      </c>
      <c r="G12">
        <v>97</v>
      </c>
      <c r="H12" s="19">
        <f>97*-C12+87</f>
        <v>2221</v>
      </c>
      <c r="I12" s="3">
        <f>G12/H12*360/E12</f>
        <v>15.722647456100855</v>
      </c>
      <c r="J12" s="9"/>
      <c r="K12" s="9"/>
      <c r="N12" s="8"/>
      <c r="O12" s="8"/>
    </row>
    <row r="13" spans="1:22" x14ac:dyDescent="0.2">
      <c r="A13" s="16">
        <v>37</v>
      </c>
      <c r="B13">
        <v>1</v>
      </c>
      <c r="C13">
        <v>-21</v>
      </c>
      <c r="E13">
        <v>1</v>
      </c>
      <c r="F13" s="6">
        <f>4096*1.08/H13</f>
        <v>2.0827118644067797</v>
      </c>
      <c r="G13">
        <v>97</v>
      </c>
      <c r="H13" s="19">
        <f>97*-C13+87</f>
        <v>2124</v>
      </c>
      <c r="I13" s="3">
        <f>G13/H13*360/E13</f>
        <v>16.440677966101696</v>
      </c>
      <c r="J13" s="9"/>
      <c r="K13" s="9"/>
      <c r="L13" s="16"/>
      <c r="M13" s="16"/>
      <c r="N13" s="8"/>
      <c r="O13" s="8"/>
    </row>
    <row r="14" spans="1:22" x14ac:dyDescent="0.2">
      <c r="A14" s="16">
        <v>38</v>
      </c>
      <c r="B14">
        <v>1</v>
      </c>
      <c r="C14">
        <v>-20</v>
      </c>
      <c r="E14">
        <v>1</v>
      </c>
      <c r="F14" s="6">
        <f>4096*1.08/H14</f>
        <v>2.1823778983719784</v>
      </c>
      <c r="G14">
        <v>97</v>
      </c>
      <c r="H14" s="19">
        <f>97*-C14+87</f>
        <v>2027</v>
      </c>
      <c r="I14" s="3">
        <f>G14/H14*360/E14</f>
        <v>17.227429699062654</v>
      </c>
      <c r="J14" s="9"/>
      <c r="K14" s="9"/>
      <c r="N14" s="8"/>
      <c r="O14" s="8"/>
    </row>
    <row r="15" spans="1:22" x14ac:dyDescent="0.2">
      <c r="A15" s="16">
        <v>41</v>
      </c>
      <c r="B15">
        <v>1</v>
      </c>
      <c r="C15">
        <v>-19</v>
      </c>
      <c r="E15">
        <v>1</v>
      </c>
      <c r="F15" s="6">
        <f>4096*1.08/H15</f>
        <v>2.2920621761658033</v>
      </c>
      <c r="G15">
        <v>97</v>
      </c>
      <c r="H15" s="19">
        <f>97*-C15+87</f>
        <v>1930</v>
      </c>
      <c r="I15" s="3">
        <f>G15/H15*360/E15</f>
        <v>18.093264248704664</v>
      </c>
      <c r="J15" s="9"/>
      <c r="K15" s="9"/>
      <c r="N15" s="8"/>
      <c r="O15" s="8"/>
    </row>
    <row r="16" spans="1:22" x14ac:dyDescent="0.2">
      <c r="A16" s="16">
        <v>42</v>
      </c>
      <c r="B16">
        <v>1</v>
      </c>
      <c r="C16">
        <v>-18</v>
      </c>
      <c r="E16">
        <v>1</v>
      </c>
      <c r="F16" s="6">
        <f>4096*1.08/H16</f>
        <v>2.4133551554828152</v>
      </c>
      <c r="G16">
        <v>97</v>
      </c>
      <c r="H16" s="19">
        <f>97*-C16+87</f>
        <v>1833</v>
      </c>
      <c r="I16" s="3">
        <f>G16/H16*360/E16</f>
        <v>19.05073649754501</v>
      </c>
      <c r="N16" s="8"/>
      <c r="O16" s="8"/>
    </row>
    <row r="17" spans="1:18" s="11" customFormat="1" x14ac:dyDescent="0.2">
      <c r="A17" s="16">
        <v>59</v>
      </c>
      <c r="B17">
        <v>1</v>
      </c>
      <c r="C17">
        <v>32</v>
      </c>
      <c r="E17">
        <v>1</v>
      </c>
      <c r="F17" s="6">
        <f t="shared" ref="F17:F31" si="0">4096*1.08/H17</f>
        <v>1.4662512429565795</v>
      </c>
      <c r="G17">
        <v>97</v>
      </c>
      <c r="H17" s="19">
        <f t="shared" ref="H17:H31" si="1">97*C17-87</f>
        <v>3017</v>
      </c>
      <c r="I17" s="3">
        <f t="shared" ref="I17:I31" si="2">G17/H17*360/E17</f>
        <v>11.574411667219092</v>
      </c>
      <c r="L17" s="16"/>
      <c r="M17" s="16"/>
      <c r="N17" s="10"/>
      <c r="O17" s="10"/>
      <c r="P17" s="10"/>
      <c r="Q17" s="10"/>
      <c r="R17" s="16"/>
    </row>
    <row r="18" spans="1:18" s="11" customFormat="1" x14ac:dyDescent="0.2">
      <c r="A18" s="16">
        <v>60</v>
      </c>
      <c r="B18" s="11">
        <v>1</v>
      </c>
      <c r="C18" s="16">
        <v>31</v>
      </c>
      <c r="E18">
        <v>1</v>
      </c>
      <c r="F18" s="15">
        <f t="shared" si="0"/>
        <v>1.5149589041095892</v>
      </c>
      <c r="G18" s="11">
        <v>97</v>
      </c>
      <c r="H18" s="25">
        <f t="shared" si="1"/>
        <v>2920</v>
      </c>
      <c r="I18" s="21">
        <f t="shared" si="2"/>
        <v>11.958904109589042</v>
      </c>
      <c r="L18" s="16"/>
      <c r="M18" s="16"/>
      <c r="N18" s="10"/>
      <c r="O18" s="10"/>
      <c r="P18" s="10"/>
      <c r="Q18" s="10"/>
      <c r="R18" s="16"/>
    </row>
    <row r="19" spans="1:18" s="11" customFormat="1" x14ac:dyDescent="0.2">
      <c r="A19" s="16">
        <v>61</v>
      </c>
      <c r="B19">
        <v>1</v>
      </c>
      <c r="C19">
        <v>30</v>
      </c>
      <c r="E19">
        <v>1</v>
      </c>
      <c r="F19" s="6">
        <f t="shared" si="0"/>
        <v>1.5670138150903294</v>
      </c>
      <c r="G19">
        <v>97</v>
      </c>
      <c r="H19" s="19">
        <f t="shared" si="1"/>
        <v>2823</v>
      </c>
      <c r="I19" s="3">
        <f t="shared" si="2"/>
        <v>12.369819341126462</v>
      </c>
      <c r="L19" s="16"/>
      <c r="M19" s="16"/>
      <c r="N19" s="10"/>
      <c r="O19" s="10"/>
      <c r="P19" s="10"/>
      <c r="Q19" s="10"/>
      <c r="R19" s="16"/>
    </row>
    <row r="20" spans="1:18" s="11" customFormat="1" x14ac:dyDescent="0.2">
      <c r="A20" s="16">
        <v>62</v>
      </c>
      <c r="B20" s="11">
        <v>1</v>
      </c>
      <c r="C20" s="16">
        <v>29</v>
      </c>
      <c r="E20">
        <v>1</v>
      </c>
      <c r="F20" s="15">
        <f t="shared" si="0"/>
        <v>1.6227732942039619</v>
      </c>
      <c r="G20" s="11">
        <v>97</v>
      </c>
      <c r="H20" s="25">
        <f t="shared" si="1"/>
        <v>2726</v>
      </c>
      <c r="I20" s="21">
        <f t="shared" si="2"/>
        <v>12.809977989728541</v>
      </c>
      <c r="L20" s="16"/>
      <c r="M20" s="16"/>
      <c r="N20" s="10"/>
      <c r="O20" s="10"/>
      <c r="P20" s="10"/>
      <c r="Q20" s="10"/>
      <c r="R20" s="16"/>
    </row>
    <row r="21" spans="1:18" s="11" customFormat="1" x14ac:dyDescent="0.2">
      <c r="A21" s="16">
        <v>63</v>
      </c>
      <c r="B21">
        <v>1</v>
      </c>
      <c r="C21">
        <v>28</v>
      </c>
      <c r="E21">
        <v>1</v>
      </c>
      <c r="F21" s="6">
        <f t="shared" si="0"/>
        <v>1.6826473944465576</v>
      </c>
      <c r="G21">
        <v>97</v>
      </c>
      <c r="H21" s="19">
        <f t="shared" si="1"/>
        <v>2629</v>
      </c>
      <c r="I21" s="3">
        <f t="shared" si="2"/>
        <v>13.282616964625333</v>
      </c>
      <c r="L21" s="16"/>
      <c r="M21" s="16"/>
      <c r="N21" s="10"/>
      <c r="O21" s="10"/>
      <c r="P21" s="10"/>
      <c r="Q21" s="10"/>
      <c r="R21" s="16"/>
    </row>
    <row r="22" spans="1:18" s="11" customFormat="1" x14ac:dyDescent="0.2">
      <c r="A22" s="16">
        <v>64</v>
      </c>
      <c r="B22" s="11">
        <v>1</v>
      </c>
      <c r="C22" s="16">
        <v>27</v>
      </c>
      <c r="E22">
        <v>1</v>
      </c>
      <c r="F22" s="15">
        <f t="shared" si="0"/>
        <v>1.7471090047393365</v>
      </c>
      <c r="G22" s="11">
        <v>97</v>
      </c>
      <c r="H22" s="25">
        <f t="shared" si="1"/>
        <v>2532</v>
      </c>
      <c r="I22" s="21">
        <f t="shared" si="2"/>
        <v>13.791469194312796</v>
      </c>
      <c r="L22" s="16"/>
      <c r="M22" s="16"/>
      <c r="N22" s="10"/>
      <c r="O22" s="10"/>
      <c r="P22" s="10"/>
      <c r="Q22" s="10"/>
      <c r="R22" s="16"/>
    </row>
    <row r="23" spans="1:18" s="11" customFormat="1" x14ac:dyDescent="0.2">
      <c r="A23" s="16">
        <v>66</v>
      </c>
      <c r="B23">
        <v>1</v>
      </c>
      <c r="C23">
        <v>26</v>
      </c>
      <c r="E23">
        <v>1</v>
      </c>
      <c r="F23" s="6">
        <f t="shared" si="0"/>
        <v>1.8167063655030802</v>
      </c>
      <c r="G23">
        <v>97</v>
      </c>
      <c r="H23" s="19">
        <f t="shared" si="1"/>
        <v>2435</v>
      </c>
      <c r="I23" s="3">
        <f t="shared" si="2"/>
        <v>14.340862422997947</v>
      </c>
      <c r="L23" s="16"/>
      <c r="M23" s="16"/>
      <c r="N23" s="10"/>
      <c r="O23" s="10"/>
      <c r="P23" s="10"/>
      <c r="Q23" s="10"/>
      <c r="R23" s="16"/>
    </row>
    <row r="24" spans="1:18" s="11" customFormat="1" x14ac:dyDescent="0.2">
      <c r="A24" s="16">
        <v>67</v>
      </c>
      <c r="B24" s="11">
        <v>1</v>
      </c>
      <c r="C24" s="16">
        <v>25</v>
      </c>
      <c r="E24">
        <v>1</v>
      </c>
      <c r="F24" s="15">
        <f t="shared" si="0"/>
        <v>1.8920786997433705</v>
      </c>
      <c r="G24" s="11">
        <v>97</v>
      </c>
      <c r="H24" s="25">
        <f t="shared" si="1"/>
        <v>2338</v>
      </c>
      <c r="I24" s="21">
        <f t="shared" si="2"/>
        <v>14.93584260051326</v>
      </c>
      <c r="L24" s="16"/>
      <c r="M24" s="16"/>
      <c r="N24" s="10"/>
      <c r="O24" s="10"/>
      <c r="P24" s="10"/>
      <c r="Q24" s="10"/>
      <c r="R24" s="16"/>
    </row>
    <row r="25" spans="1:18" s="11" customFormat="1" x14ac:dyDescent="0.2">
      <c r="A25" s="16">
        <v>68</v>
      </c>
      <c r="B25">
        <v>1</v>
      </c>
      <c r="C25">
        <v>24</v>
      </c>
      <c r="E25">
        <v>1</v>
      </c>
      <c r="F25" s="6">
        <f t="shared" si="0"/>
        <v>1.973975903614458</v>
      </c>
      <c r="G25">
        <v>97</v>
      </c>
      <c r="H25" s="19">
        <f t="shared" si="1"/>
        <v>2241</v>
      </c>
      <c r="I25" s="3">
        <f t="shared" si="2"/>
        <v>15.582329317269076</v>
      </c>
      <c r="L25" s="16"/>
      <c r="M25" s="16"/>
      <c r="N25" s="10"/>
      <c r="O25" s="10"/>
      <c r="P25" s="10"/>
      <c r="Q25" s="10"/>
      <c r="R25" s="16"/>
    </row>
    <row r="26" spans="1:18" s="11" customFormat="1" ht="15" customHeight="1" x14ac:dyDescent="0.2">
      <c r="A26" s="16">
        <v>69</v>
      </c>
      <c r="B26" s="11">
        <v>1</v>
      </c>
      <c r="C26" s="16">
        <v>23</v>
      </c>
      <c r="E26">
        <v>1</v>
      </c>
      <c r="F26" s="15">
        <f t="shared" si="0"/>
        <v>2.0632835820895523</v>
      </c>
      <c r="G26" s="11">
        <v>97</v>
      </c>
      <c r="H26" s="25">
        <f t="shared" si="1"/>
        <v>2144</v>
      </c>
      <c r="I26" s="21">
        <f t="shared" si="2"/>
        <v>16.28731343283582</v>
      </c>
      <c r="L26" s="16"/>
      <c r="M26" s="16"/>
      <c r="N26" s="10"/>
      <c r="O26" s="10"/>
      <c r="P26" s="10"/>
      <c r="Q26" s="10"/>
      <c r="R26" s="16"/>
    </row>
    <row r="27" spans="1:18" s="11" customFormat="1" x14ac:dyDescent="0.2">
      <c r="A27" s="16">
        <v>70</v>
      </c>
      <c r="B27">
        <v>1</v>
      </c>
      <c r="C27">
        <v>22</v>
      </c>
      <c r="E27">
        <v>1</v>
      </c>
      <c r="F27" s="6">
        <f t="shared" si="0"/>
        <v>2.1610552027357111</v>
      </c>
      <c r="G27">
        <v>97</v>
      </c>
      <c r="H27" s="19">
        <f t="shared" si="1"/>
        <v>2047</v>
      </c>
      <c r="I27" s="3">
        <f t="shared" si="2"/>
        <v>17.059110893991207</v>
      </c>
      <c r="L27" s="16"/>
      <c r="M27" s="16"/>
      <c r="N27" s="10"/>
      <c r="O27" s="10"/>
      <c r="P27" s="10"/>
      <c r="Q27" s="10"/>
      <c r="R27" s="16"/>
    </row>
    <row r="28" spans="1:18" s="11" customFormat="1" x14ac:dyDescent="0.2">
      <c r="A28" s="16">
        <v>71</v>
      </c>
      <c r="B28" s="11">
        <v>1</v>
      </c>
      <c r="C28" s="16">
        <v>21</v>
      </c>
      <c r="E28">
        <v>1</v>
      </c>
      <c r="F28" s="15">
        <f t="shared" si="0"/>
        <v>2.2685538461538464</v>
      </c>
      <c r="G28" s="11">
        <v>97</v>
      </c>
      <c r="H28" s="25">
        <f t="shared" si="1"/>
        <v>1950</v>
      </c>
      <c r="I28" s="21">
        <f t="shared" si="2"/>
        <v>17.907692307692308</v>
      </c>
      <c r="L28" s="16"/>
      <c r="M28" s="16"/>
      <c r="N28" s="10"/>
      <c r="O28" s="10"/>
      <c r="P28" s="10"/>
      <c r="Q28" s="10"/>
      <c r="R28" s="16"/>
    </row>
    <row r="29" spans="1:18" s="11" customFormat="1" x14ac:dyDescent="0.2">
      <c r="A29" s="16">
        <v>72</v>
      </c>
      <c r="B29">
        <v>1</v>
      </c>
      <c r="C29">
        <v>20</v>
      </c>
      <c r="E29">
        <v>1</v>
      </c>
      <c r="F29" s="6">
        <f t="shared" si="0"/>
        <v>2.3873070696168379</v>
      </c>
      <c r="G29">
        <v>97</v>
      </c>
      <c r="H29" s="19">
        <f t="shared" si="1"/>
        <v>1853</v>
      </c>
      <c r="I29" s="3">
        <f t="shared" si="2"/>
        <v>18.845116028062602</v>
      </c>
      <c r="L29" s="16"/>
      <c r="M29" s="16"/>
      <c r="N29" s="10"/>
      <c r="O29" s="10"/>
      <c r="P29" s="10"/>
      <c r="Q29" s="10"/>
      <c r="R29" s="16"/>
    </row>
    <row r="30" spans="1:18" s="11" customFormat="1" x14ac:dyDescent="0.2">
      <c r="A30" s="16">
        <v>73</v>
      </c>
      <c r="B30" s="11">
        <v>1</v>
      </c>
      <c r="C30" s="16">
        <v>19</v>
      </c>
      <c r="E30">
        <v>1</v>
      </c>
      <c r="F30" s="15">
        <f t="shared" si="0"/>
        <v>2.5191799544419138</v>
      </c>
      <c r="G30" s="11">
        <v>97</v>
      </c>
      <c r="H30" s="25">
        <f t="shared" si="1"/>
        <v>1756</v>
      </c>
      <c r="I30" s="21">
        <f t="shared" si="2"/>
        <v>19.886104783599087</v>
      </c>
      <c r="L30" s="16"/>
      <c r="M30" s="16"/>
      <c r="N30" s="10"/>
      <c r="O30" s="10"/>
      <c r="P30" s="10"/>
      <c r="Q30" s="10"/>
      <c r="R30" s="16"/>
    </row>
    <row r="31" spans="1:18" s="11" customFormat="1" x14ac:dyDescent="0.2">
      <c r="A31" s="16">
        <v>74</v>
      </c>
      <c r="B31">
        <v>1</v>
      </c>
      <c r="C31">
        <v>18</v>
      </c>
      <c r="E31">
        <v>1</v>
      </c>
      <c r="F31" s="6">
        <f t="shared" si="0"/>
        <v>2.6664737793851718</v>
      </c>
      <c r="G31">
        <v>97</v>
      </c>
      <c r="H31" s="19">
        <f t="shared" si="1"/>
        <v>1659</v>
      </c>
      <c r="I31" s="3">
        <f t="shared" si="2"/>
        <v>21.048824593128391</v>
      </c>
      <c r="L31" s="16"/>
      <c r="M31" s="16"/>
      <c r="N31" s="10"/>
      <c r="O31" s="10"/>
      <c r="P31" s="10"/>
      <c r="Q31" s="10"/>
      <c r="R31" s="16"/>
    </row>
    <row r="32" spans="1:18" s="11" customFormat="1" x14ac:dyDescent="0.2">
      <c r="A32" s="16">
        <v>111</v>
      </c>
      <c r="B32" s="11">
        <v>2</v>
      </c>
      <c r="C32" s="16">
        <v>-32</v>
      </c>
      <c r="E32" s="11">
        <v>2</v>
      </c>
      <c r="F32" s="6">
        <f t="shared" ref="F32:F46" si="3">4096*1.08/H32</f>
        <v>2.6990115924344114</v>
      </c>
      <c r="G32" s="11">
        <v>97</v>
      </c>
      <c r="H32" s="25">
        <f t="shared" ref="H32:H46" si="4">(-C32*97+B32*87)/E32</f>
        <v>1639</v>
      </c>
      <c r="I32" s="21">
        <f t="shared" ref="I32:I46" si="5">G32/H32*360/E32</f>
        <v>10.652837095790115</v>
      </c>
      <c r="L32" s="16"/>
      <c r="M32" s="16"/>
      <c r="N32" s="10"/>
      <c r="O32" s="22"/>
      <c r="P32" s="10"/>
      <c r="Q32" s="20"/>
    </row>
    <row r="33" spans="1:18" s="11" customFormat="1" x14ac:dyDescent="0.2">
      <c r="A33" s="16">
        <v>112</v>
      </c>
      <c r="B33" s="11">
        <v>2</v>
      </c>
      <c r="C33" s="16">
        <v>-31</v>
      </c>
      <c r="E33" s="11">
        <v>1</v>
      </c>
      <c r="F33" s="6">
        <f t="shared" si="3"/>
        <v>1.3906570260924238</v>
      </c>
      <c r="G33" s="11">
        <f>-(15*97+87)</f>
        <v>-1542</v>
      </c>
      <c r="H33" s="25">
        <f t="shared" si="4"/>
        <v>3181</v>
      </c>
      <c r="I33" s="3">
        <f t="shared" si="5"/>
        <v>-174.51116001257466</v>
      </c>
      <c r="L33" s="16"/>
      <c r="M33" s="16"/>
      <c r="N33" s="16"/>
      <c r="O33" s="16"/>
      <c r="P33" s="16"/>
    </row>
    <row r="34" spans="1:18" s="11" customFormat="1" x14ac:dyDescent="0.2">
      <c r="A34" s="16">
        <v>113</v>
      </c>
      <c r="B34" s="11">
        <v>2</v>
      </c>
      <c r="C34" s="16">
        <v>-30</v>
      </c>
      <c r="E34" s="11">
        <v>2</v>
      </c>
      <c r="F34" s="6">
        <f t="shared" si="3"/>
        <v>2.8687937743190663</v>
      </c>
      <c r="G34" s="11">
        <v>97</v>
      </c>
      <c r="H34" s="25">
        <f t="shared" si="4"/>
        <v>1542</v>
      </c>
      <c r="I34" s="3">
        <f t="shared" si="5"/>
        <v>11.322957198443579</v>
      </c>
      <c r="L34" s="16"/>
      <c r="M34" s="16"/>
      <c r="N34" s="16"/>
      <c r="O34" s="16"/>
    </row>
    <row r="35" spans="1:18" s="11" customFormat="1" x14ac:dyDescent="0.2">
      <c r="A35" s="16">
        <v>114</v>
      </c>
      <c r="B35" s="11">
        <v>2</v>
      </c>
      <c r="C35" s="16">
        <v>-29</v>
      </c>
      <c r="E35" s="11">
        <v>1</v>
      </c>
      <c r="F35" s="6">
        <f t="shared" si="3"/>
        <v>1.4809775694676934</v>
      </c>
      <c r="G35" s="11">
        <f>-(14*97+87)</f>
        <v>-1445</v>
      </c>
      <c r="H35" s="25">
        <f t="shared" si="4"/>
        <v>2987</v>
      </c>
      <c r="I35" s="21">
        <f t="shared" si="5"/>
        <v>-174.15467023769671</v>
      </c>
      <c r="L35" s="16"/>
      <c r="M35" s="16"/>
      <c r="N35" s="16"/>
      <c r="O35" s="16"/>
    </row>
    <row r="36" spans="1:18" s="11" customFormat="1" x14ac:dyDescent="0.2">
      <c r="A36" s="16">
        <v>115</v>
      </c>
      <c r="B36" s="11">
        <v>2</v>
      </c>
      <c r="C36" s="16">
        <v>-28</v>
      </c>
      <c r="E36" s="11">
        <v>2</v>
      </c>
      <c r="F36" s="6">
        <f t="shared" si="3"/>
        <v>3.061370242214533</v>
      </c>
      <c r="G36" s="11">
        <v>97</v>
      </c>
      <c r="H36" s="25">
        <f t="shared" si="4"/>
        <v>1445</v>
      </c>
      <c r="I36" s="3">
        <f t="shared" si="5"/>
        <v>12.083044982698961</v>
      </c>
      <c r="L36" s="16"/>
      <c r="M36" s="16"/>
      <c r="N36" s="16"/>
      <c r="O36" s="16"/>
    </row>
    <row r="37" spans="1:18" s="11" customFormat="1" x14ac:dyDescent="0.2">
      <c r="A37" s="29">
        <v>116</v>
      </c>
      <c r="B37" s="11">
        <v>2</v>
      </c>
      <c r="C37" s="16">
        <v>-27</v>
      </c>
      <c r="E37" s="11">
        <v>1</v>
      </c>
      <c r="F37" s="6">
        <f t="shared" si="3"/>
        <v>1.5838453276047262</v>
      </c>
      <c r="G37" s="11">
        <f>-(13*97+87)</f>
        <v>-1348</v>
      </c>
      <c r="H37" s="25">
        <f t="shared" si="4"/>
        <v>2793</v>
      </c>
      <c r="I37" s="3">
        <f t="shared" si="5"/>
        <v>-173.74865735767992</v>
      </c>
      <c r="J37" s="11" t="s">
        <v>10</v>
      </c>
      <c r="L37" s="16"/>
      <c r="M37" s="16"/>
      <c r="N37" s="16"/>
      <c r="O37" s="16"/>
    </row>
    <row r="38" spans="1:18" s="11" customFormat="1" x14ac:dyDescent="0.2">
      <c r="A38" s="16">
        <v>117</v>
      </c>
      <c r="B38" s="11">
        <v>2</v>
      </c>
      <c r="C38" s="16">
        <v>-26</v>
      </c>
      <c r="E38" s="11">
        <v>2</v>
      </c>
      <c r="F38" s="6">
        <f t="shared" si="3"/>
        <v>3.2816617210682493</v>
      </c>
      <c r="G38" s="11">
        <v>97</v>
      </c>
      <c r="H38" s="25">
        <f t="shared" si="4"/>
        <v>1348</v>
      </c>
      <c r="I38" s="21">
        <f t="shared" si="5"/>
        <v>12.952522255192878</v>
      </c>
      <c r="L38" s="16"/>
      <c r="M38" s="16"/>
      <c r="N38" s="16"/>
      <c r="O38" s="16"/>
    </row>
    <row r="39" spans="1:18" s="11" customFormat="1" x14ac:dyDescent="0.2">
      <c r="A39" s="16">
        <v>118</v>
      </c>
      <c r="B39" s="11">
        <v>2</v>
      </c>
      <c r="C39" s="16">
        <v>-25</v>
      </c>
      <c r="E39" s="11">
        <v>1</v>
      </c>
      <c r="F39" s="6">
        <f t="shared" si="3"/>
        <v>1.7020700269334361</v>
      </c>
      <c r="G39" s="11">
        <f>-(12*97+87)</f>
        <v>-1251</v>
      </c>
      <c r="H39" s="25">
        <f t="shared" si="4"/>
        <v>2599</v>
      </c>
      <c r="I39" s="3">
        <f t="shared" si="5"/>
        <v>-173.2820315505964</v>
      </c>
      <c r="L39" s="16"/>
      <c r="M39" s="16"/>
      <c r="N39" s="16"/>
      <c r="O39" s="16"/>
    </row>
    <row r="40" spans="1:18" s="11" customFormat="1" x14ac:dyDescent="0.2">
      <c r="A40" s="16">
        <v>119</v>
      </c>
      <c r="B40" s="11">
        <v>2</v>
      </c>
      <c r="C40" s="16">
        <v>-24</v>
      </c>
      <c r="E40" s="11">
        <v>2</v>
      </c>
      <c r="F40" s="6">
        <f t="shared" si="3"/>
        <v>3.5361151079136692</v>
      </c>
      <c r="G40" s="11">
        <v>97</v>
      </c>
      <c r="H40" s="25">
        <f t="shared" si="4"/>
        <v>1251</v>
      </c>
      <c r="I40" s="3">
        <f t="shared" si="5"/>
        <v>13.956834532374099</v>
      </c>
      <c r="L40" s="16"/>
      <c r="M40" s="16"/>
      <c r="N40" s="16"/>
      <c r="O40" s="16"/>
    </row>
    <row r="41" spans="1:18" s="11" customFormat="1" x14ac:dyDescent="0.2">
      <c r="A41" s="16">
        <v>120</v>
      </c>
      <c r="B41" s="11">
        <v>2</v>
      </c>
      <c r="C41" s="16">
        <v>-23</v>
      </c>
      <c r="E41" s="11">
        <v>1</v>
      </c>
      <c r="F41" s="6">
        <f t="shared" si="3"/>
        <v>1.8393679833679835</v>
      </c>
      <c r="G41" s="11">
        <f>-(11*97+87)</f>
        <v>-1154</v>
      </c>
      <c r="H41" s="25">
        <f t="shared" si="4"/>
        <v>2405</v>
      </c>
      <c r="I41" s="21">
        <f t="shared" si="5"/>
        <v>-172.74012474012474</v>
      </c>
      <c r="L41" s="16"/>
      <c r="M41" s="16"/>
      <c r="N41" s="16"/>
      <c r="O41" s="16"/>
    </row>
    <row r="42" spans="1:18" s="11" customFormat="1" x14ac:dyDescent="0.2">
      <c r="A42" s="16">
        <v>121</v>
      </c>
      <c r="B42" s="11">
        <v>2</v>
      </c>
      <c r="C42" s="16">
        <v>-22</v>
      </c>
      <c r="E42" s="11">
        <v>2</v>
      </c>
      <c r="F42" s="6">
        <f t="shared" si="3"/>
        <v>3.8333448873483538</v>
      </c>
      <c r="G42" s="11">
        <v>97</v>
      </c>
      <c r="H42" s="25">
        <f t="shared" si="4"/>
        <v>1154</v>
      </c>
      <c r="I42" s="3">
        <f t="shared" si="5"/>
        <v>15.129982668977469</v>
      </c>
      <c r="L42" s="16"/>
      <c r="M42" s="16"/>
      <c r="N42" s="16"/>
      <c r="O42" s="16"/>
    </row>
    <row r="43" spans="1:18" s="11" customFormat="1" x14ac:dyDescent="0.2">
      <c r="A43" s="16">
        <v>122</v>
      </c>
      <c r="B43" s="11">
        <v>2</v>
      </c>
      <c r="C43" s="16">
        <v>-21</v>
      </c>
      <c r="E43" s="11">
        <v>1</v>
      </c>
      <c r="F43" s="6">
        <f t="shared" si="3"/>
        <v>2.000759837177748</v>
      </c>
      <c r="G43" s="11">
        <f>-(10*97+87)</f>
        <v>-1057</v>
      </c>
      <c r="H43" s="25">
        <f t="shared" si="4"/>
        <v>2211</v>
      </c>
      <c r="I43" s="3">
        <f t="shared" si="5"/>
        <v>-172.10312075983717</v>
      </c>
      <c r="L43" s="16"/>
      <c r="M43" s="16"/>
      <c r="N43" s="16"/>
      <c r="O43" s="16"/>
    </row>
    <row r="44" spans="1:18" s="11" customFormat="1" x14ac:dyDescent="0.2">
      <c r="A44" s="16">
        <v>123</v>
      </c>
      <c r="B44" s="11">
        <v>2</v>
      </c>
      <c r="C44" s="16">
        <v>-20</v>
      </c>
      <c r="E44" s="11">
        <v>2</v>
      </c>
      <c r="F44" s="6">
        <f t="shared" si="3"/>
        <v>4.185127719962157</v>
      </c>
      <c r="G44" s="11">
        <v>97</v>
      </c>
      <c r="H44" s="25">
        <f t="shared" si="4"/>
        <v>1057</v>
      </c>
      <c r="I44" s="21">
        <f t="shared" si="5"/>
        <v>16.51844843897824</v>
      </c>
      <c r="L44" s="16"/>
      <c r="M44" s="16"/>
      <c r="N44" s="16"/>
      <c r="O44" s="16"/>
    </row>
    <row r="45" spans="1:18" s="11" customFormat="1" x14ac:dyDescent="0.2">
      <c r="A45" s="16">
        <v>124</v>
      </c>
      <c r="B45" s="11">
        <v>2</v>
      </c>
      <c r="C45" s="16">
        <v>-19</v>
      </c>
      <c r="E45" s="11">
        <v>1</v>
      </c>
      <c r="F45" s="6">
        <f t="shared" si="3"/>
        <v>2.1931978185423899</v>
      </c>
      <c r="G45" s="11">
        <f>-(9*97+87)</f>
        <v>-960</v>
      </c>
      <c r="H45" s="25">
        <f t="shared" si="4"/>
        <v>2017</v>
      </c>
      <c r="I45" s="3">
        <f t="shared" si="5"/>
        <v>-171.3435795736242</v>
      </c>
      <c r="L45" s="16"/>
      <c r="M45" s="16"/>
      <c r="N45" s="16"/>
      <c r="O45" s="16"/>
    </row>
    <row r="46" spans="1:18" s="11" customFormat="1" x14ac:dyDescent="0.2">
      <c r="A46" s="16">
        <v>125</v>
      </c>
      <c r="B46" s="11">
        <v>2</v>
      </c>
      <c r="C46" s="16">
        <v>-18</v>
      </c>
      <c r="E46" s="11">
        <v>2</v>
      </c>
      <c r="F46" s="6">
        <f t="shared" si="3"/>
        <v>4.6080000000000005</v>
      </c>
      <c r="G46" s="11">
        <v>97</v>
      </c>
      <c r="H46" s="25">
        <f t="shared" si="4"/>
        <v>960</v>
      </c>
      <c r="I46" s="3">
        <f t="shared" si="5"/>
        <v>18.1875</v>
      </c>
      <c r="L46" s="16"/>
      <c r="M46" s="16"/>
      <c r="N46" s="16"/>
      <c r="O46" s="16"/>
    </row>
    <row r="47" spans="1:18" x14ac:dyDescent="0.2">
      <c r="A47" s="11" t="s">
        <v>11</v>
      </c>
      <c r="B47" t="s">
        <v>11</v>
      </c>
      <c r="C47" t="s">
        <v>11</v>
      </c>
      <c r="E47" t="s">
        <v>11</v>
      </c>
    </row>
    <row r="48" spans="1:18" s="11" customFormat="1" x14ac:dyDescent="0.2">
      <c r="A48" s="16"/>
      <c r="C48" s="16"/>
      <c r="E48"/>
      <c r="F48" s="15"/>
      <c r="H48" s="25"/>
      <c r="I48" s="21"/>
      <c r="L48" s="16"/>
      <c r="M48" s="16"/>
      <c r="N48" s="10"/>
      <c r="O48" s="10"/>
      <c r="P48" s="10"/>
      <c r="Q48" s="10"/>
      <c r="R48" s="16"/>
    </row>
    <row r="49" spans="1:18" s="11" customFormat="1" x14ac:dyDescent="0.2">
      <c r="A49" s="16"/>
      <c r="B49"/>
      <c r="C49"/>
      <c r="E49"/>
      <c r="F49" s="6"/>
      <c r="G49"/>
      <c r="H49" s="19"/>
      <c r="I49" s="3"/>
      <c r="L49" s="16"/>
      <c r="M49" s="16"/>
      <c r="N49" s="10"/>
      <c r="O49" s="10"/>
      <c r="P49" s="10"/>
      <c r="Q49" s="10"/>
      <c r="R49" s="16"/>
    </row>
    <row r="50" spans="1:18" s="11" customFormat="1" x14ac:dyDescent="0.2">
      <c r="A50" s="16"/>
      <c r="C50" s="16"/>
      <c r="E50"/>
      <c r="F50" s="15"/>
      <c r="H50" s="25"/>
      <c r="I50" s="21"/>
      <c r="L50" s="16"/>
      <c r="M50" s="16"/>
      <c r="N50" s="10"/>
      <c r="O50" s="10"/>
      <c r="P50" s="10"/>
      <c r="Q50" s="10"/>
      <c r="R50" s="16"/>
    </row>
    <row r="51" spans="1:18" s="11" customFormat="1" x14ac:dyDescent="0.2">
      <c r="A51" s="16"/>
      <c r="B51"/>
      <c r="C51"/>
      <c r="E51"/>
      <c r="F51" s="6"/>
      <c r="G51"/>
      <c r="H51" s="19"/>
      <c r="I51" s="3"/>
      <c r="L51" s="16"/>
      <c r="M51" s="16"/>
      <c r="N51" s="10"/>
      <c r="O51" s="10"/>
      <c r="P51" s="10"/>
      <c r="Q51" s="10"/>
      <c r="R51" s="16"/>
    </row>
    <row r="52" spans="1:18" s="11" customFormat="1" x14ac:dyDescent="0.2">
      <c r="A52" s="16"/>
      <c r="C52" s="16"/>
      <c r="E52"/>
      <c r="F52" s="15"/>
      <c r="H52" s="25"/>
      <c r="I52" s="21"/>
      <c r="L52" s="16"/>
      <c r="M52" s="16"/>
      <c r="N52" s="10"/>
      <c r="O52" s="10"/>
      <c r="P52" s="10"/>
      <c r="Q52" s="10"/>
      <c r="R52" s="16"/>
    </row>
    <row r="53" spans="1:18" s="11" customFormat="1" x14ac:dyDescent="0.2">
      <c r="A53" s="16"/>
      <c r="B53"/>
      <c r="C53"/>
      <c r="E53"/>
      <c r="F53" s="6"/>
      <c r="G53"/>
      <c r="H53" s="19"/>
      <c r="I53" s="3"/>
      <c r="L53" s="16"/>
      <c r="M53" s="16"/>
      <c r="N53" s="10"/>
      <c r="O53" s="10"/>
      <c r="P53" s="10"/>
      <c r="Q53" s="20"/>
    </row>
    <row r="54" spans="1:18" s="11" customFormat="1" x14ac:dyDescent="0.2">
      <c r="A54" s="16"/>
      <c r="C54" s="16"/>
      <c r="E54"/>
      <c r="F54" s="15"/>
      <c r="H54" s="25"/>
      <c r="I54" s="21"/>
      <c r="L54" s="16"/>
      <c r="M54" s="16"/>
      <c r="N54" s="10"/>
      <c r="O54" s="10"/>
      <c r="P54" s="10"/>
      <c r="Q54" s="20"/>
    </row>
    <row r="55" spans="1:18" s="11" customFormat="1" x14ac:dyDescent="0.2">
      <c r="A55" s="16"/>
      <c r="B55"/>
      <c r="C55"/>
      <c r="E55"/>
      <c r="F55" s="6"/>
      <c r="G55"/>
      <c r="H55" s="19"/>
      <c r="I55" s="3"/>
      <c r="L55" s="16"/>
      <c r="M55" s="16"/>
      <c r="N55" s="10"/>
      <c r="O55" s="10"/>
      <c r="P55" s="10"/>
      <c r="Q55" s="20"/>
    </row>
    <row r="56" spans="1:18" s="11" customFormat="1" x14ac:dyDescent="0.2">
      <c r="A56" s="16"/>
      <c r="C56" s="16"/>
      <c r="F56" s="6"/>
      <c r="H56" s="25"/>
      <c r="I56" s="3"/>
      <c r="L56" s="16"/>
      <c r="M56" s="16"/>
      <c r="N56" s="10"/>
      <c r="O56" s="10"/>
      <c r="P56" s="10"/>
      <c r="Q56" s="20"/>
    </row>
    <row r="57" spans="1:18" s="11" customFormat="1" x14ac:dyDescent="0.2">
      <c r="A57" s="16"/>
      <c r="C57" s="16"/>
      <c r="F57" s="6"/>
      <c r="H57" s="25"/>
      <c r="I57" s="21"/>
      <c r="L57" s="16"/>
      <c r="M57" s="16"/>
      <c r="N57" s="10"/>
      <c r="O57" s="10"/>
      <c r="P57" s="10"/>
      <c r="Q57" s="20"/>
    </row>
    <row r="58" spans="1:18" s="11" customFormat="1" x14ac:dyDescent="0.2">
      <c r="A58" s="16"/>
      <c r="C58" s="16"/>
      <c r="F58" s="6"/>
      <c r="H58" s="25"/>
      <c r="I58" s="3"/>
      <c r="L58" s="16"/>
      <c r="M58" s="16"/>
      <c r="N58" s="10"/>
      <c r="O58" s="22"/>
      <c r="P58" s="10"/>
      <c r="Q58" s="20"/>
    </row>
    <row r="59" spans="1:18" s="11" customFormat="1" x14ac:dyDescent="0.2">
      <c r="A59" s="16"/>
      <c r="C59" s="16"/>
      <c r="F59" s="6"/>
      <c r="H59" s="25"/>
      <c r="I59" s="3"/>
      <c r="L59" s="16"/>
      <c r="M59" s="16"/>
      <c r="N59" s="10"/>
      <c r="O59" s="22"/>
      <c r="P59" s="10"/>
      <c r="Q59" s="20"/>
    </row>
    <row r="75" spans="1:15" s="11" customFormat="1" x14ac:dyDescent="0.2">
      <c r="A75" s="16"/>
      <c r="C75" s="16"/>
      <c r="F75" s="6"/>
      <c r="H75" s="25"/>
      <c r="I75" s="21"/>
      <c r="L75" s="16"/>
      <c r="M75" s="16"/>
      <c r="N75" s="16"/>
      <c r="O75" s="16"/>
    </row>
    <row r="76" spans="1:15" s="11" customFormat="1" x14ac:dyDescent="0.2">
      <c r="A76" s="16"/>
      <c r="C76" s="16"/>
      <c r="F76" s="6"/>
      <c r="H76" s="25"/>
      <c r="I76" s="3"/>
      <c r="L76" s="16"/>
      <c r="M76" s="16"/>
      <c r="N76" s="16"/>
      <c r="O76" s="16"/>
    </row>
    <row r="77" spans="1:15" s="11" customFormat="1" x14ac:dyDescent="0.2">
      <c r="F77" s="6"/>
      <c r="I77" s="21"/>
      <c r="L77" s="16"/>
      <c r="M77" s="16"/>
      <c r="N77" s="16"/>
      <c r="O77" s="16"/>
    </row>
    <row r="78" spans="1:15" s="11" customFormat="1" x14ac:dyDescent="0.2">
      <c r="F78" s="6"/>
      <c r="I78" s="21"/>
      <c r="L78" s="16"/>
      <c r="M78" s="16"/>
      <c r="N78" s="16"/>
      <c r="O78" s="16"/>
    </row>
    <row r="79" spans="1:15" s="11" customFormat="1" x14ac:dyDescent="0.2">
      <c r="F79" s="6"/>
      <c r="I79" s="3"/>
      <c r="L79" s="16"/>
      <c r="M79" s="16"/>
      <c r="N79" s="16"/>
      <c r="O79" s="16"/>
    </row>
    <row r="80" spans="1:15" s="11" customFormat="1" x14ac:dyDescent="0.2">
      <c r="F80" s="15"/>
      <c r="I80" s="21"/>
      <c r="L80" s="16"/>
      <c r="M80" s="16"/>
      <c r="N80" s="16"/>
      <c r="O80" s="16"/>
    </row>
    <row r="81" spans="6:15" s="11" customFormat="1" x14ac:dyDescent="0.2">
      <c r="F81" s="15"/>
      <c r="I81" s="21"/>
      <c r="L81" s="16"/>
      <c r="M81" s="16"/>
      <c r="N81" s="16"/>
      <c r="O81" s="16"/>
    </row>
    <row r="82" spans="6:15" s="11" customFormat="1" x14ac:dyDescent="0.2">
      <c r="F82" s="15"/>
      <c r="I82" s="21"/>
      <c r="L82" s="16"/>
      <c r="M82" s="16"/>
      <c r="N82" s="16"/>
      <c r="O82" s="16"/>
    </row>
    <row r="83" spans="6:15" s="11" customFormat="1" x14ac:dyDescent="0.2">
      <c r="F83" s="15"/>
      <c r="I83" s="3"/>
      <c r="L83" s="16"/>
      <c r="M83" s="16"/>
      <c r="N83" s="16"/>
      <c r="O83" s="16"/>
    </row>
    <row r="84" spans="6:15" s="11" customFormat="1" x14ac:dyDescent="0.2">
      <c r="F84" s="6"/>
      <c r="I84" s="21"/>
      <c r="L84" s="16"/>
      <c r="M84" s="16"/>
      <c r="N84" s="16"/>
      <c r="O84" s="16"/>
    </row>
    <row r="85" spans="6:15" s="11" customFormat="1" x14ac:dyDescent="0.2">
      <c r="F85" s="6"/>
      <c r="I85" s="21"/>
      <c r="L85" s="16"/>
      <c r="M85" s="16"/>
      <c r="N85" s="16"/>
      <c r="O85" s="16"/>
    </row>
    <row r="86" spans="6:15" s="11" customFormat="1" x14ac:dyDescent="0.2">
      <c r="F86" s="6"/>
      <c r="I86" s="21"/>
      <c r="L86" s="16"/>
      <c r="M86" s="16"/>
      <c r="N86" s="16"/>
      <c r="O86" s="16"/>
    </row>
    <row r="87" spans="6:15" s="11" customFormat="1" x14ac:dyDescent="0.2">
      <c r="F87" s="6"/>
      <c r="I87" s="3"/>
      <c r="L87" s="16"/>
      <c r="M87" s="16"/>
      <c r="N87" s="16"/>
      <c r="O87" s="16"/>
    </row>
    <row r="88" spans="6:15" s="11" customFormat="1" x14ac:dyDescent="0.2">
      <c r="F88" s="6"/>
      <c r="I88" s="21"/>
      <c r="L88" s="16"/>
      <c r="M88" s="16"/>
      <c r="N88" s="16"/>
      <c r="O88" s="16"/>
    </row>
    <row r="89" spans="6:15" s="11" customFormat="1" x14ac:dyDescent="0.2">
      <c r="F89" s="6"/>
      <c r="I89" s="21"/>
      <c r="L89" s="16"/>
      <c r="M89" s="16"/>
      <c r="N89" s="16"/>
      <c r="O89" s="16"/>
    </row>
    <row r="90" spans="6:15" s="11" customFormat="1" x14ac:dyDescent="0.2">
      <c r="F90" s="6"/>
      <c r="I90" s="21"/>
      <c r="L90" s="16"/>
      <c r="M90" s="16"/>
      <c r="N90" s="16"/>
      <c r="O90" s="16"/>
    </row>
    <row r="91" spans="6:15" s="11" customFormat="1" x14ac:dyDescent="0.2">
      <c r="F91" s="6"/>
      <c r="I91" s="3"/>
      <c r="L91" s="16"/>
      <c r="M91" s="16"/>
      <c r="N91" s="16"/>
      <c r="O91" s="16"/>
    </row>
    <row r="92" spans="6:15" s="11" customFormat="1" x14ac:dyDescent="0.2">
      <c r="F92" s="6"/>
      <c r="I92" s="21"/>
      <c r="L92" s="16"/>
      <c r="M92" s="16"/>
      <c r="N92" s="16"/>
      <c r="O92" s="16"/>
    </row>
    <row r="93" spans="6:15" s="11" customFormat="1" x14ac:dyDescent="0.2">
      <c r="F93" s="15"/>
      <c r="I93" s="21"/>
      <c r="L93" s="16"/>
      <c r="M93" s="16"/>
      <c r="N93" s="16"/>
      <c r="O93" s="16"/>
    </row>
    <row r="94" spans="6:15" s="11" customFormat="1" x14ac:dyDescent="0.2">
      <c r="F94" s="15"/>
      <c r="I94" s="21"/>
      <c r="L94" s="16"/>
      <c r="M94" s="16"/>
      <c r="N94" s="16"/>
      <c r="O94" s="16"/>
    </row>
    <row r="95" spans="6:15" s="11" customFormat="1" x14ac:dyDescent="0.2">
      <c r="F95" s="15"/>
      <c r="I95" s="3"/>
      <c r="L95" s="16"/>
      <c r="M95" s="16"/>
      <c r="N95" s="16"/>
      <c r="O95" s="16"/>
    </row>
    <row r="96" spans="6:15" s="11" customFormat="1" x14ac:dyDescent="0.2">
      <c r="F96" s="15"/>
      <c r="I96" s="21"/>
      <c r="L96" s="16"/>
      <c r="M96" s="16"/>
      <c r="N96" s="16"/>
      <c r="O96" s="16"/>
    </row>
    <row r="97" spans="6:15" s="11" customFormat="1" x14ac:dyDescent="0.2">
      <c r="F97" s="6"/>
      <c r="I97" s="21"/>
      <c r="L97" s="16"/>
      <c r="M97" s="16"/>
      <c r="N97" s="16"/>
      <c r="O97" s="16"/>
    </row>
    <row r="98" spans="6:15" s="11" customFormat="1" x14ac:dyDescent="0.2">
      <c r="F98" s="6"/>
      <c r="I98" s="21"/>
      <c r="L98" s="16"/>
      <c r="M98" s="16"/>
      <c r="N98" s="16"/>
      <c r="O98" s="16"/>
    </row>
    <row r="99" spans="6:15" s="11" customFormat="1" x14ac:dyDescent="0.2">
      <c r="F99" s="6"/>
      <c r="I99" s="3"/>
      <c r="L99" s="16"/>
      <c r="M99" s="16"/>
      <c r="N99" s="16"/>
      <c r="O99" s="16"/>
    </row>
    <row r="100" spans="6:15" s="11" customFormat="1" x14ac:dyDescent="0.2">
      <c r="F100" s="6"/>
      <c r="I100" s="21"/>
      <c r="L100" s="16"/>
      <c r="M100" s="16"/>
      <c r="N100" s="16"/>
      <c r="O100" s="16"/>
    </row>
    <row r="101" spans="6:15" s="11" customFormat="1" x14ac:dyDescent="0.2">
      <c r="F101" s="6"/>
      <c r="I101" s="21"/>
      <c r="L101" s="16"/>
      <c r="M101" s="16"/>
      <c r="N101" s="16"/>
      <c r="O101" s="16"/>
    </row>
    <row r="102" spans="6:15" s="11" customFormat="1" x14ac:dyDescent="0.2">
      <c r="F102" s="6"/>
      <c r="I102" s="21"/>
      <c r="L102" s="16"/>
      <c r="M102" s="16"/>
      <c r="N102" s="16"/>
      <c r="O102" s="16"/>
    </row>
    <row r="103" spans="6:15" s="11" customFormat="1" x14ac:dyDescent="0.2">
      <c r="F103" s="6"/>
      <c r="I103" s="3"/>
      <c r="L103" s="16"/>
      <c r="M103" s="16"/>
      <c r="N103" s="16"/>
      <c r="O103" s="16"/>
    </row>
    <row r="104" spans="6:15" s="11" customFormat="1" x14ac:dyDescent="0.2">
      <c r="F104" s="6"/>
      <c r="I104" s="21"/>
      <c r="L104" s="16"/>
      <c r="M104" s="16"/>
      <c r="N104" s="16"/>
      <c r="O104" s="16"/>
    </row>
    <row r="105" spans="6:15" s="11" customFormat="1" x14ac:dyDescent="0.2">
      <c r="F105" s="6"/>
      <c r="I105" s="21"/>
      <c r="L105" s="16"/>
      <c r="M105" s="16"/>
      <c r="N105" s="16"/>
      <c r="O105" s="16"/>
    </row>
    <row r="106" spans="6:15" s="11" customFormat="1" x14ac:dyDescent="0.2">
      <c r="F106" s="15"/>
      <c r="I106" s="21"/>
      <c r="L106" s="16"/>
      <c r="M106" s="16"/>
      <c r="N106" s="16"/>
      <c r="O106" s="16"/>
    </row>
    <row r="107" spans="6:15" s="11" customFormat="1" x14ac:dyDescent="0.2">
      <c r="F107" s="15"/>
      <c r="I107" s="3"/>
      <c r="L107" s="16"/>
      <c r="M107" s="16"/>
      <c r="N107" s="16"/>
      <c r="O107" s="16"/>
    </row>
    <row r="108" spans="6:15" s="11" customFormat="1" x14ac:dyDescent="0.2">
      <c r="F108" s="15"/>
      <c r="I108" s="21"/>
      <c r="L108" s="16"/>
      <c r="M108" s="16"/>
      <c r="N108" s="16"/>
      <c r="O108" s="16"/>
    </row>
    <row r="109" spans="6:15" s="11" customFormat="1" x14ac:dyDescent="0.2">
      <c r="F109" s="15"/>
      <c r="I109" s="21"/>
      <c r="L109" s="16"/>
      <c r="M109" s="16"/>
      <c r="N109" s="16"/>
      <c r="O109" s="16"/>
    </row>
    <row r="110" spans="6:15" s="11" customFormat="1" x14ac:dyDescent="0.2">
      <c r="F110" s="6"/>
      <c r="I110" s="21"/>
      <c r="L110" s="16"/>
      <c r="M110" s="16"/>
      <c r="N110" s="16"/>
      <c r="O110" s="16"/>
    </row>
    <row r="111" spans="6:15" s="11" customFormat="1" x14ac:dyDescent="0.2">
      <c r="F111" s="6"/>
      <c r="I111" s="3"/>
      <c r="L111" s="16"/>
      <c r="M111" s="16"/>
      <c r="N111" s="16"/>
      <c r="O111" s="16"/>
    </row>
    <row r="112" spans="6:15" s="11" customFormat="1" x14ac:dyDescent="0.2">
      <c r="F112" s="23"/>
      <c r="I112" s="24"/>
      <c r="L112" s="16"/>
      <c r="M112" s="16"/>
      <c r="N112" s="16"/>
      <c r="O112" s="16"/>
    </row>
    <row r="113" spans="6:15" s="11" customFormat="1" x14ac:dyDescent="0.2">
      <c r="F113" s="23"/>
      <c r="I113" s="24"/>
      <c r="L113" s="16"/>
      <c r="M113" s="16"/>
      <c r="N113" s="16"/>
      <c r="O113" s="16"/>
    </row>
    <row r="114" spans="6:15" s="11" customFormat="1" x14ac:dyDescent="0.2">
      <c r="F114" s="23"/>
      <c r="I114" s="24"/>
      <c r="L114" s="16"/>
      <c r="M114" s="16"/>
      <c r="N114" s="16"/>
      <c r="O114" s="16"/>
    </row>
    <row r="115" spans="6:15" s="11" customFormat="1" x14ac:dyDescent="0.2">
      <c r="F115" s="23"/>
      <c r="I115" s="24"/>
      <c r="L115" s="16"/>
      <c r="M115" s="16"/>
      <c r="N115" s="16"/>
      <c r="O115" s="16"/>
    </row>
    <row r="116" spans="6:15" s="11" customFormat="1" x14ac:dyDescent="0.2">
      <c r="F116" s="23"/>
      <c r="I116" s="24"/>
      <c r="L116" s="16"/>
      <c r="M116" s="16"/>
      <c r="N116" s="16"/>
      <c r="O116" s="16"/>
    </row>
    <row r="117" spans="6:15" s="11" customFormat="1" x14ac:dyDescent="0.2">
      <c r="F117" s="23"/>
      <c r="I117" s="24"/>
      <c r="L117" s="16"/>
      <c r="M117" s="16"/>
      <c r="N117" s="16"/>
      <c r="O117" s="16"/>
    </row>
    <row r="118" spans="6:15" s="11" customFormat="1" x14ac:dyDescent="0.2">
      <c r="F118" s="23"/>
      <c r="I118" s="24"/>
      <c r="L118" s="16"/>
      <c r="M118" s="16"/>
      <c r="N118" s="16"/>
      <c r="O118" s="16"/>
    </row>
    <row r="119" spans="6:15" s="11" customFormat="1" x14ac:dyDescent="0.2">
      <c r="F119" s="23"/>
      <c r="I119" s="24"/>
      <c r="L119" s="16"/>
      <c r="M119" s="16"/>
      <c r="N119" s="16"/>
      <c r="O119" s="16"/>
    </row>
    <row r="120" spans="6:15" s="11" customFormat="1" x14ac:dyDescent="0.2">
      <c r="F120" s="23"/>
      <c r="I120" s="24"/>
      <c r="L120" s="16"/>
      <c r="M120" s="16"/>
      <c r="N120" s="16"/>
      <c r="O120" s="16"/>
    </row>
    <row r="121" spans="6:15" s="11" customFormat="1" x14ac:dyDescent="0.2">
      <c r="F121" s="23"/>
      <c r="I121" s="24"/>
      <c r="L121" s="16"/>
      <c r="M121" s="16"/>
      <c r="N121" s="16"/>
      <c r="O121" s="16"/>
    </row>
    <row r="122" spans="6:15" s="11" customFormat="1" x14ac:dyDescent="0.2">
      <c r="F122" s="23"/>
      <c r="I122" s="24"/>
      <c r="L122" s="16"/>
      <c r="M122" s="16"/>
      <c r="N122" s="16"/>
      <c r="O122" s="16"/>
    </row>
    <row r="123" spans="6:15" s="11" customFormat="1" x14ac:dyDescent="0.2">
      <c r="F123" s="23"/>
      <c r="I123" s="24"/>
      <c r="L123" s="16"/>
      <c r="M123" s="16"/>
      <c r="N123" s="16"/>
      <c r="O123" s="16"/>
    </row>
    <row r="124" spans="6:15" s="11" customFormat="1" x14ac:dyDescent="0.2">
      <c r="F124" s="23"/>
      <c r="I124" s="24"/>
      <c r="L124" s="16"/>
      <c r="M124" s="16"/>
      <c r="N124" s="16"/>
      <c r="O124" s="16"/>
    </row>
    <row r="125" spans="6:15" s="11" customFormat="1" x14ac:dyDescent="0.2">
      <c r="F125" s="23"/>
      <c r="I125" s="24"/>
      <c r="L125" s="16"/>
      <c r="M125" s="16"/>
      <c r="N125" s="16"/>
      <c r="O125" s="16"/>
    </row>
    <row r="126" spans="6:15" s="11" customFormat="1" x14ac:dyDescent="0.2">
      <c r="F126" s="23"/>
      <c r="I126" s="24"/>
      <c r="L126" s="16"/>
      <c r="M126" s="16"/>
      <c r="N126" s="16"/>
      <c r="O126" s="16"/>
    </row>
    <row r="127" spans="6:15" s="11" customFormat="1" x14ac:dyDescent="0.2">
      <c r="F127" s="23"/>
      <c r="I127" s="24"/>
      <c r="L127" s="16"/>
      <c r="M127" s="16"/>
      <c r="N127" s="16"/>
      <c r="O127" s="16"/>
    </row>
    <row r="128" spans="6:15" s="11" customFormat="1" x14ac:dyDescent="0.2">
      <c r="F128" s="23"/>
      <c r="I128" s="24"/>
      <c r="L128" s="16"/>
      <c r="M128" s="16"/>
      <c r="N128" s="16"/>
      <c r="O128" s="16"/>
    </row>
    <row r="129" spans="6:15" s="11" customFormat="1" x14ac:dyDescent="0.2">
      <c r="F129" s="23"/>
      <c r="I129" s="24"/>
      <c r="L129" s="16"/>
      <c r="M129" s="16"/>
      <c r="N129" s="16"/>
      <c r="O129" s="16"/>
    </row>
    <row r="130" spans="6:15" s="11" customFormat="1" x14ac:dyDescent="0.2">
      <c r="F130" s="23"/>
      <c r="I130" s="24"/>
      <c r="L130" s="16"/>
      <c r="M130" s="16"/>
      <c r="N130" s="16"/>
      <c r="O130" s="16"/>
    </row>
    <row r="131" spans="6:15" s="11" customFormat="1" x14ac:dyDescent="0.2">
      <c r="F131" s="23"/>
      <c r="I131" s="24"/>
      <c r="L131" s="16"/>
      <c r="M131" s="16"/>
      <c r="N131" s="16"/>
      <c r="O131" s="16"/>
    </row>
    <row r="132" spans="6:15" s="11" customFormat="1" x14ac:dyDescent="0.2">
      <c r="F132" s="23"/>
      <c r="I132" s="24"/>
      <c r="L132" s="16"/>
      <c r="M132" s="16"/>
      <c r="N132" s="16"/>
      <c r="O132" s="16"/>
    </row>
    <row r="133" spans="6:15" s="11" customFormat="1" x14ac:dyDescent="0.2">
      <c r="F133" s="23"/>
      <c r="I133" s="24"/>
      <c r="L133" s="16"/>
      <c r="M133" s="16"/>
      <c r="N133" s="16"/>
      <c r="O133" s="16"/>
    </row>
    <row r="134" spans="6:15" s="11" customFormat="1" x14ac:dyDescent="0.2">
      <c r="F134" s="23"/>
      <c r="I134" s="24"/>
      <c r="L134" s="16"/>
      <c r="M134" s="16"/>
      <c r="N134" s="16"/>
      <c r="O134" s="16"/>
    </row>
    <row r="135" spans="6:15" s="11" customFormat="1" x14ac:dyDescent="0.2">
      <c r="F135" s="23"/>
      <c r="I135" s="24"/>
      <c r="L135" s="16"/>
      <c r="M135" s="16"/>
      <c r="N135" s="16"/>
      <c r="O135" s="16"/>
    </row>
    <row r="136" spans="6:15" s="11" customFormat="1" x14ac:dyDescent="0.2">
      <c r="F136" s="23"/>
      <c r="I136" s="24"/>
      <c r="L136" s="16"/>
      <c r="M136" s="16"/>
      <c r="N136" s="16"/>
      <c r="O136" s="16"/>
    </row>
    <row r="137" spans="6:15" s="11" customFormat="1" x14ac:dyDescent="0.2">
      <c r="F137" s="23"/>
      <c r="I137" s="24"/>
      <c r="L137" s="16"/>
      <c r="M137" s="16"/>
      <c r="N137" s="16"/>
      <c r="O137" s="16"/>
    </row>
    <row r="138" spans="6:15" s="11" customFormat="1" x14ac:dyDescent="0.2">
      <c r="F138" s="23"/>
      <c r="I138" s="24"/>
      <c r="L138" s="16"/>
      <c r="M138" s="16"/>
      <c r="N138" s="16"/>
      <c r="O138" s="16"/>
    </row>
    <row r="139" spans="6:15" s="11" customFormat="1" x14ac:dyDescent="0.2">
      <c r="F139" s="23"/>
      <c r="I139" s="24"/>
      <c r="L139" s="16"/>
      <c r="M139" s="16"/>
      <c r="N139" s="16"/>
      <c r="O139" s="16"/>
    </row>
    <row r="140" spans="6:15" s="11" customFormat="1" x14ac:dyDescent="0.2">
      <c r="F140" s="23"/>
      <c r="I140" s="24"/>
      <c r="L140" s="16"/>
      <c r="M140" s="16"/>
      <c r="N140" s="16"/>
      <c r="O140" s="16"/>
    </row>
    <row r="141" spans="6:15" s="11" customFormat="1" x14ac:dyDescent="0.2">
      <c r="F141" s="23"/>
      <c r="I141" s="24"/>
      <c r="L141" s="16"/>
      <c r="M141" s="16"/>
      <c r="N141" s="16"/>
      <c r="O141" s="16"/>
    </row>
    <row r="142" spans="6:15" s="11" customFormat="1" x14ac:dyDescent="0.2">
      <c r="F142" s="23"/>
      <c r="I142" s="24"/>
      <c r="L142" s="16"/>
      <c r="M142" s="16"/>
      <c r="N142" s="16"/>
      <c r="O142" s="16"/>
    </row>
    <row r="143" spans="6:15" s="11" customFormat="1" x14ac:dyDescent="0.2">
      <c r="F143" s="23"/>
      <c r="I143" s="24"/>
      <c r="L143" s="16"/>
      <c r="M143" s="16"/>
      <c r="N143" s="16"/>
      <c r="O143" s="16"/>
    </row>
    <row r="144" spans="6:15" s="11" customFormat="1" x14ac:dyDescent="0.2">
      <c r="F144" s="23"/>
      <c r="I144" s="24"/>
      <c r="L144" s="16"/>
      <c r="M144" s="16"/>
      <c r="N144" s="16"/>
      <c r="O144" s="16"/>
    </row>
  </sheetData>
  <autoFilter ref="A1:L1" xr:uid="{00000000-0009-0000-0000-000000000000}">
    <sortState xmlns:xlrd2="http://schemas.microsoft.com/office/spreadsheetml/2017/richdata2" ref="A2:L58">
      <sortCondition ref="A1:A5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Fengbin Wang</dc:creator>
  <cp:lastModifiedBy>Fengbin Wang</cp:lastModifiedBy>
  <dcterms:created xsi:type="dcterms:W3CDTF">2019-07-12T16:35:13Z</dcterms:created>
  <dcterms:modified xsi:type="dcterms:W3CDTF">2022-10-17T03:11:07Z</dcterms:modified>
</cp:coreProperties>
</file>