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\\bedforddc01\User Folders\jhowland\Desktop\"/>
    </mc:Choice>
  </mc:AlternateContent>
  <xr:revisionPtr revIDLastSave="0" documentId="8_{5146102C-2773-4301-8A04-A1CA4198370B}" xr6:coauthVersionLast="36" xr6:coauthVersionMax="36" xr10:uidLastSave="{00000000-0000-0000-0000-000000000000}"/>
  <bookViews>
    <workbookView xWindow="0" yWindow="60" windowWidth="23040" windowHeight="84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1" l="1"/>
  <c r="P63" i="1"/>
  <c r="O63" i="1"/>
  <c r="N63" i="1"/>
  <c r="M63" i="1"/>
  <c r="L63" i="1"/>
  <c r="K63" i="1"/>
  <c r="J63" i="1"/>
  <c r="I63" i="1"/>
  <c r="R17" i="1" l="1"/>
  <c r="F28" i="1" l="1"/>
  <c r="F29" i="1" s="1"/>
  <c r="H43" i="1"/>
  <c r="I43" i="1"/>
  <c r="H44" i="1"/>
  <c r="I44" i="1"/>
  <c r="H45" i="1"/>
  <c r="I45" i="1"/>
  <c r="N95" i="1"/>
  <c r="P85" i="1"/>
  <c r="R66" i="1"/>
  <c r="J45" i="1" l="1"/>
  <c r="J44" i="1"/>
  <c r="J43" i="1"/>
  <c r="P94" i="1"/>
  <c r="P93" i="1"/>
  <c r="P92" i="1"/>
  <c r="R67" i="1"/>
  <c r="R68" i="1"/>
  <c r="R69" i="1"/>
  <c r="R70" i="1"/>
  <c r="R71" i="1"/>
  <c r="R72" i="1"/>
  <c r="R73" i="1"/>
  <c r="R74" i="1"/>
  <c r="R75" i="1"/>
  <c r="F77" i="1"/>
  <c r="R77" i="1" s="1"/>
  <c r="S77" i="1" s="1"/>
  <c r="H78" i="1"/>
  <c r="I78" i="1"/>
  <c r="J78" i="1"/>
  <c r="K78" i="1"/>
  <c r="L78" i="1"/>
  <c r="M78" i="1"/>
  <c r="N78" i="1"/>
  <c r="P78" i="1"/>
  <c r="Q78" i="1"/>
  <c r="H84" i="1"/>
  <c r="I84" i="1"/>
  <c r="A85" i="1"/>
  <c r="H85" i="1"/>
  <c r="I85" i="1"/>
  <c r="A86" i="1"/>
  <c r="H86" i="1"/>
  <c r="I86" i="1"/>
  <c r="P86" i="1"/>
  <c r="A87" i="1"/>
  <c r="H87" i="1"/>
  <c r="I87" i="1"/>
  <c r="P87" i="1"/>
  <c r="A88" i="1"/>
  <c r="H88" i="1"/>
  <c r="I88" i="1"/>
  <c r="P88" i="1"/>
  <c r="A89" i="1"/>
  <c r="H89" i="1"/>
  <c r="I89" i="1"/>
  <c r="P89" i="1"/>
  <c r="A90" i="1"/>
  <c r="H90" i="1"/>
  <c r="I90" i="1"/>
  <c r="P90" i="1"/>
  <c r="A91" i="1"/>
  <c r="H91" i="1"/>
  <c r="I91" i="1"/>
  <c r="P91" i="1"/>
  <c r="A92" i="1"/>
  <c r="H92" i="1"/>
  <c r="I92" i="1"/>
  <c r="A93" i="1"/>
  <c r="H93" i="1"/>
  <c r="I93" i="1"/>
  <c r="A94" i="1"/>
  <c r="H94" i="1"/>
  <c r="I94" i="1"/>
  <c r="P45" i="1"/>
  <c r="P44" i="1"/>
  <c r="P43" i="1"/>
  <c r="P42" i="1"/>
  <c r="P41" i="1"/>
  <c r="P40" i="1"/>
  <c r="P39" i="1"/>
  <c r="P38" i="1"/>
  <c r="P36" i="1"/>
  <c r="I42" i="1"/>
  <c r="I41" i="1"/>
  <c r="I40" i="1"/>
  <c r="I39" i="1"/>
  <c r="I38" i="1"/>
  <c r="I37" i="1"/>
  <c r="I36" i="1"/>
  <c r="H42" i="1"/>
  <c r="H41" i="1"/>
  <c r="H40" i="1"/>
  <c r="H39" i="1"/>
  <c r="H38" i="1"/>
  <c r="H37" i="1"/>
  <c r="H36" i="1"/>
  <c r="A45" i="1"/>
  <c r="A44" i="1"/>
  <c r="A43" i="1"/>
  <c r="A42" i="1"/>
  <c r="A41" i="1"/>
  <c r="A40" i="1"/>
  <c r="A39" i="1"/>
  <c r="A38" i="1"/>
  <c r="A37" i="1"/>
  <c r="A36" i="1"/>
  <c r="I35" i="1"/>
  <c r="H35" i="1"/>
  <c r="R24" i="1"/>
  <c r="R23" i="1"/>
  <c r="R22" i="1"/>
  <c r="R21" i="1"/>
  <c r="R20" i="1"/>
  <c r="R25" i="1"/>
  <c r="J36" i="1" l="1"/>
  <c r="J38" i="1"/>
  <c r="J40" i="1"/>
  <c r="J42" i="1"/>
  <c r="J37" i="1"/>
  <c r="J39" i="1"/>
  <c r="J41" i="1"/>
  <c r="J92" i="1"/>
  <c r="J89" i="1"/>
  <c r="J88" i="1"/>
  <c r="I95" i="1"/>
  <c r="J90" i="1"/>
  <c r="J35" i="1"/>
  <c r="J93" i="1"/>
  <c r="J94" i="1"/>
  <c r="J86" i="1"/>
  <c r="J85" i="1"/>
  <c r="J87" i="1"/>
  <c r="J91" i="1"/>
  <c r="H95" i="1"/>
  <c r="R76" i="1"/>
  <c r="J84" i="1"/>
  <c r="P95" i="1"/>
  <c r="F78" i="1"/>
  <c r="R78" i="1" s="1"/>
  <c r="K81" i="1" s="1"/>
  <c r="R26" i="1"/>
  <c r="R19" i="1"/>
  <c r="R18" i="1"/>
  <c r="Q29" i="1"/>
  <c r="P29" i="1"/>
  <c r="N29" i="1"/>
  <c r="M29" i="1"/>
  <c r="L29" i="1"/>
  <c r="K29" i="1"/>
  <c r="N46" i="1"/>
  <c r="H46" i="1"/>
  <c r="I46" i="1"/>
  <c r="J29" i="1"/>
  <c r="I29" i="1"/>
  <c r="H19" i="1"/>
  <c r="P37" i="1" s="1"/>
  <c r="P46" i="1" s="1"/>
  <c r="J95" i="1" l="1"/>
  <c r="K84" i="1" s="1"/>
  <c r="R27" i="1"/>
  <c r="H29" i="1"/>
  <c r="R29" i="1"/>
  <c r="K32" i="1" s="1"/>
  <c r="R28" i="1"/>
  <c r="S28" i="1" s="1"/>
  <c r="J46" i="1"/>
  <c r="L84" i="1" l="1"/>
  <c r="K94" i="1"/>
  <c r="L94" i="1" s="1"/>
  <c r="K92" i="1"/>
  <c r="L92" i="1" s="1"/>
  <c r="K90" i="1"/>
  <c r="L90" i="1" s="1"/>
  <c r="K88" i="1"/>
  <c r="L88" i="1" s="1"/>
  <c r="K86" i="1"/>
  <c r="L86" i="1" s="1"/>
  <c r="K93" i="1"/>
  <c r="L93" i="1" s="1"/>
  <c r="K91" i="1"/>
  <c r="L91" i="1" s="1"/>
  <c r="K89" i="1"/>
  <c r="L89" i="1" s="1"/>
  <c r="K87" i="1"/>
  <c r="L87" i="1" s="1"/>
  <c r="K85" i="1"/>
  <c r="L85" i="1" s="1"/>
  <c r="K45" i="1"/>
  <c r="L45" i="1" s="1"/>
  <c r="K44" i="1"/>
  <c r="L44" i="1" s="1"/>
  <c r="K42" i="1"/>
  <c r="L42" i="1" s="1"/>
  <c r="K43" i="1"/>
  <c r="L43" i="1" s="1"/>
  <c r="K41" i="1"/>
  <c r="L41" i="1" s="1"/>
  <c r="O41" i="1" s="1"/>
  <c r="K36" i="1"/>
  <c r="L36" i="1" s="1"/>
  <c r="K40" i="1"/>
  <c r="L40" i="1" s="1"/>
  <c r="K38" i="1"/>
  <c r="L38" i="1" s="1"/>
  <c r="K35" i="1"/>
  <c r="K37" i="1"/>
  <c r="L37" i="1" s="1"/>
  <c r="K39" i="1"/>
  <c r="L39" i="1" s="1"/>
  <c r="K95" i="1" l="1"/>
  <c r="O85" i="1"/>
  <c r="Q85" i="1"/>
  <c r="Q45" i="1"/>
  <c r="O45" i="1"/>
  <c r="Q43" i="1"/>
  <c r="O43" i="1"/>
  <c r="Q44" i="1"/>
  <c r="O44" i="1"/>
  <c r="Q93" i="1"/>
  <c r="O93" i="1"/>
  <c r="Q94" i="1"/>
  <c r="O94" i="1"/>
  <c r="Q92" i="1"/>
  <c r="O92" i="1"/>
  <c r="Q87" i="1"/>
  <c r="O87" i="1"/>
  <c r="Q86" i="1"/>
  <c r="O86" i="1"/>
  <c r="Q90" i="1"/>
  <c r="O90" i="1"/>
  <c r="Q91" i="1"/>
  <c r="O91" i="1"/>
  <c r="L95" i="1"/>
  <c r="O95" i="1" s="1"/>
  <c r="O89" i="1"/>
  <c r="Q89" i="1"/>
  <c r="O88" i="1"/>
  <c r="Q88" i="1"/>
  <c r="Q41" i="1"/>
  <c r="R41" i="1" s="1"/>
  <c r="Q37" i="1"/>
  <c r="O37" i="1"/>
  <c r="Q38" i="1"/>
  <c r="O38" i="1"/>
  <c r="Q42" i="1"/>
  <c r="O42" i="1"/>
  <c r="O39" i="1"/>
  <c r="Q39" i="1"/>
  <c r="L35" i="1"/>
  <c r="K46" i="1"/>
  <c r="L46" i="1" s="1"/>
  <c r="O46" i="1" s="1"/>
  <c r="Q40" i="1"/>
  <c r="O40" i="1"/>
  <c r="O36" i="1"/>
  <c r="Q36" i="1"/>
  <c r="R85" i="1" l="1"/>
  <c r="Q46" i="1"/>
  <c r="R40" i="1"/>
  <c r="R42" i="1"/>
  <c r="R38" i="1"/>
  <c r="R37" i="1"/>
  <c r="R44" i="1"/>
  <c r="R43" i="1"/>
  <c r="R88" i="1"/>
  <c r="R89" i="1"/>
  <c r="R91" i="1"/>
  <c r="R90" i="1"/>
  <c r="R86" i="1"/>
  <c r="R87" i="1"/>
  <c r="R92" i="1"/>
  <c r="R94" i="1"/>
  <c r="R93" i="1"/>
  <c r="R36" i="1"/>
  <c r="R39" i="1"/>
  <c r="R45" i="1"/>
  <c r="Q95" i="1"/>
  <c r="R46" i="1" l="1"/>
  <c r="R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Gambosi</author>
  </authors>
  <commentList>
    <comment ref="H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Frank Gambosi:</t>
        </r>
        <r>
          <rPr>
            <sz val="9"/>
            <color indexed="81"/>
            <rFont val="Tahoma"/>
            <family val="2"/>
          </rPr>
          <t xml:space="preserve">
post bedfored net profit taxes on schedule below!!</t>
        </r>
      </text>
    </comment>
    <comment ref="E2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F2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50% of subtotal Net Gain/loss
</t>
        </r>
      </text>
    </comment>
    <comment ref="R28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50% of subtotal Net Gain/loss</t>
        </r>
      </text>
    </comment>
    <comment ref="S28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50% of subtotal Net Gain/loss</t>
        </r>
      </text>
    </comment>
    <comment ref="A55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H6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Frank Gambosi:</t>
        </r>
        <r>
          <rPr>
            <sz val="9"/>
            <color indexed="81"/>
            <rFont val="Tahoma"/>
            <family val="2"/>
          </rPr>
          <t xml:space="preserve">
post bedfored net profit taxes on schedule below!!</t>
        </r>
      </text>
    </comment>
    <comment ref="E77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F77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R77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S77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  <comment ref="R78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Frank Gambosi:</t>
        </r>
        <r>
          <rPr>
            <sz val="9"/>
            <color indexed="81"/>
            <rFont val="Tahoma"/>
            <charset val="1"/>
          </rPr>
          <t xml:space="preserve">
one-half of NOL carryforward cannot exceed  50% of Net gain/loss
</t>
        </r>
      </text>
    </comment>
  </commentList>
</comments>
</file>

<file path=xl/sharedStrings.xml><?xml version="1.0" encoding="utf-8"?>
<sst xmlns="http://schemas.openxmlformats.org/spreadsheetml/2006/main" count="265" uniqueCount="103">
  <si>
    <t>City of Bedford Worksheet's A &amp; B for residents requesting netting of  multiple Federal Schedules C, E, and 1099 forms.</t>
  </si>
  <si>
    <r>
      <t xml:space="preserve">GO to WWW.Bedfordoh.Gov </t>
    </r>
    <r>
      <rPr>
        <sz val="16"/>
        <color theme="1"/>
        <rFont val="Calibri"/>
        <family val="2"/>
        <scheme val="minor"/>
      </rPr>
      <t xml:space="preserve">- then look for </t>
    </r>
    <r>
      <rPr>
        <b/>
        <sz val="16"/>
        <color theme="1"/>
        <rFont val="Calibri"/>
        <family val="2"/>
        <scheme val="minor"/>
      </rPr>
      <t>Tax Department</t>
    </r>
    <r>
      <rPr>
        <sz val="16"/>
        <color theme="1"/>
        <rFont val="Calibri"/>
        <family val="2"/>
        <scheme val="minor"/>
      </rPr>
      <t xml:space="preserve"> then go to </t>
    </r>
    <r>
      <rPr>
        <b/>
        <sz val="16"/>
        <color theme="1"/>
        <rFont val="Calibri"/>
        <family val="2"/>
        <scheme val="minor"/>
      </rPr>
      <t>Post 2016 information</t>
    </r>
    <r>
      <rPr>
        <sz val="16"/>
        <color theme="1"/>
        <rFont val="Calibri"/>
        <family val="2"/>
        <scheme val="minor"/>
      </rPr>
      <t xml:space="preserve"> for this online form.</t>
    </r>
  </si>
  <si>
    <t xml:space="preserve">Parnership or Subchapter S income from business located within the city of Bedford on this worksheet as they are required to file separate business returns. The </t>
  </si>
  <si>
    <t xml:space="preserve">State of Ohio made changes calculating  a municipality's  total profit and loss from business activity for residents. All profit and loss from businesses, regardless </t>
  </si>
  <si>
    <r>
      <t xml:space="preserve">of location, must be combined to a net amount for taxation. Credit for taxes paid to other municipalities for these businesses will be calculated in  </t>
    </r>
    <r>
      <rPr>
        <b/>
        <sz val="16"/>
        <color theme="1"/>
        <rFont val="Calibri"/>
        <family val="2"/>
        <scheme val="minor"/>
      </rPr>
      <t>Worksheet B.</t>
    </r>
  </si>
  <si>
    <t xml:space="preserve">Total income per type of Schedule can be combined for Worksheet A. Current year profit minus losses and carryover losses, equals the taxable business income </t>
  </si>
  <si>
    <t>and is posted on Page 1, line 2b, of  the individual's return. Note no credits or refunds will be afforded above amounts paid into the City.</t>
  </si>
  <si>
    <t>City of Bedford, Ohio</t>
  </si>
  <si>
    <t>Carryforward</t>
  </si>
  <si>
    <t>Municipality</t>
  </si>
  <si>
    <t>Taxable</t>
  </si>
  <si>
    <t>Worksheet A (Example)</t>
  </si>
  <si>
    <t>50% of</t>
  </si>
  <si>
    <t xml:space="preserve">Business </t>
  </si>
  <si>
    <t>Municipal Taxes</t>
  </si>
  <si>
    <t>Business</t>
  </si>
  <si>
    <t>Net Profit /Loss from Business Activity</t>
  </si>
  <si>
    <t>Location</t>
  </si>
  <si>
    <t>Paid to This City</t>
  </si>
  <si>
    <t>Loss</t>
  </si>
  <si>
    <t>Income Column A+B</t>
  </si>
  <si>
    <t xml:space="preserve">Bedford </t>
  </si>
  <si>
    <t>Maple Hts.</t>
  </si>
  <si>
    <t xml:space="preserve"> </t>
  </si>
  <si>
    <t>Cleveland</t>
  </si>
  <si>
    <t>Garfield Hts</t>
  </si>
  <si>
    <t>Northfield Vllg.</t>
  </si>
  <si>
    <t>Carry Loss 2018</t>
  </si>
  <si>
    <t xml:space="preserve">2017 Net Loss Carryforward </t>
  </si>
  <si>
    <t>Totals</t>
  </si>
  <si>
    <t>Enter on Page one line 2B</t>
  </si>
  <si>
    <t>List each municipality separately &amp; add another page if necessary, Attach copies of all other City tax returns for credit.</t>
  </si>
  <si>
    <t>Working City Tax Rate %</t>
  </si>
  <si>
    <t xml:space="preserve">  (B)                  *Attach filed return</t>
  </si>
  <si>
    <t xml:space="preserve">Credit </t>
  </si>
  <si>
    <t>Worksheet B (Example) Credit Calculation</t>
  </si>
  <si>
    <t xml:space="preserve">Taxable </t>
  </si>
  <si>
    <t>Reportable</t>
  </si>
  <si>
    <t>Allocation of</t>
  </si>
  <si>
    <t>% of</t>
  </si>
  <si>
    <t xml:space="preserve">Allocated Taxable </t>
  </si>
  <si>
    <t>Look up city</t>
  </si>
  <si>
    <t>C, E, &amp; 1099 Misc</t>
  </si>
  <si>
    <t xml:space="preserve">Tax Rate </t>
  </si>
  <si>
    <t>Maximum Credit</t>
  </si>
  <si>
    <t>Allowed</t>
  </si>
  <si>
    <t>Municipal Taxes were paid to:</t>
  </si>
  <si>
    <t>Business Profit</t>
  </si>
  <si>
    <t>Losses above by city</t>
  </si>
  <si>
    <t>Net Profit (no losses)</t>
  </si>
  <si>
    <t>Net Profit</t>
  </si>
  <si>
    <t>rates on internet</t>
  </si>
  <si>
    <r>
      <t xml:space="preserve"> to </t>
    </r>
    <r>
      <rPr>
        <b/>
        <i/>
        <u/>
        <sz val="14"/>
        <color theme="1"/>
        <rFont val="Calibri"/>
        <family val="2"/>
        <scheme val="minor"/>
      </rPr>
      <t>Bedford</t>
    </r>
  </si>
  <si>
    <t>X Net Profit</t>
  </si>
  <si>
    <r>
      <t xml:space="preserve">Paid to </t>
    </r>
    <r>
      <rPr>
        <b/>
        <i/>
        <u/>
        <sz val="14"/>
        <color theme="1"/>
        <rFont val="Calibri"/>
        <family val="2"/>
        <scheme val="minor"/>
      </rPr>
      <t>other</t>
    </r>
    <r>
      <rPr>
        <b/>
        <sz val="14"/>
        <color theme="1"/>
        <rFont val="Calibri"/>
        <family val="2"/>
        <scheme val="minor"/>
      </rPr>
      <t xml:space="preserve"> Cities</t>
    </r>
  </si>
  <si>
    <t>Lessor of A, B or C</t>
  </si>
  <si>
    <t>Bedford 3.00% tax rate 2.25% credit limit</t>
  </si>
  <si>
    <t>Enter on Page one line 4b</t>
  </si>
  <si>
    <t>Enter on Page one line 4c</t>
  </si>
  <si>
    <t xml:space="preserve">Schedule C </t>
  </si>
  <si>
    <t>Schedule E</t>
  </si>
  <si>
    <t>IRS  K-1</t>
  </si>
  <si>
    <t xml:space="preserve">Income </t>
  </si>
  <si>
    <t>Income</t>
  </si>
  <si>
    <t>Form 1040</t>
  </si>
  <si>
    <t>Form 4797</t>
  </si>
  <si>
    <t>Gain Recapture Depreciation</t>
  </si>
  <si>
    <t>forward losses</t>
  </si>
  <si>
    <t>Net carry -</t>
  </si>
  <si>
    <r>
      <t xml:space="preserve">Worksheet A  </t>
    </r>
    <r>
      <rPr>
        <sz val="16"/>
        <color theme="1"/>
        <rFont val="Calibri"/>
        <family val="2"/>
        <scheme val="minor"/>
      </rPr>
      <t xml:space="preserve">is created for the calcualtion of Certain types of business income ( IRS Forms C, E, F, 4797 and 1099) reported on an individual's tax return. </t>
    </r>
    <r>
      <rPr>
        <b/>
        <sz val="16"/>
        <color theme="1"/>
        <rFont val="Calibri"/>
        <family val="2"/>
        <scheme val="minor"/>
      </rPr>
      <t>Do not</t>
    </r>
    <r>
      <rPr>
        <sz val="16"/>
        <color theme="1"/>
        <rFont val="Calibri"/>
        <family val="2"/>
        <scheme val="minor"/>
      </rPr>
      <t xml:space="preserve"> report </t>
    </r>
  </si>
  <si>
    <t>Subtotal Net gain/loss</t>
  </si>
  <si>
    <t>Cannot be a Negative number if negative change figure to zero</t>
  </si>
  <si>
    <t>Blank form for your completion</t>
  </si>
  <si>
    <t>Worksheet B Example</t>
  </si>
  <si>
    <t>Worksheet A  Entry Form</t>
  </si>
  <si>
    <t>Worksheet B Credit Calculation</t>
  </si>
  <si>
    <t xml:space="preserve">  ( C )                  Maximum Credit</t>
  </si>
  <si>
    <t>(A)                         Work  City</t>
  </si>
  <si>
    <t>Tax Payments on</t>
  </si>
  <si>
    <t>Col. (D) *2.25%</t>
  </si>
  <si>
    <t>Col.  (D)</t>
  </si>
  <si>
    <t>Fill in highlighted areas (only)</t>
  </si>
  <si>
    <r>
      <t xml:space="preserve"> to </t>
    </r>
    <r>
      <rPr>
        <b/>
        <i/>
        <u/>
        <sz val="14"/>
        <rFont val="Calibri"/>
        <family val="2"/>
        <scheme val="minor"/>
      </rPr>
      <t>Bedford</t>
    </r>
  </si>
  <si>
    <r>
      <t xml:space="preserve">Paid to </t>
    </r>
    <r>
      <rPr>
        <b/>
        <i/>
        <u/>
        <sz val="14"/>
        <rFont val="Calibri"/>
        <family val="2"/>
        <scheme val="minor"/>
      </rPr>
      <t>other</t>
    </r>
    <r>
      <rPr>
        <b/>
        <sz val="14"/>
        <rFont val="Calibri"/>
        <family val="2"/>
        <scheme val="minor"/>
      </rPr>
      <t xml:space="preserve"> Cities</t>
    </r>
  </si>
  <si>
    <t>Worksheet B: Calculation of Credit of amounts  paid to other cities</t>
  </si>
  <si>
    <t>Step 1: Enter the City's name where your business is located or City your rental property was located, or what City your W-2G income was earned from gambling.</t>
  </si>
  <si>
    <t>W-2G or 1099 misc</t>
  </si>
  <si>
    <t>Loss (-)</t>
  </si>
  <si>
    <t>Step 2: Enter taxes paid to City of  Bedford on income earned from schedule A  items line 65, please post to line N83 if you are using paper returns only.</t>
  </si>
  <si>
    <t>Step 2: Enter taxes paid to other communities on income earned from Schedules C, E, and W-2G or 1099 misc</t>
  </si>
  <si>
    <t>Step 3: Enter the amount of  your income or losses (negative number) by city and IRS schedules C, E, or 1099 misc in yellow highlighted area</t>
  </si>
  <si>
    <t xml:space="preserve"> One-half of loss carryforward will be calculated for you!</t>
  </si>
  <si>
    <t>Step 3: Post corresponding numbers in blue to individual tax return as directed.</t>
  </si>
  <si>
    <t>Need help with this form? Call the Income Tax Department during business hours at (440) 735.6505 or stop by for assistance</t>
  </si>
  <si>
    <t>SEE BELOW Schedules A &amp; B Lines 50-95 for blank form entries!!!!!</t>
  </si>
  <si>
    <t>See Blank Form Calculator on Line 50 for your entries!</t>
  </si>
  <si>
    <t>EXAMPLE ONLY!!! Schedules A &amp; B Lines 14-46!!!!</t>
  </si>
  <si>
    <t>Worksheet A: Calcualtion of Net Operating Loss or Profit</t>
  </si>
  <si>
    <t>2017-18</t>
  </si>
  <si>
    <t xml:space="preserve">  Net  loss 2017-2018</t>
  </si>
  <si>
    <t>Step 4: Enter your net operating loss carryforward from 2017-18 to column E line 73. Only one-half of loss may be carried forward for 2019! -</t>
  </si>
  <si>
    <t>Step 1: Enter the tax rates of the Cities that you posted in schedule A that had profits in 2019 in column M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</si>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</sst>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u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u val="singleAccounting"/>
      <sz val="16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name val="Calibri"/>
      <family val="2"/>
      <scheme val="minor"/>
    </font>
    <font>
      <b/>
      <sz val="26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3" fillId="0" borderId="5" xfId="0" applyFont="1" applyBorder="1"/>
    <xf numFmtId="0" fontId="4" fillId="3" borderId="4" xfId="0" applyFont="1" applyFill="1" applyBorder="1"/>
    <xf numFmtId="0" fontId="4" fillId="3" borderId="0" xfId="0" applyFont="1" applyFill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5" fillId="0" borderId="8" xfId="0" applyFont="1" applyFill="1" applyBorder="1" applyAlignment="1">
      <alignment horizontal="center" wrapText="1"/>
    </xf>
    <xf numFmtId="44" fontId="6" fillId="8" borderId="11" xfId="0" applyNumberFormat="1" applyFont="1" applyFill="1" applyBorder="1"/>
    <xf numFmtId="0" fontId="6" fillId="0" borderId="16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 wrapText="1"/>
    </xf>
    <xf numFmtId="0" fontId="6" fillId="9" borderId="12" xfId="0" applyFont="1" applyFill="1" applyBorder="1" applyAlignment="1">
      <alignment horizontal="center" wrapText="1"/>
    </xf>
    <xf numFmtId="0" fontId="6" fillId="9" borderId="13" xfId="0" applyFont="1" applyFill="1" applyBorder="1" applyAlignment="1">
      <alignment horizontal="center" wrapText="1"/>
    </xf>
    <xf numFmtId="0" fontId="6" fillId="0" borderId="4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9" borderId="39" xfId="0" applyFont="1" applyFill="1" applyBorder="1" applyAlignment="1">
      <alignment horizontal="center" wrapText="1"/>
    </xf>
    <xf numFmtId="44" fontId="6" fillId="7" borderId="22" xfId="0" applyNumberFormat="1" applyFont="1" applyFill="1" applyBorder="1"/>
    <xf numFmtId="164" fontId="6" fillId="7" borderId="31" xfId="2" applyNumberFormat="1" applyFont="1" applyFill="1" applyBorder="1"/>
    <xf numFmtId="44" fontId="6" fillId="7" borderId="15" xfId="1" applyFont="1" applyFill="1" applyBorder="1"/>
    <xf numFmtId="44" fontId="6" fillId="7" borderId="29" xfId="1" applyFont="1" applyFill="1" applyBorder="1"/>
    <xf numFmtId="44" fontId="6" fillId="3" borderId="24" xfId="1" applyFont="1" applyFill="1" applyBorder="1"/>
    <xf numFmtId="44" fontId="6" fillId="7" borderId="48" xfId="1" applyFont="1" applyFill="1" applyBorder="1"/>
    <xf numFmtId="44" fontId="6" fillId="7" borderId="24" xfId="0" applyNumberFormat="1" applyFont="1" applyFill="1" applyBorder="1"/>
    <xf numFmtId="0" fontId="6" fillId="3" borderId="42" xfId="0" applyFont="1" applyFill="1" applyBorder="1"/>
    <xf numFmtId="0" fontId="9" fillId="0" borderId="0" xfId="0" applyFont="1"/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44" fontId="6" fillId="8" borderId="39" xfId="0" applyNumberFormat="1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44" fontId="6" fillId="6" borderId="25" xfId="0" applyNumberFormat="1" applyFont="1" applyFill="1" applyBorder="1"/>
    <xf numFmtId="44" fontId="6" fillId="6" borderId="44" xfId="0" applyNumberFormat="1" applyFont="1" applyFill="1" applyBorder="1"/>
    <xf numFmtId="44" fontId="6" fillId="7" borderId="30" xfId="1" applyFont="1" applyFill="1" applyBorder="1"/>
    <xf numFmtId="0" fontId="6" fillId="7" borderId="37" xfId="0" applyFont="1" applyFill="1" applyBorder="1" applyAlignment="1">
      <alignment horizontal="center" wrapText="1"/>
    </xf>
    <xf numFmtId="0" fontId="6" fillId="7" borderId="37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44" fontId="6" fillId="7" borderId="20" xfId="0" applyNumberFormat="1" applyFont="1" applyFill="1" applyBorder="1"/>
    <xf numFmtId="0" fontId="2" fillId="2" borderId="34" xfId="0" applyFont="1" applyFill="1" applyBorder="1"/>
    <xf numFmtId="0" fontId="2" fillId="2" borderId="21" xfId="0" applyFont="1" applyFill="1" applyBorder="1"/>
    <xf numFmtId="164" fontId="6" fillId="2" borderId="19" xfId="2" applyNumberFormat="1" applyFont="1" applyFill="1" applyBorder="1" applyProtection="1">
      <protection locked="0"/>
    </xf>
    <xf numFmtId="44" fontId="6" fillId="2" borderId="30" xfId="1" applyFont="1" applyFill="1" applyBorder="1" applyProtection="1">
      <protection locked="0"/>
    </xf>
    <xf numFmtId="0" fontId="6" fillId="7" borderId="32" xfId="2" applyNumberFormat="1" applyFont="1" applyFill="1" applyBorder="1"/>
    <xf numFmtId="0" fontId="6" fillId="7" borderId="30" xfId="0" applyNumberFormat="1" applyFont="1" applyFill="1" applyBorder="1"/>
    <xf numFmtId="0" fontId="3" fillId="0" borderId="0" xfId="0" applyFont="1" applyFill="1" applyBorder="1"/>
    <xf numFmtId="0" fontId="7" fillId="0" borderId="25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7" borderId="46" xfId="0" applyFont="1" applyFill="1" applyBorder="1" applyAlignment="1"/>
    <xf numFmtId="0" fontId="6" fillId="7" borderId="47" xfId="0" applyFont="1" applyFill="1" applyBorder="1" applyAlignment="1"/>
    <xf numFmtId="0" fontId="6" fillId="7" borderId="27" xfId="0" applyFont="1" applyFill="1" applyBorder="1" applyAlignment="1"/>
    <xf numFmtId="0" fontId="6" fillId="0" borderId="18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7" fillId="7" borderId="25" xfId="0" applyFont="1" applyFill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2" fillId="0" borderId="3" xfId="0" applyFont="1" applyBorder="1"/>
    <xf numFmtId="0" fontId="2" fillId="0" borderId="5" xfId="0" applyFont="1" applyBorder="1"/>
    <xf numFmtId="0" fontId="2" fillId="2" borderId="33" xfId="0" applyFont="1" applyFill="1" applyBorder="1"/>
    <xf numFmtId="0" fontId="12" fillId="5" borderId="9" xfId="0" applyFont="1" applyFill="1" applyBorder="1"/>
    <xf numFmtId="0" fontId="13" fillId="5" borderId="10" xfId="0" applyFont="1" applyFill="1" applyBorder="1"/>
    <xf numFmtId="0" fontId="13" fillId="5" borderId="11" xfId="0" applyFont="1" applyFill="1" applyBorder="1"/>
    <xf numFmtId="0" fontId="14" fillId="0" borderId="0" xfId="0" applyFont="1"/>
    <xf numFmtId="0" fontId="13" fillId="2" borderId="0" xfId="0" applyFont="1" applyFill="1"/>
    <xf numFmtId="0" fontId="13" fillId="2" borderId="51" xfId="0" applyFont="1" applyFill="1" applyBorder="1"/>
    <xf numFmtId="0" fontId="15" fillId="0" borderId="0" xfId="0" applyFont="1"/>
    <xf numFmtId="0" fontId="15" fillId="0" borderId="7" xfId="0" applyFont="1" applyBorder="1"/>
    <xf numFmtId="0" fontId="16" fillId="0" borderId="0" xfId="0" applyFont="1" applyAlignment="1">
      <alignment horizontal="center" wrapText="1"/>
    </xf>
    <xf numFmtId="0" fontId="13" fillId="0" borderId="0" xfId="0" applyFont="1"/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16" xfId="0" applyFont="1" applyBorder="1" applyAlignment="1"/>
    <xf numFmtId="0" fontId="12" fillId="0" borderId="13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9" fontId="16" fillId="0" borderId="19" xfId="0" applyNumberFormat="1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/>
    <xf numFmtId="0" fontId="16" fillId="0" borderId="15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6" fillId="0" borderId="24" xfId="0" applyFont="1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16" fillId="0" borderId="26" xfId="0" applyFont="1" applyBorder="1" applyAlignment="1">
      <alignment horizontal="center"/>
    </xf>
    <xf numFmtId="0" fontId="16" fillId="0" borderId="27" xfId="0" applyFont="1" applyBorder="1"/>
    <xf numFmtId="0" fontId="17" fillId="0" borderId="24" xfId="0" applyFont="1" applyBorder="1" applyAlignment="1">
      <alignment horizontal="center" wrapText="1"/>
    </xf>
    <xf numFmtId="0" fontId="17" fillId="0" borderId="2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44" fontId="16" fillId="7" borderId="30" xfId="1" applyFont="1" applyFill="1" applyBorder="1" applyAlignment="1">
      <alignment horizontal="center"/>
    </xf>
    <xf numFmtId="44" fontId="16" fillId="7" borderId="31" xfId="1" applyFont="1" applyFill="1" applyBorder="1" applyAlignment="1">
      <alignment horizontal="center"/>
    </xf>
    <xf numFmtId="0" fontId="16" fillId="7" borderId="20" xfId="0" applyFont="1" applyFill="1" applyBorder="1"/>
    <xf numFmtId="44" fontId="16" fillId="7" borderId="32" xfId="1" applyFont="1" applyFill="1" applyBorder="1"/>
    <xf numFmtId="44" fontId="16" fillId="2" borderId="30" xfId="1" applyFont="1" applyFill="1" applyBorder="1"/>
    <xf numFmtId="44" fontId="16" fillId="2" borderId="31" xfId="1" applyFont="1" applyFill="1" applyBorder="1"/>
    <xf numFmtId="44" fontId="16" fillId="7" borderId="22" xfId="0" applyNumberFormat="1" applyFont="1" applyFill="1" applyBorder="1"/>
    <xf numFmtId="44" fontId="16" fillId="7" borderId="15" xfId="1" applyFont="1" applyFill="1" applyBorder="1" applyAlignment="1">
      <alignment horizontal="center"/>
    </xf>
    <xf numFmtId="44" fontId="16" fillId="7" borderId="19" xfId="1" applyFont="1" applyFill="1" applyBorder="1" applyAlignment="1">
      <alignment horizontal="center"/>
    </xf>
    <xf numFmtId="0" fontId="16" fillId="2" borderId="22" xfId="0" applyFont="1" applyFill="1" applyBorder="1"/>
    <xf numFmtId="44" fontId="16" fillId="2" borderId="21" xfId="1" applyFont="1" applyFill="1" applyBorder="1"/>
    <xf numFmtId="44" fontId="16" fillId="2" borderId="15" xfId="1" applyFont="1" applyFill="1" applyBorder="1"/>
    <xf numFmtId="44" fontId="16" fillId="2" borderId="19" xfId="1" applyFont="1" applyFill="1" applyBorder="1"/>
    <xf numFmtId="44" fontId="16" fillId="7" borderId="15" xfId="1" applyFont="1" applyFill="1" applyBorder="1" applyAlignment="1">
      <alignment horizontal="left"/>
    </xf>
    <xf numFmtId="44" fontId="16" fillId="7" borderId="19" xfId="1" applyFont="1" applyFill="1" applyBorder="1" applyAlignment="1">
      <alignment horizontal="left"/>
    </xf>
    <xf numFmtId="44" fontId="13" fillId="7" borderId="15" xfId="1" applyFont="1" applyFill="1" applyBorder="1" applyAlignment="1">
      <alignment horizontal="left"/>
    </xf>
    <xf numFmtId="44" fontId="13" fillId="7" borderId="19" xfId="1" applyFont="1" applyFill="1" applyBorder="1" applyAlignment="1">
      <alignment horizontal="left"/>
    </xf>
    <xf numFmtId="44" fontId="16" fillId="7" borderId="21" xfId="1" applyFont="1" applyFill="1" applyBorder="1" applyAlignment="1">
      <alignment horizontal="center"/>
    </xf>
    <xf numFmtId="44" fontId="16" fillId="7" borderId="34" xfId="1" applyFont="1" applyFill="1" applyBorder="1" applyAlignment="1">
      <alignment horizontal="center"/>
    </xf>
    <xf numFmtId="44" fontId="16" fillId="4" borderId="22" xfId="0" applyNumberFormat="1" applyFont="1" applyFill="1" applyBorder="1"/>
    <xf numFmtId="44" fontId="16" fillId="2" borderId="21" xfId="1" applyFont="1" applyFill="1" applyBorder="1" applyAlignment="1">
      <alignment horizontal="center"/>
    </xf>
    <xf numFmtId="0" fontId="13" fillId="7" borderId="26" xfId="0" applyFont="1" applyFill="1" applyBorder="1"/>
    <xf numFmtId="0" fontId="13" fillId="7" borderId="21" xfId="0" applyFont="1" applyFill="1" applyBorder="1"/>
    <xf numFmtId="0" fontId="13" fillId="7" borderId="15" xfId="0" applyFont="1" applyFill="1" applyBorder="1"/>
    <xf numFmtId="0" fontId="13" fillId="7" borderId="19" xfId="0" applyFont="1" applyFill="1" applyBorder="1"/>
    <xf numFmtId="44" fontId="18" fillId="6" borderId="26" xfId="0" applyNumberFormat="1" applyFont="1" applyFill="1" applyBorder="1"/>
    <xf numFmtId="44" fontId="13" fillId="11" borderId="0" xfId="0" applyNumberFormat="1" applyFont="1" applyFill="1"/>
    <xf numFmtId="0" fontId="16" fillId="6" borderId="21" xfId="0" applyFont="1" applyFill="1" applyBorder="1" applyAlignment="1">
      <alignment horizontal="center"/>
    </xf>
    <xf numFmtId="44" fontId="16" fillId="6" borderId="21" xfId="0" applyNumberFormat="1" applyFont="1" applyFill="1" applyBorder="1" applyAlignment="1">
      <alignment horizontal="center"/>
    </xf>
    <xf numFmtId="0" fontId="13" fillId="6" borderId="30" xfId="0" applyFont="1" applyFill="1" applyBorder="1"/>
    <xf numFmtId="44" fontId="16" fillId="6" borderId="15" xfId="0" applyNumberFormat="1" applyFont="1" applyFill="1" applyBorder="1"/>
    <xf numFmtId="44" fontId="16" fillId="8" borderId="35" xfId="0" applyNumberFormat="1" applyFont="1" applyFill="1" applyBorder="1"/>
    <xf numFmtId="0" fontId="15" fillId="0" borderId="6" xfId="0" applyFont="1" applyBorder="1"/>
    <xf numFmtId="0" fontId="19" fillId="3" borderId="8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1" fillId="3" borderId="37" xfId="0" applyFont="1" applyFill="1" applyBorder="1" applyAlignment="1">
      <alignment horizontal="center" wrapText="1"/>
    </xf>
    <xf numFmtId="0" fontId="21" fillId="0" borderId="37" xfId="0" applyFont="1" applyBorder="1" applyAlignment="1">
      <alignment horizontal="center"/>
    </xf>
    <xf numFmtId="44" fontId="21" fillId="8" borderId="39" xfId="0" applyNumberFormat="1" applyFont="1" applyFill="1" applyBorder="1" applyAlignment="1">
      <alignment horizontal="center" wrapText="1"/>
    </xf>
    <xf numFmtId="44" fontId="21" fillId="8" borderId="11" xfId="0" applyNumberFormat="1" applyFont="1" applyFill="1" applyBorder="1"/>
    <xf numFmtId="0" fontId="21" fillId="0" borderId="16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 wrapText="1"/>
    </xf>
    <xf numFmtId="0" fontId="21" fillId="0" borderId="13" xfId="0" applyFont="1" applyBorder="1" applyAlignment="1">
      <alignment horizontal="center"/>
    </xf>
    <xf numFmtId="0" fontId="21" fillId="9" borderId="12" xfId="0" applyFont="1" applyFill="1" applyBorder="1" applyAlignment="1">
      <alignment horizontal="center" wrapText="1"/>
    </xf>
    <xf numFmtId="0" fontId="21" fillId="9" borderId="13" xfId="0" applyFont="1" applyFill="1" applyBorder="1" applyAlignment="1">
      <alignment horizontal="center" wrapText="1"/>
    </xf>
    <xf numFmtId="0" fontId="21" fillId="0" borderId="41" xfId="0" applyFont="1" applyBorder="1" applyAlignment="1">
      <alignment horizontal="center"/>
    </xf>
    <xf numFmtId="0" fontId="21" fillId="4" borderId="43" xfId="0" applyFont="1" applyFill="1" applyBorder="1" applyAlignment="1">
      <alignment horizontal="left"/>
    </xf>
    <xf numFmtId="0" fontId="21" fillId="4" borderId="40" xfId="0" applyFont="1" applyFill="1" applyBorder="1" applyAlignment="1">
      <alignment horizontal="left"/>
    </xf>
    <xf numFmtId="0" fontId="21" fillId="4" borderId="16" xfId="0" applyFont="1" applyFill="1" applyBorder="1" applyAlignment="1">
      <alignment horizontal="left"/>
    </xf>
    <xf numFmtId="0" fontId="21" fillId="4" borderId="30" xfId="0" applyFont="1" applyFill="1" applyBorder="1" applyAlignment="1">
      <alignment horizontal="left"/>
    </xf>
    <xf numFmtId="0" fontId="21" fillId="4" borderId="30" xfId="0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15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18" xfId="0" applyFont="1" applyBorder="1" applyAlignment="1">
      <alignment horizontal="center"/>
    </xf>
    <xf numFmtId="0" fontId="21" fillId="0" borderId="15" xfId="0" applyFont="1" applyFill="1" applyBorder="1" applyAlignment="1">
      <alignment horizontal="center" wrapText="1"/>
    </xf>
    <xf numFmtId="0" fontId="21" fillId="0" borderId="42" xfId="0" applyFont="1" applyBorder="1" applyAlignment="1">
      <alignment horizontal="center"/>
    </xf>
    <xf numFmtId="0" fontId="21" fillId="0" borderId="46" xfId="0" applyFont="1" applyBorder="1" applyAlignment="1"/>
    <xf numFmtId="0" fontId="21" fillId="0" borderId="47" xfId="0" applyFont="1" applyBorder="1" applyAlignment="1"/>
    <xf numFmtId="0" fontId="21" fillId="0" borderId="27" xfId="0" applyFont="1" applyBorder="1" applyAlignment="1"/>
    <xf numFmtId="0" fontId="21" fillId="0" borderId="24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 wrapText="1"/>
    </xf>
    <xf numFmtId="0" fontId="21" fillId="0" borderId="22" xfId="0" applyFont="1" applyFill="1" applyBorder="1" applyAlignment="1">
      <alignment horizontal="center" wrapText="1"/>
    </xf>
    <xf numFmtId="0" fontId="21" fillId="0" borderId="27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7" borderId="25" xfId="0" applyFont="1" applyFill="1" applyBorder="1" applyAlignment="1">
      <alignment horizontal="center"/>
    </xf>
    <xf numFmtId="0" fontId="21" fillId="9" borderId="39" xfId="0" applyFont="1" applyFill="1" applyBorder="1" applyAlignment="1">
      <alignment horizontal="center" wrapText="1"/>
    </xf>
    <xf numFmtId="44" fontId="21" fillId="7" borderId="30" xfId="1" applyFont="1" applyFill="1" applyBorder="1"/>
    <xf numFmtId="44" fontId="21" fillId="7" borderId="22" xfId="0" applyNumberFormat="1" applyFont="1" applyFill="1" applyBorder="1"/>
    <xf numFmtId="10" fontId="21" fillId="7" borderId="32" xfId="2" applyNumberFormat="1" applyFont="1" applyFill="1" applyBorder="1"/>
    <xf numFmtId="44" fontId="21" fillId="7" borderId="30" xfId="0" applyNumberFormat="1" applyFont="1" applyFill="1" applyBorder="1"/>
    <xf numFmtId="164" fontId="21" fillId="7" borderId="31" xfId="2" applyNumberFormat="1" applyFont="1" applyFill="1" applyBorder="1"/>
    <xf numFmtId="44" fontId="21" fillId="2" borderId="30" xfId="1" applyFont="1" applyFill="1" applyBorder="1"/>
    <xf numFmtId="44" fontId="21" fillId="10" borderId="29" xfId="1" applyFont="1" applyFill="1" applyBorder="1"/>
    <xf numFmtId="44" fontId="21" fillId="10" borderId="15" xfId="1" applyFont="1" applyFill="1" applyBorder="1"/>
    <xf numFmtId="0" fontId="23" fillId="7" borderId="35" xfId="0" applyFont="1" applyFill="1" applyBorder="1"/>
    <xf numFmtId="44" fontId="21" fillId="7" borderId="15" xfId="0" applyNumberFormat="1" applyFont="1" applyFill="1" applyBorder="1"/>
    <xf numFmtId="164" fontId="21" fillId="2" borderId="19" xfId="2" applyNumberFormat="1" applyFont="1" applyFill="1" applyBorder="1"/>
    <xf numFmtId="44" fontId="21" fillId="7" borderId="15" xfId="1" applyFont="1" applyFill="1" applyBorder="1"/>
    <xf numFmtId="44" fontId="21" fillId="7" borderId="29" xfId="1" applyFont="1" applyFill="1" applyBorder="1"/>
    <xf numFmtId="43" fontId="21" fillId="7" borderId="44" xfId="3" applyFont="1" applyFill="1" applyBorder="1"/>
    <xf numFmtId="164" fontId="21" fillId="2" borderId="45" xfId="2" applyNumberFormat="1" applyFont="1" applyFill="1" applyBorder="1"/>
    <xf numFmtId="44" fontId="21" fillId="6" borderId="25" xfId="0" applyNumberFormat="1" applyFont="1" applyFill="1" applyBorder="1"/>
    <xf numFmtId="44" fontId="21" fillId="6" borderId="24" xfId="0" applyNumberFormat="1" applyFont="1" applyFill="1" applyBorder="1"/>
    <xf numFmtId="44" fontId="21" fillId="6" borderId="26" xfId="0" applyNumberFormat="1" applyFont="1" applyFill="1" applyBorder="1"/>
    <xf numFmtId="10" fontId="21" fillId="6" borderId="27" xfId="2" applyNumberFormat="1" applyFont="1" applyFill="1" applyBorder="1"/>
    <xf numFmtId="44" fontId="21" fillId="8" borderId="24" xfId="0" applyNumberFormat="1" applyFont="1" applyFill="1" applyBorder="1"/>
    <xf numFmtId="44" fontId="21" fillId="8" borderId="25" xfId="0" applyNumberFormat="1" applyFont="1" applyFill="1" applyBorder="1"/>
    <xf numFmtId="44" fontId="21" fillId="3" borderId="24" xfId="1" applyFont="1" applyFill="1" applyBorder="1"/>
    <xf numFmtId="44" fontId="21" fillId="7" borderId="48" xfId="1" applyFont="1" applyFill="1" applyBorder="1"/>
    <xf numFmtId="44" fontId="21" fillId="7" borderId="24" xfId="0" applyNumberFormat="1" applyFont="1" applyFill="1" applyBorder="1"/>
    <xf numFmtId="0" fontId="23" fillId="0" borderId="0" xfId="0" applyFont="1"/>
    <xf numFmtId="0" fontId="21" fillId="0" borderId="0" xfId="0" applyFont="1" applyAlignment="1">
      <alignment horizontal="center" wrapText="1"/>
    </xf>
    <xf numFmtId="0" fontId="21" fillId="3" borderId="0" xfId="0" applyFont="1" applyFill="1" applyAlignment="1">
      <alignment horizontal="center" wrapText="1"/>
    </xf>
    <xf numFmtId="0" fontId="13" fillId="2" borderId="7" xfId="0" applyFont="1" applyFill="1" applyBorder="1"/>
    <xf numFmtId="0" fontId="16" fillId="0" borderId="24" xfId="0" applyFont="1" applyBorder="1" applyAlignment="1">
      <alignment horizontal="center"/>
    </xf>
    <xf numFmtId="0" fontId="16" fillId="7" borderId="17" xfId="0" applyFont="1" applyFill="1" applyBorder="1"/>
    <xf numFmtId="44" fontId="16" fillId="2" borderId="30" xfId="1" applyFont="1" applyFill="1" applyBorder="1" applyProtection="1">
      <protection locked="0"/>
    </xf>
    <xf numFmtId="44" fontId="16" fillId="2" borderId="31" xfId="1" applyFont="1" applyFill="1" applyBorder="1" applyProtection="1">
      <protection locked="0"/>
    </xf>
    <xf numFmtId="44" fontId="16" fillId="6" borderId="22" xfId="0" applyNumberFormat="1" applyFont="1" applyFill="1" applyBorder="1"/>
    <xf numFmtId="0" fontId="16" fillId="2" borderId="22" xfId="0" applyFont="1" applyFill="1" applyBorder="1" applyProtection="1">
      <protection locked="0"/>
    </xf>
    <xf numFmtId="44" fontId="16" fillId="2" borderId="21" xfId="1" applyFont="1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44" fontId="16" fillId="2" borderId="19" xfId="1" applyFont="1" applyFill="1" applyBorder="1" applyProtection="1">
      <protection locked="0"/>
    </xf>
    <xf numFmtId="44" fontId="16" fillId="2" borderId="15" xfId="1" applyFont="1" applyFill="1" applyBorder="1" applyProtection="1">
      <protection locked="0"/>
    </xf>
    <xf numFmtId="44" fontId="16" fillId="2" borderId="21" xfId="1" applyFont="1" applyFill="1" applyBorder="1" applyAlignment="1" applyProtection="1">
      <alignment horizontal="center"/>
      <protection locked="0"/>
    </xf>
    <xf numFmtId="44" fontId="16" fillId="6" borderId="34" xfId="1" applyFont="1" applyFill="1" applyBorder="1" applyAlignment="1">
      <alignment horizontal="center"/>
    </xf>
    <xf numFmtId="0" fontId="13" fillId="7" borderId="30" xfId="0" applyFont="1" applyFill="1" applyBorder="1"/>
    <xf numFmtId="44" fontId="13" fillId="0" borderId="0" xfId="0" applyNumberFormat="1" applyFont="1"/>
    <xf numFmtId="0" fontId="13" fillId="5" borderId="0" xfId="0" applyFont="1" applyFill="1" applyBorder="1"/>
    <xf numFmtId="0" fontId="13" fillId="6" borderId="7" xfId="0" applyFont="1" applyFill="1" applyBorder="1"/>
    <xf numFmtId="0" fontId="13" fillId="6" borderId="0" xfId="0" applyFont="1" applyFill="1"/>
    <xf numFmtId="0" fontId="13" fillId="0" borderId="0" xfId="0" applyFont="1" applyBorder="1"/>
    <xf numFmtId="0" fontId="24" fillId="5" borderId="1" xfId="0" applyFont="1" applyFill="1" applyBorder="1"/>
    <xf numFmtId="0" fontId="13" fillId="5" borderId="2" xfId="0" applyFont="1" applyFill="1" applyBorder="1"/>
    <xf numFmtId="0" fontId="13" fillId="5" borderId="3" xfId="0" applyFont="1" applyFill="1" applyBorder="1"/>
    <xf numFmtId="0" fontId="25" fillId="6" borderId="1" xfId="0" applyFont="1" applyFill="1" applyBorder="1"/>
    <xf numFmtId="0" fontId="13" fillId="6" borderId="2" xfId="0" applyFont="1" applyFill="1" applyBorder="1"/>
    <xf numFmtId="0" fontId="13" fillId="6" borderId="3" xfId="0" applyFont="1" applyFill="1" applyBorder="1"/>
    <xf numFmtId="0" fontId="25" fillId="12" borderId="6" xfId="0" applyFont="1" applyFill="1" applyBorder="1"/>
    <xf numFmtId="0" fontId="13" fillId="12" borderId="7" xfId="0" applyFont="1" applyFill="1" applyBorder="1"/>
    <xf numFmtId="0" fontId="13" fillId="12" borderId="8" xfId="0" applyFont="1" applyFill="1" applyBorder="1"/>
    <xf numFmtId="0" fontId="25" fillId="12" borderId="0" xfId="0" applyFont="1" applyFill="1" applyBorder="1" applyAlignment="1"/>
    <xf numFmtId="0" fontId="25" fillId="12" borderId="1" xfId="0" applyFont="1" applyFill="1" applyBorder="1" applyAlignment="1"/>
    <xf numFmtId="0" fontId="25" fillId="0" borderId="0" xfId="0" applyFont="1" applyFill="1" applyBorder="1" applyAlignment="1"/>
    <xf numFmtId="0" fontId="25" fillId="12" borderId="9" xfId="0" applyFont="1" applyFill="1" applyBorder="1" applyAlignment="1"/>
    <xf numFmtId="0" fontId="25" fillId="12" borderId="10" xfId="0" applyFont="1" applyFill="1" applyBorder="1" applyAlignment="1"/>
    <xf numFmtId="0" fontId="25" fillId="12" borderId="11" xfId="0" applyFont="1" applyFill="1" applyBorder="1" applyAlignment="1"/>
    <xf numFmtId="0" fontId="25" fillId="12" borderId="9" xfId="0" applyFont="1" applyFill="1" applyBorder="1"/>
    <xf numFmtId="0" fontId="13" fillId="12" borderId="10" xfId="0" applyFont="1" applyFill="1" applyBorder="1"/>
    <xf numFmtId="0" fontId="13" fillId="12" borderId="11" xfId="0" applyFont="1" applyFill="1" applyBorder="1"/>
    <xf numFmtId="0" fontId="24" fillId="5" borderId="4" xfId="0" applyFont="1" applyFill="1" applyBorder="1"/>
    <xf numFmtId="0" fontId="13" fillId="5" borderId="5" xfId="0" applyFont="1" applyFill="1" applyBorder="1"/>
    <xf numFmtId="0" fontId="25" fillId="6" borderId="9" xfId="0" applyFont="1" applyFill="1" applyBorder="1"/>
    <xf numFmtId="0" fontId="13" fillId="6" borderId="10" xfId="0" applyFont="1" applyFill="1" applyBorder="1"/>
    <xf numFmtId="0" fontId="13" fillId="6" borderId="11" xfId="0" applyFont="1" applyFill="1" applyBorder="1"/>
    <xf numFmtId="0" fontId="25" fillId="6" borderId="6" xfId="0" applyFont="1" applyFill="1" applyBorder="1"/>
    <xf numFmtId="0" fontId="13" fillId="6" borderId="8" xfId="0" applyFont="1" applyFill="1" applyBorder="1"/>
    <xf numFmtId="0" fontId="12" fillId="2" borderId="9" xfId="0" applyFont="1" applyFill="1" applyBorder="1"/>
    <xf numFmtId="0" fontId="2" fillId="2" borderId="0" xfId="0" applyFont="1" applyFill="1" applyBorder="1"/>
    <xf numFmtId="0" fontId="15" fillId="2" borderId="0" xfId="0" applyFont="1" applyFill="1"/>
    <xf numFmtId="44" fontId="21" fillId="3" borderId="42" xfId="1" applyFont="1" applyFill="1" applyBorder="1"/>
    <xf numFmtId="0" fontId="21" fillId="7" borderId="33" xfId="0" applyFont="1" applyFill="1" applyBorder="1" applyAlignment="1">
      <alignment horizontal="center"/>
    </xf>
    <xf numFmtId="0" fontId="21" fillId="7" borderId="34" xfId="0" applyFont="1" applyFill="1" applyBorder="1" applyAlignment="1">
      <alignment horizontal="center"/>
    </xf>
    <xf numFmtId="0" fontId="21" fillId="7" borderId="21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left" wrapText="1"/>
    </xf>
    <xf numFmtId="0" fontId="6" fillId="4" borderId="40" xfId="0" applyFont="1" applyFill="1" applyBorder="1" applyAlignment="1">
      <alignment horizontal="left" wrapText="1"/>
    </xf>
    <xf numFmtId="0" fontId="6" fillId="4" borderId="16" xfId="0" applyFont="1" applyFill="1" applyBorder="1" applyAlignment="1">
      <alignment horizontal="left" wrapText="1"/>
    </xf>
    <xf numFmtId="0" fontId="16" fillId="7" borderId="15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7" borderId="33" xfId="0" applyFont="1" applyFill="1" applyBorder="1" applyAlignment="1">
      <alignment horizontal="center"/>
    </xf>
    <xf numFmtId="0" fontId="6" fillId="7" borderId="34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43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 wrapText="1"/>
    </xf>
    <xf numFmtId="0" fontId="6" fillId="4" borderId="38" xfId="0" applyFont="1" applyFill="1" applyBorder="1" applyAlignment="1">
      <alignment horizontal="center" wrapText="1"/>
    </xf>
    <xf numFmtId="0" fontId="6" fillId="7" borderId="36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6" fillId="0" borderId="49" xfId="0" applyFont="1" applyBorder="1" applyAlignment="1">
      <alignment horizontal="center" wrapText="1"/>
    </xf>
    <xf numFmtId="0" fontId="16" fillId="0" borderId="50" xfId="0" applyFont="1" applyBorder="1" applyAlignment="1">
      <alignment horizontal="center" wrapText="1"/>
    </xf>
    <xf numFmtId="0" fontId="21" fillId="4" borderId="37" xfId="0" applyFont="1" applyFill="1" applyBorder="1" applyAlignment="1">
      <alignment horizontal="center" wrapText="1"/>
    </xf>
    <xf numFmtId="0" fontId="21" fillId="4" borderId="38" xfId="0" applyFont="1" applyFill="1" applyBorder="1" applyAlignment="1">
      <alignment horizontal="center" wrapText="1"/>
    </xf>
    <xf numFmtId="0" fontId="21" fillId="7" borderId="43" xfId="0" applyFont="1" applyFill="1" applyBorder="1" applyAlignment="1">
      <alignment horizontal="center"/>
    </xf>
    <xf numFmtId="0" fontId="21" fillId="7" borderId="40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3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6" fillId="7" borderId="30" xfId="0" applyFont="1" applyFill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6"/>
  <sheetViews>
    <sheetView tabSelected="1" zoomScale="60" zoomScaleNormal="60" workbookViewId="0">
      <pane xSplit="6" ySplit="10" topLeftCell="G41" activePane="bottomRight" state="frozen"/>
      <selection pane="topRight" activeCell="G1" sqref="G1"/>
      <selection pane="bottomLeft" activeCell="A11" sqref="A11"/>
      <selection pane="bottomRight" activeCell="F65" sqref="F65"/>
    </sheetView>
  </sheetViews>
  <sheetFormatPr defaultRowHeight="15" x14ac:dyDescent="0.25"/>
  <cols>
    <col min="1" max="2" width="10.140625" customWidth="1"/>
    <col min="3" max="3" width="11.7109375" customWidth="1"/>
    <col min="4" max="4" width="6" customWidth="1"/>
    <col min="5" max="5" width="19.7109375" bestFit="1" customWidth="1"/>
    <col min="6" max="6" width="24.85546875" customWidth="1"/>
    <col min="7" max="7" width="16.7109375" customWidth="1"/>
    <col min="8" max="8" width="27.42578125" bestFit="1" customWidth="1"/>
    <col min="9" max="9" width="24.5703125" customWidth="1"/>
    <col min="10" max="10" width="26.7109375" bestFit="1" customWidth="1"/>
    <col min="11" max="17" width="23.5703125" customWidth="1"/>
    <col min="18" max="18" width="28.28515625" customWidth="1"/>
    <col min="19" max="19" width="20" customWidth="1"/>
  </cols>
  <sheetData>
    <row r="1" spans="1:19" ht="28.9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/>
      <c r="N1" s="5"/>
      <c r="O1" s="5"/>
      <c r="P1" s="5"/>
      <c r="Q1" s="5"/>
      <c r="R1" s="5"/>
      <c r="S1" s="3"/>
    </row>
    <row r="2" spans="1:19" ht="28.9" customHeight="1" x14ac:dyDescent="0.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3"/>
      <c r="N2" s="5"/>
      <c r="O2" s="5"/>
      <c r="P2" s="5"/>
      <c r="Q2" s="5"/>
      <c r="R2" s="5"/>
      <c r="S2" s="3"/>
    </row>
    <row r="3" spans="1:19" ht="28.9" customHeight="1" x14ac:dyDescent="0.4">
      <c r="A3" s="74" t="s">
        <v>95</v>
      </c>
      <c r="B3" s="50"/>
      <c r="C3" s="50"/>
      <c r="D3" s="51"/>
      <c r="E3" s="250"/>
      <c r="F3" s="250"/>
      <c r="G3" s="5"/>
      <c r="H3" s="5"/>
      <c r="I3" s="5"/>
      <c r="J3" s="5"/>
      <c r="K3" s="5"/>
      <c r="L3" s="5"/>
      <c r="M3" s="73"/>
      <c r="N3" s="5"/>
      <c r="O3" s="5"/>
      <c r="P3" s="5"/>
      <c r="Q3" s="5"/>
      <c r="R3" s="5"/>
      <c r="S3" s="3"/>
    </row>
    <row r="4" spans="1:19" ht="28.9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3"/>
      <c r="N4" s="5"/>
      <c r="O4" s="5"/>
      <c r="P4" s="5"/>
      <c r="Q4" s="5"/>
      <c r="R4" s="5"/>
      <c r="S4" s="3"/>
    </row>
    <row r="5" spans="1:19" ht="28.9" customHeight="1" x14ac:dyDescent="0.4">
      <c r="A5" s="7" t="s">
        <v>69</v>
      </c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3"/>
      <c r="O5" s="3"/>
      <c r="P5" s="3"/>
      <c r="Q5" s="3"/>
      <c r="R5" s="3"/>
      <c r="S5" s="3"/>
    </row>
    <row r="6" spans="1:19" ht="28.9" customHeight="1" x14ac:dyDescent="0.4">
      <c r="A6" s="9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3"/>
      <c r="O6" s="3"/>
      <c r="P6" s="3"/>
      <c r="Q6" s="3"/>
      <c r="R6" s="3"/>
      <c r="S6" s="3"/>
    </row>
    <row r="7" spans="1:19" ht="28.9" customHeight="1" x14ac:dyDescent="0.4">
      <c r="A7" s="9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6"/>
      <c r="N7" s="3"/>
      <c r="O7" s="3"/>
      <c r="P7" s="3"/>
      <c r="Q7" s="3"/>
      <c r="R7" s="3"/>
      <c r="S7" s="3"/>
    </row>
    <row r="8" spans="1:19" ht="28.9" customHeight="1" x14ac:dyDescent="0.4">
      <c r="A8" s="9" t="s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6"/>
      <c r="N8" s="3"/>
      <c r="O8" s="3"/>
      <c r="P8" s="3"/>
      <c r="Q8" s="3"/>
      <c r="R8" s="56"/>
      <c r="S8" s="56"/>
    </row>
    <row r="9" spans="1:19" ht="28.9" customHeight="1" x14ac:dyDescent="0.4">
      <c r="A9" s="9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"/>
      <c r="N9" s="3"/>
      <c r="O9" s="3"/>
      <c r="P9" s="3"/>
      <c r="Q9" s="3"/>
      <c r="R9" s="3"/>
      <c r="S9" s="3"/>
    </row>
    <row r="10" spans="1:19" ht="28.9" customHeight="1" thickBot="1" x14ac:dyDescent="0.45">
      <c r="A10" s="10" t="s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3"/>
      <c r="O10" s="3"/>
      <c r="P10" s="3"/>
      <c r="Q10" s="3"/>
      <c r="R10" s="3"/>
      <c r="S10" s="3"/>
    </row>
    <row r="11" spans="1:19" ht="28.9" customHeight="1" thickBot="1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28.9" customHeight="1" thickBot="1" x14ac:dyDescent="0.45">
      <c r="A12" s="75" t="s">
        <v>94</v>
      </c>
      <c r="B12" s="76"/>
      <c r="C12" s="76"/>
      <c r="D12" s="77"/>
      <c r="E12" s="76"/>
      <c r="F12" s="77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13"/>
    </row>
    <row r="13" spans="1:19" s="81" customFormat="1" ht="28.9" customHeight="1" thickBot="1" x14ac:dyDescent="0.45">
      <c r="A13" s="249" t="s">
        <v>96</v>
      </c>
      <c r="B13" s="79"/>
      <c r="C13" s="79"/>
      <c r="D13" s="80"/>
      <c r="E13" s="79"/>
      <c r="F13" s="251"/>
      <c r="G13" s="82"/>
      <c r="I13" s="83" t="s">
        <v>64</v>
      </c>
      <c r="J13" s="83" t="s">
        <v>64</v>
      </c>
      <c r="K13" s="83" t="s">
        <v>64</v>
      </c>
      <c r="L13" s="83" t="s">
        <v>64</v>
      </c>
      <c r="M13" s="83" t="s">
        <v>64</v>
      </c>
      <c r="N13" s="83" t="s">
        <v>64</v>
      </c>
      <c r="O13" s="83" t="s">
        <v>64</v>
      </c>
      <c r="P13" s="83" t="s">
        <v>64</v>
      </c>
      <c r="Q13" s="83" t="s">
        <v>64</v>
      </c>
      <c r="R13" s="84"/>
      <c r="S13" s="84"/>
    </row>
    <row r="14" spans="1:19" s="81" customFormat="1" ht="28.9" customHeight="1" x14ac:dyDescent="0.4">
      <c r="A14" s="279" t="s">
        <v>7</v>
      </c>
      <c r="B14" s="280"/>
      <c r="C14" s="280"/>
      <c r="D14" s="280"/>
      <c r="E14" s="85" t="s">
        <v>98</v>
      </c>
      <c r="F14" s="86" t="s">
        <v>8</v>
      </c>
      <c r="G14" s="87" t="s">
        <v>9</v>
      </c>
      <c r="H14" s="88"/>
      <c r="I14" s="89">
        <v>2019</v>
      </c>
      <c r="J14" s="89">
        <v>2019</v>
      </c>
      <c r="K14" s="89">
        <v>2019</v>
      </c>
      <c r="L14" s="89">
        <v>2019</v>
      </c>
      <c r="M14" s="89">
        <v>2019</v>
      </c>
      <c r="N14" s="89">
        <v>2019</v>
      </c>
      <c r="O14" s="89">
        <v>2019</v>
      </c>
      <c r="P14" s="89">
        <v>2019</v>
      </c>
      <c r="Q14" s="89">
        <v>2019</v>
      </c>
      <c r="R14" s="90" t="s">
        <v>10</v>
      </c>
      <c r="S14" s="84"/>
    </row>
    <row r="15" spans="1:19" s="81" customFormat="1" ht="28.9" customHeight="1" x14ac:dyDescent="0.4">
      <c r="A15" s="281" t="s">
        <v>11</v>
      </c>
      <c r="B15" s="282"/>
      <c r="C15" s="282"/>
      <c r="D15" s="282"/>
      <c r="E15" s="91" t="s">
        <v>68</v>
      </c>
      <c r="F15" s="92" t="s">
        <v>12</v>
      </c>
      <c r="G15" s="93" t="s">
        <v>13</v>
      </c>
      <c r="H15" s="94" t="s">
        <v>14</v>
      </c>
      <c r="I15" s="95" t="s">
        <v>59</v>
      </c>
      <c r="J15" s="95" t="s">
        <v>59</v>
      </c>
      <c r="K15" s="95" t="s">
        <v>60</v>
      </c>
      <c r="L15" s="95" t="s">
        <v>60</v>
      </c>
      <c r="M15" s="95" t="s">
        <v>86</v>
      </c>
      <c r="N15" s="95" t="s">
        <v>86</v>
      </c>
      <c r="O15" s="95" t="s">
        <v>65</v>
      </c>
      <c r="P15" s="95" t="s">
        <v>61</v>
      </c>
      <c r="Q15" s="96" t="s">
        <v>61</v>
      </c>
      <c r="R15" s="97" t="s">
        <v>15</v>
      </c>
      <c r="S15" s="84"/>
    </row>
    <row r="16" spans="1:19" s="81" customFormat="1" ht="48.6" customHeight="1" thickBot="1" x14ac:dyDescent="0.4">
      <c r="A16" s="293" t="s">
        <v>16</v>
      </c>
      <c r="B16" s="294"/>
      <c r="C16" s="294"/>
      <c r="D16" s="294"/>
      <c r="E16" s="98" t="s">
        <v>67</v>
      </c>
      <c r="F16" s="99" t="s">
        <v>99</v>
      </c>
      <c r="G16" s="100" t="s">
        <v>17</v>
      </c>
      <c r="H16" s="101" t="s">
        <v>18</v>
      </c>
      <c r="I16" s="102" t="s">
        <v>62</v>
      </c>
      <c r="J16" s="103" t="s">
        <v>19</v>
      </c>
      <c r="K16" s="104" t="s">
        <v>63</v>
      </c>
      <c r="L16" s="103" t="s">
        <v>19</v>
      </c>
      <c r="M16" s="104" t="s">
        <v>63</v>
      </c>
      <c r="N16" s="103" t="s">
        <v>19</v>
      </c>
      <c r="O16" s="105" t="s">
        <v>66</v>
      </c>
      <c r="P16" s="104" t="s">
        <v>63</v>
      </c>
      <c r="Q16" s="103" t="s">
        <v>19</v>
      </c>
      <c r="R16" s="106" t="s">
        <v>20</v>
      </c>
      <c r="S16" s="84"/>
    </row>
    <row r="17" spans="1:19" s="81" customFormat="1" ht="28.9" customHeight="1" x14ac:dyDescent="0.4">
      <c r="A17" s="295" t="s">
        <v>23</v>
      </c>
      <c r="B17" s="295"/>
      <c r="C17" s="295"/>
      <c r="D17" s="295"/>
      <c r="E17" s="107"/>
      <c r="F17" s="108"/>
      <c r="G17" s="109" t="s">
        <v>21</v>
      </c>
      <c r="H17" s="110">
        <v>0</v>
      </c>
      <c r="I17" s="111">
        <v>10000</v>
      </c>
      <c r="J17" s="112">
        <v>0</v>
      </c>
      <c r="K17" s="111">
        <v>0</v>
      </c>
      <c r="L17" s="112">
        <v>-2500</v>
      </c>
      <c r="M17" s="111">
        <v>0</v>
      </c>
      <c r="N17" s="112">
        <v>0</v>
      </c>
      <c r="O17" s="112">
        <v>0</v>
      </c>
      <c r="P17" s="111">
        <v>0</v>
      </c>
      <c r="Q17" s="112">
        <v>0</v>
      </c>
      <c r="R17" s="113">
        <f>SUM(I17:Q17)</f>
        <v>7500</v>
      </c>
      <c r="S17" s="84"/>
    </row>
    <row r="18" spans="1:19" s="81" customFormat="1" ht="28.9" customHeight="1" x14ac:dyDescent="0.4">
      <c r="A18" s="259" t="s">
        <v>23</v>
      </c>
      <c r="B18" s="259"/>
      <c r="C18" s="259"/>
      <c r="D18" s="259"/>
      <c r="E18" s="114" t="s">
        <v>23</v>
      </c>
      <c r="F18" s="115" t="s">
        <v>23</v>
      </c>
      <c r="G18" s="116" t="s">
        <v>22</v>
      </c>
      <c r="H18" s="117">
        <v>0</v>
      </c>
      <c r="I18" s="118">
        <v>0</v>
      </c>
      <c r="J18" s="119">
        <v>-5000</v>
      </c>
      <c r="K18" s="118"/>
      <c r="L18" s="119">
        <v>0</v>
      </c>
      <c r="M18" s="118"/>
      <c r="N18" s="112">
        <v>0</v>
      </c>
      <c r="O18" s="112">
        <v>0</v>
      </c>
      <c r="P18" s="111">
        <v>0</v>
      </c>
      <c r="Q18" s="112">
        <v>0</v>
      </c>
      <c r="R18" s="113">
        <f t="shared" ref="R18:R26" si="0">SUM(I18:Q18)</f>
        <v>-5000</v>
      </c>
      <c r="S18" s="84"/>
    </row>
    <row r="19" spans="1:19" s="81" customFormat="1" ht="28.9" customHeight="1" x14ac:dyDescent="0.4">
      <c r="A19" s="259" t="s">
        <v>23</v>
      </c>
      <c r="B19" s="259"/>
      <c r="C19" s="259"/>
      <c r="D19" s="259"/>
      <c r="E19" s="114" t="s">
        <v>23</v>
      </c>
      <c r="F19" s="115" t="s">
        <v>23</v>
      </c>
      <c r="G19" s="116" t="s">
        <v>24</v>
      </c>
      <c r="H19" s="117">
        <f>+I19*0.025</f>
        <v>87.5</v>
      </c>
      <c r="I19" s="118">
        <v>3500</v>
      </c>
      <c r="J19" s="119">
        <v>0</v>
      </c>
      <c r="K19" s="118">
        <v>0</v>
      </c>
      <c r="L19" s="119">
        <v>0</v>
      </c>
      <c r="M19" s="118">
        <v>0</v>
      </c>
      <c r="N19" s="112">
        <v>0</v>
      </c>
      <c r="O19" s="112">
        <v>0</v>
      </c>
      <c r="P19" s="111">
        <v>0</v>
      </c>
      <c r="Q19" s="112">
        <v>0</v>
      </c>
      <c r="R19" s="113">
        <f t="shared" si="0"/>
        <v>3500</v>
      </c>
      <c r="S19" s="84"/>
    </row>
    <row r="20" spans="1:19" s="81" customFormat="1" ht="28.9" customHeight="1" x14ac:dyDescent="0.4">
      <c r="A20" s="259" t="s">
        <v>23</v>
      </c>
      <c r="B20" s="259"/>
      <c r="C20" s="259"/>
      <c r="D20" s="259"/>
      <c r="E20" s="114"/>
      <c r="F20" s="115" t="s">
        <v>23</v>
      </c>
      <c r="G20" s="116" t="s">
        <v>22</v>
      </c>
      <c r="H20" s="117">
        <v>75</v>
      </c>
      <c r="I20" s="118">
        <v>0</v>
      </c>
      <c r="J20" s="119">
        <v>0</v>
      </c>
      <c r="K20" s="118">
        <v>3000</v>
      </c>
      <c r="L20" s="119">
        <v>0</v>
      </c>
      <c r="M20" s="118">
        <v>0</v>
      </c>
      <c r="N20" s="112">
        <v>0</v>
      </c>
      <c r="O20" s="112">
        <v>0</v>
      </c>
      <c r="P20" s="111">
        <v>0</v>
      </c>
      <c r="Q20" s="112">
        <v>0</v>
      </c>
      <c r="R20" s="113">
        <f t="shared" si="0"/>
        <v>3000</v>
      </c>
      <c r="S20" s="84"/>
    </row>
    <row r="21" spans="1:19" s="81" customFormat="1" ht="28.9" customHeight="1" x14ac:dyDescent="0.4">
      <c r="A21" s="259" t="s">
        <v>23</v>
      </c>
      <c r="B21" s="259"/>
      <c r="C21" s="259"/>
      <c r="D21" s="259"/>
      <c r="E21" s="120"/>
      <c r="F21" s="121"/>
      <c r="G21" s="116" t="s">
        <v>24</v>
      </c>
      <c r="H21" s="117">
        <v>0</v>
      </c>
      <c r="I21" s="118">
        <v>0</v>
      </c>
      <c r="J21" s="119">
        <v>0</v>
      </c>
      <c r="K21" s="118">
        <v>0</v>
      </c>
      <c r="L21" s="119">
        <v>-1500</v>
      </c>
      <c r="M21" s="118">
        <v>0</v>
      </c>
      <c r="N21" s="112">
        <v>0</v>
      </c>
      <c r="O21" s="112">
        <v>0</v>
      </c>
      <c r="P21" s="111">
        <v>0</v>
      </c>
      <c r="Q21" s="112">
        <v>0</v>
      </c>
      <c r="R21" s="113">
        <f t="shared" si="0"/>
        <v>-1500</v>
      </c>
      <c r="S21" s="84"/>
    </row>
    <row r="22" spans="1:19" s="81" customFormat="1" ht="28.9" customHeight="1" x14ac:dyDescent="0.4">
      <c r="A22" s="259" t="s">
        <v>23</v>
      </c>
      <c r="B22" s="259"/>
      <c r="C22" s="259"/>
      <c r="D22" s="259"/>
      <c r="E22" s="120"/>
      <c r="F22" s="121"/>
      <c r="G22" s="116" t="s">
        <v>25</v>
      </c>
      <c r="H22" s="117">
        <v>0</v>
      </c>
      <c r="I22" s="118">
        <v>0</v>
      </c>
      <c r="J22" s="119">
        <v>0</v>
      </c>
      <c r="K22" s="118">
        <v>0</v>
      </c>
      <c r="L22" s="119">
        <v>-2000</v>
      </c>
      <c r="M22" s="118">
        <v>0</v>
      </c>
      <c r="N22" s="112">
        <v>0</v>
      </c>
      <c r="O22" s="112">
        <v>0</v>
      </c>
      <c r="P22" s="111">
        <v>0</v>
      </c>
      <c r="Q22" s="112">
        <v>0</v>
      </c>
      <c r="R22" s="113">
        <f t="shared" si="0"/>
        <v>-2000</v>
      </c>
      <c r="S22" s="84"/>
    </row>
    <row r="23" spans="1:19" s="81" customFormat="1" ht="28.9" customHeight="1" x14ac:dyDescent="0.4">
      <c r="A23" s="259" t="s">
        <v>23</v>
      </c>
      <c r="B23" s="259"/>
      <c r="C23" s="259"/>
      <c r="D23" s="259"/>
      <c r="E23" s="120" t="s">
        <v>23</v>
      </c>
      <c r="F23" s="115" t="s">
        <v>23</v>
      </c>
      <c r="G23" s="116" t="s">
        <v>24</v>
      </c>
      <c r="H23" s="117">
        <v>125</v>
      </c>
      <c r="I23" s="118">
        <v>0</v>
      </c>
      <c r="J23" s="119">
        <v>0</v>
      </c>
      <c r="K23" s="118">
        <v>0</v>
      </c>
      <c r="L23" s="119">
        <v>0</v>
      </c>
      <c r="M23" s="118">
        <v>5000</v>
      </c>
      <c r="N23" s="112">
        <v>0</v>
      </c>
      <c r="O23" s="112">
        <v>0</v>
      </c>
      <c r="P23" s="111">
        <v>0</v>
      </c>
      <c r="Q23" s="112">
        <v>0</v>
      </c>
      <c r="R23" s="113">
        <f t="shared" si="0"/>
        <v>5000</v>
      </c>
      <c r="S23" s="84"/>
    </row>
    <row r="24" spans="1:19" s="81" customFormat="1" ht="28.9" customHeight="1" x14ac:dyDescent="0.4">
      <c r="A24" s="259" t="s">
        <v>23</v>
      </c>
      <c r="B24" s="259"/>
      <c r="C24" s="259"/>
      <c r="D24" s="259"/>
      <c r="E24" s="120"/>
      <c r="F24" s="121"/>
      <c r="G24" s="116" t="s">
        <v>26</v>
      </c>
      <c r="H24" s="117">
        <v>40</v>
      </c>
      <c r="I24" s="118">
        <v>0</v>
      </c>
      <c r="J24" s="119">
        <v>0</v>
      </c>
      <c r="K24" s="118">
        <v>0</v>
      </c>
      <c r="L24" s="119">
        <v>0</v>
      </c>
      <c r="M24" s="118">
        <v>2000</v>
      </c>
      <c r="N24" s="112">
        <v>0</v>
      </c>
      <c r="O24" s="112">
        <v>0</v>
      </c>
      <c r="P24" s="111">
        <v>0</v>
      </c>
      <c r="Q24" s="112">
        <v>0</v>
      </c>
      <c r="R24" s="113">
        <f t="shared" si="0"/>
        <v>2000</v>
      </c>
      <c r="S24" s="84"/>
    </row>
    <row r="25" spans="1:19" s="81" customFormat="1" ht="28.9" customHeight="1" x14ac:dyDescent="0.4">
      <c r="A25" s="259" t="s">
        <v>23</v>
      </c>
      <c r="B25" s="259"/>
      <c r="C25" s="259"/>
      <c r="D25" s="259"/>
      <c r="E25" s="122"/>
      <c r="F25" s="123"/>
      <c r="G25" s="116" t="s">
        <v>23</v>
      </c>
      <c r="H25" s="117">
        <v>0</v>
      </c>
      <c r="I25" s="118">
        <v>0</v>
      </c>
      <c r="J25" s="119">
        <v>0</v>
      </c>
      <c r="K25" s="118">
        <v>0</v>
      </c>
      <c r="L25" s="119">
        <v>0</v>
      </c>
      <c r="M25" s="118">
        <v>0</v>
      </c>
      <c r="N25" s="112">
        <v>0</v>
      </c>
      <c r="O25" s="112">
        <v>0</v>
      </c>
      <c r="P25" s="111">
        <v>0</v>
      </c>
      <c r="Q25" s="112">
        <v>0</v>
      </c>
      <c r="R25" s="113">
        <f t="shared" si="0"/>
        <v>0</v>
      </c>
      <c r="S25" s="84"/>
    </row>
    <row r="26" spans="1:19" s="81" customFormat="1" ht="28.9" customHeight="1" x14ac:dyDescent="0.4">
      <c r="A26" s="259" t="s">
        <v>23</v>
      </c>
      <c r="B26" s="259"/>
      <c r="C26" s="259"/>
      <c r="D26" s="259"/>
      <c r="E26" s="124"/>
      <c r="F26" s="125"/>
      <c r="G26" s="116" t="s">
        <v>23</v>
      </c>
      <c r="H26" s="117">
        <v>0</v>
      </c>
      <c r="I26" s="118">
        <v>0</v>
      </c>
      <c r="J26" s="119">
        <v>0</v>
      </c>
      <c r="K26" s="118">
        <v>0</v>
      </c>
      <c r="L26" s="119">
        <v>0</v>
      </c>
      <c r="M26" s="118">
        <v>0</v>
      </c>
      <c r="N26" s="112">
        <v>0</v>
      </c>
      <c r="O26" s="112">
        <v>0</v>
      </c>
      <c r="P26" s="111">
        <v>0</v>
      </c>
      <c r="Q26" s="112">
        <v>0</v>
      </c>
      <c r="R26" s="113">
        <f t="shared" si="0"/>
        <v>0</v>
      </c>
      <c r="S26" s="84"/>
    </row>
    <row r="27" spans="1:19" s="81" customFormat="1" ht="28.9" customHeight="1" x14ac:dyDescent="0.4">
      <c r="A27" s="259" t="s">
        <v>70</v>
      </c>
      <c r="B27" s="259"/>
      <c r="C27" s="259"/>
      <c r="D27" s="259"/>
      <c r="E27" s="124"/>
      <c r="F27" s="125"/>
      <c r="G27" s="116" t="s">
        <v>23</v>
      </c>
      <c r="H27" s="117">
        <v>0</v>
      </c>
      <c r="I27" s="118">
        <v>0</v>
      </c>
      <c r="J27" s="119">
        <v>0</v>
      </c>
      <c r="K27" s="118">
        <v>0</v>
      </c>
      <c r="L27" s="119">
        <v>0</v>
      </c>
      <c r="M27" s="118">
        <v>0</v>
      </c>
      <c r="N27" s="112">
        <v>0</v>
      </c>
      <c r="O27" s="112">
        <v>0</v>
      </c>
      <c r="P27" s="111">
        <v>0</v>
      </c>
      <c r="Q27" s="112">
        <v>0</v>
      </c>
      <c r="R27" s="126">
        <f>SUM(R17:R26)</f>
        <v>12500</v>
      </c>
      <c r="S27" s="84" t="s">
        <v>27</v>
      </c>
    </row>
    <row r="28" spans="1:19" s="81" customFormat="1" ht="28.9" customHeight="1" thickBot="1" x14ac:dyDescent="0.75">
      <c r="A28" s="263" t="s">
        <v>28</v>
      </c>
      <c r="B28" s="264"/>
      <c r="C28" s="264"/>
      <c r="D28" s="265"/>
      <c r="E28" s="127">
        <v>-6500</v>
      </c>
      <c r="F28" s="125">
        <f>+E28*0.5</f>
        <v>-3250</v>
      </c>
      <c r="G28" s="128"/>
      <c r="H28" s="129"/>
      <c r="I28" s="130"/>
      <c r="J28" s="131"/>
      <c r="K28" s="130"/>
      <c r="L28" s="131"/>
      <c r="M28" s="130"/>
      <c r="N28" s="131"/>
      <c r="O28" s="131"/>
      <c r="P28" s="130"/>
      <c r="Q28" s="131"/>
      <c r="R28" s="132">
        <f>+F28</f>
        <v>-3250</v>
      </c>
      <c r="S28" s="133">
        <f>+R28</f>
        <v>-3250</v>
      </c>
    </row>
    <row r="29" spans="1:19" s="81" customFormat="1" ht="28.9" customHeight="1" x14ac:dyDescent="0.4">
      <c r="A29" s="290" t="s">
        <v>29</v>
      </c>
      <c r="B29" s="291"/>
      <c r="C29" s="291"/>
      <c r="D29" s="292"/>
      <c r="E29" s="134"/>
      <c r="F29" s="135">
        <f>+F28</f>
        <v>-3250</v>
      </c>
      <c r="G29" s="136"/>
      <c r="H29" s="137">
        <f>SUM(H18:H27)</f>
        <v>327.5</v>
      </c>
      <c r="I29" s="137">
        <f t="shared" ref="I29:N29" si="1">SUM(I17:I27)</f>
        <v>13500</v>
      </c>
      <c r="J29" s="137">
        <f t="shared" si="1"/>
        <v>-5000</v>
      </c>
      <c r="K29" s="137">
        <f t="shared" si="1"/>
        <v>3000</v>
      </c>
      <c r="L29" s="137">
        <f t="shared" si="1"/>
        <v>-6000</v>
      </c>
      <c r="M29" s="137">
        <f t="shared" si="1"/>
        <v>7000</v>
      </c>
      <c r="N29" s="137">
        <f t="shared" si="1"/>
        <v>0</v>
      </c>
      <c r="O29" s="137"/>
      <c r="P29" s="137">
        <f>SUM(P17:P27)</f>
        <v>0</v>
      </c>
      <c r="Q29" s="137">
        <f>SUM(Q17:Q27)</f>
        <v>0</v>
      </c>
      <c r="R29" s="138">
        <f>SUM(I29:Q29)+F29</f>
        <v>9250</v>
      </c>
      <c r="S29" s="84"/>
    </row>
    <row r="30" spans="1:19" s="81" customFormat="1" ht="80.45" customHeight="1" thickBot="1" x14ac:dyDescent="0.4">
      <c r="A30" s="139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140" t="s">
        <v>30</v>
      </c>
    </row>
    <row r="31" spans="1:19" s="81" customFormat="1" ht="28.15" customHeight="1" thickBot="1" x14ac:dyDescent="0.35">
      <c r="A31" s="139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141"/>
    </row>
    <row r="32" spans="1:19" s="81" customFormat="1" ht="104.45" customHeight="1" thickBot="1" x14ac:dyDescent="0.4">
      <c r="A32" s="296" t="s">
        <v>7</v>
      </c>
      <c r="B32" s="297"/>
      <c r="C32" s="297"/>
      <c r="D32" s="297"/>
      <c r="E32" s="142" t="s">
        <v>73</v>
      </c>
      <c r="F32" s="143"/>
      <c r="G32" s="285" t="s">
        <v>31</v>
      </c>
      <c r="H32" s="285"/>
      <c r="I32" s="286"/>
      <c r="J32" s="144" t="s">
        <v>71</v>
      </c>
      <c r="K32" s="145">
        <f>+R29</f>
        <v>9250</v>
      </c>
      <c r="L32" s="146" t="s">
        <v>80</v>
      </c>
      <c r="M32" s="147" t="s">
        <v>32</v>
      </c>
      <c r="N32" s="148" t="s">
        <v>78</v>
      </c>
      <c r="O32" s="149" t="s">
        <v>77</v>
      </c>
      <c r="P32" s="150" t="s">
        <v>33</v>
      </c>
      <c r="Q32" s="150" t="s">
        <v>76</v>
      </c>
      <c r="R32" s="151" t="s">
        <v>34</v>
      </c>
    </row>
    <row r="33" spans="1:18" s="81" customFormat="1" ht="49.5" customHeight="1" thickBot="1" x14ac:dyDescent="0.4">
      <c r="A33" s="152" t="s">
        <v>35</v>
      </c>
      <c r="B33" s="153"/>
      <c r="C33" s="153"/>
      <c r="D33" s="154"/>
      <c r="E33" s="155"/>
      <c r="F33" s="156"/>
      <c r="G33" s="157" t="s">
        <v>23</v>
      </c>
      <c r="H33" s="157" t="s">
        <v>36</v>
      </c>
      <c r="I33" s="158" t="s">
        <v>37</v>
      </c>
      <c r="J33" s="159" t="s">
        <v>38</v>
      </c>
      <c r="K33" s="160" t="s">
        <v>39</v>
      </c>
      <c r="L33" s="161" t="s">
        <v>40</v>
      </c>
      <c r="M33" s="162" t="s">
        <v>41</v>
      </c>
      <c r="N33" s="161" t="s">
        <v>42</v>
      </c>
      <c r="O33" s="163" t="s">
        <v>43</v>
      </c>
      <c r="P33" s="161" t="s">
        <v>14</v>
      </c>
      <c r="Q33" s="164" t="s">
        <v>44</v>
      </c>
      <c r="R33" s="165" t="s">
        <v>45</v>
      </c>
    </row>
    <row r="34" spans="1:18" s="81" customFormat="1" ht="40.5" customHeight="1" thickBot="1" x14ac:dyDescent="0.4">
      <c r="A34" s="166" t="s">
        <v>46</v>
      </c>
      <c r="B34" s="167"/>
      <c r="C34" s="167"/>
      <c r="D34" s="168"/>
      <c r="E34" s="169"/>
      <c r="F34" s="169"/>
      <c r="G34" s="169" t="s">
        <v>23</v>
      </c>
      <c r="H34" s="170" t="s">
        <v>47</v>
      </c>
      <c r="I34" s="171" t="s">
        <v>48</v>
      </c>
      <c r="J34" s="172" t="s">
        <v>49</v>
      </c>
      <c r="K34" s="173" t="s">
        <v>50</v>
      </c>
      <c r="L34" s="170" t="s">
        <v>50</v>
      </c>
      <c r="M34" s="174" t="s">
        <v>51</v>
      </c>
      <c r="N34" s="169" t="s">
        <v>82</v>
      </c>
      <c r="O34" s="175" t="s">
        <v>53</v>
      </c>
      <c r="P34" s="169" t="s">
        <v>83</v>
      </c>
      <c r="Q34" s="176" t="s">
        <v>79</v>
      </c>
      <c r="R34" s="177" t="s">
        <v>55</v>
      </c>
    </row>
    <row r="35" spans="1:18" s="81" customFormat="1" ht="28.9" customHeight="1" x14ac:dyDescent="0.35">
      <c r="A35" s="287" t="s">
        <v>56</v>
      </c>
      <c r="B35" s="288"/>
      <c r="C35" s="288"/>
      <c r="D35" s="288"/>
      <c r="E35" s="288"/>
      <c r="F35" s="288"/>
      <c r="G35" s="289"/>
      <c r="H35" s="178">
        <f>+I17+K17+M17+O17+P17</f>
        <v>10000</v>
      </c>
      <c r="I35" s="178">
        <f>+J17+L17+N17+Q17</f>
        <v>-2500</v>
      </c>
      <c r="J35" s="179">
        <f>IF(+H35+I35&gt;0,+H35+I35,0)</f>
        <v>7500</v>
      </c>
      <c r="K35" s="180">
        <f t="shared" ref="K35:K41" si="2">+J35/$J$46</f>
        <v>0.35714285714285715</v>
      </c>
      <c r="L35" s="181">
        <f t="shared" ref="L35:L41" si="3">+K35*$K$32</f>
        <v>3303.5714285714284</v>
      </c>
      <c r="M35" s="182">
        <v>0.03</v>
      </c>
      <c r="N35" s="183">
        <v>300</v>
      </c>
      <c r="O35" s="184" t="s">
        <v>23</v>
      </c>
      <c r="P35" s="178">
        <v>0</v>
      </c>
      <c r="Q35" s="185">
        <v>0</v>
      </c>
      <c r="R35" s="186"/>
    </row>
    <row r="36" spans="1:18" s="81" customFormat="1" ht="28.9" customHeight="1" x14ac:dyDescent="0.35">
      <c r="A36" s="253" t="str">
        <f>+G18</f>
        <v>Maple Hts.</v>
      </c>
      <c r="B36" s="254"/>
      <c r="C36" s="254"/>
      <c r="D36" s="254"/>
      <c r="E36" s="254"/>
      <c r="F36" s="254"/>
      <c r="G36" s="255"/>
      <c r="H36" s="178">
        <f t="shared" ref="H36:H42" si="4">+I18+K18+M18+O18+P18</f>
        <v>0</v>
      </c>
      <c r="I36" s="178">
        <f t="shared" ref="I36:I42" si="5">+J18+L18+N18+Q18</f>
        <v>-5000</v>
      </c>
      <c r="J36" s="179">
        <f>IF(+H36+I36&gt;0,+H36+I36,0)</f>
        <v>0</v>
      </c>
      <c r="K36" s="180">
        <f t="shared" si="2"/>
        <v>0</v>
      </c>
      <c r="L36" s="187">
        <f t="shared" si="3"/>
        <v>0</v>
      </c>
      <c r="M36" s="188">
        <v>2.5000000000000001E-2</v>
      </c>
      <c r="N36" s="189">
        <v>0</v>
      </c>
      <c r="O36" s="190">
        <f t="shared" ref="O36:O45" si="6">+L36*M36</f>
        <v>0</v>
      </c>
      <c r="P36" s="189">
        <f>+H18</f>
        <v>0</v>
      </c>
      <c r="Q36" s="189">
        <f>+L36*0.0225</f>
        <v>0</v>
      </c>
      <c r="R36" s="191">
        <f>SMALL(O36:Q36,1)</f>
        <v>0</v>
      </c>
    </row>
    <row r="37" spans="1:18" s="81" customFormat="1" ht="28.9" customHeight="1" x14ac:dyDescent="0.35">
      <c r="A37" s="253" t="str">
        <f t="shared" ref="A37:A45" si="7">+G19</f>
        <v>Cleveland</v>
      </c>
      <c r="B37" s="254"/>
      <c r="C37" s="254"/>
      <c r="D37" s="254"/>
      <c r="E37" s="254"/>
      <c r="F37" s="254"/>
      <c r="G37" s="255"/>
      <c r="H37" s="178">
        <f t="shared" si="4"/>
        <v>3500</v>
      </c>
      <c r="I37" s="178">
        <f t="shared" si="5"/>
        <v>0</v>
      </c>
      <c r="J37" s="179">
        <f t="shared" ref="J37:J42" si="8">IF(+H37+I37&gt;0,+H37+I37,0)</f>
        <v>3500</v>
      </c>
      <c r="K37" s="180">
        <f t="shared" si="2"/>
        <v>0.16666666666666666</v>
      </c>
      <c r="L37" s="187">
        <f t="shared" si="3"/>
        <v>1541.6666666666665</v>
      </c>
      <c r="M37" s="188">
        <v>2.5000000000000001E-2</v>
      </c>
      <c r="N37" s="189">
        <v>0</v>
      </c>
      <c r="O37" s="190">
        <f t="shared" si="6"/>
        <v>38.541666666666664</v>
      </c>
      <c r="P37" s="189">
        <f t="shared" ref="P37:P45" si="9">+H19</f>
        <v>87.5</v>
      </c>
      <c r="Q37" s="189">
        <f>+L37*0.0225</f>
        <v>34.687499999999993</v>
      </c>
      <c r="R37" s="191">
        <f t="shared" ref="R37:R45" si="10">SMALL(O37:Q37,1)</f>
        <v>34.687499999999993</v>
      </c>
    </row>
    <row r="38" spans="1:18" s="81" customFormat="1" ht="28.9" customHeight="1" x14ac:dyDescent="0.3">
      <c r="A38" s="253" t="str">
        <f t="shared" si="7"/>
        <v>Maple Hts.</v>
      </c>
      <c r="B38" s="254"/>
      <c r="C38" s="254"/>
      <c r="D38" s="254"/>
      <c r="E38" s="254"/>
      <c r="F38" s="254"/>
      <c r="G38" s="255"/>
      <c r="H38" s="178">
        <f t="shared" si="4"/>
        <v>3000</v>
      </c>
      <c r="I38" s="178">
        <f t="shared" si="5"/>
        <v>0</v>
      </c>
      <c r="J38" s="179">
        <f t="shared" si="8"/>
        <v>3000</v>
      </c>
      <c r="K38" s="180">
        <f t="shared" si="2"/>
        <v>0.14285714285714285</v>
      </c>
      <c r="L38" s="187">
        <f t="shared" si="3"/>
        <v>1321.4285714285713</v>
      </c>
      <c r="M38" s="188">
        <v>2.5000000000000001E-2</v>
      </c>
      <c r="N38" s="189">
        <v>0</v>
      </c>
      <c r="O38" s="190">
        <f t="shared" si="6"/>
        <v>33.035714285714285</v>
      </c>
      <c r="P38" s="189">
        <f t="shared" si="9"/>
        <v>75</v>
      </c>
      <c r="Q38" s="189">
        <f t="shared" ref="Q38:Q40" si="11">+L38*0.0225</f>
        <v>29.732142857142854</v>
      </c>
      <c r="R38" s="191">
        <f t="shared" si="10"/>
        <v>29.732142857142854</v>
      </c>
    </row>
    <row r="39" spans="1:18" s="81" customFormat="1" ht="28.9" customHeight="1" x14ac:dyDescent="0.3">
      <c r="A39" s="253" t="str">
        <f t="shared" si="7"/>
        <v>Cleveland</v>
      </c>
      <c r="B39" s="254"/>
      <c r="C39" s="254"/>
      <c r="D39" s="254"/>
      <c r="E39" s="254"/>
      <c r="F39" s="254"/>
      <c r="G39" s="255"/>
      <c r="H39" s="178">
        <f t="shared" si="4"/>
        <v>0</v>
      </c>
      <c r="I39" s="178">
        <f t="shared" si="5"/>
        <v>-1500</v>
      </c>
      <c r="J39" s="179">
        <f t="shared" si="8"/>
        <v>0</v>
      </c>
      <c r="K39" s="180">
        <f t="shared" si="2"/>
        <v>0</v>
      </c>
      <c r="L39" s="187">
        <f t="shared" si="3"/>
        <v>0</v>
      </c>
      <c r="M39" s="188">
        <v>2.5000000000000001E-2</v>
      </c>
      <c r="N39" s="189">
        <v>0</v>
      </c>
      <c r="O39" s="190">
        <f t="shared" si="6"/>
        <v>0</v>
      </c>
      <c r="P39" s="189">
        <f t="shared" si="9"/>
        <v>0</v>
      </c>
      <c r="Q39" s="189">
        <f t="shared" si="11"/>
        <v>0</v>
      </c>
      <c r="R39" s="191">
        <f t="shared" si="10"/>
        <v>0</v>
      </c>
    </row>
    <row r="40" spans="1:18" s="81" customFormat="1" ht="28.9" customHeight="1" x14ac:dyDescent="0.3">
      <c r="A40" s="253" t="str">
        <f t="shared" si="7"/>
        <v>Garfield Hts</v>
      </c>
      <c r="B40" s="254"/>
      <c r="C40" s="254"/>
      <c r="D40" s="254"/>
      <c r="E40" s="254"/>
      <c r="F40" s="254"/>
      <c r="G40" s="255"/>
      <c r="H40" s="178">
        <f t="shared" si="4"/>
        <v>0</v>
      </c>
      <c r="I40" s="178">
        <f t="shared" si="5"/>
        <v>-2000</v>
      </c>
      <c r="J40" s="179">
        <f t="shared" si="8"/>
        <v>0</v>
      </c>
      <c r="K40" s="180">
        <f t="shared" si="2"/>
        <v>0</v>
      </c>
      <c r="L40" s="187">
        <f t="shared" si="3"/>
        <v>0</v>
      </c>
      <c r="M40" s="188">
        <v>0.02</v>
      </c>
      <c r="N40" s="189">
        <v>0</v>
      </c>
      <c r="O40" s="190">
        <f t="shared" si="6"/>
        <v>0</v>
      </c>
      <c r="P40" s="189">
        <f t="shared" si="9"/>
        <v>0</v>
      </c>
      <c r="Q40" s="189">
        <f t="shared" si="11"/>
        <v>0</v>
      </c>
      <c r="R40" s="191">
        <f t="shared" si="10"/>
        <v>0</v>
      </c>
    </row>
    <row r="41" spans="1:18" s="81" customFormat="1" ht="28.9" customHeight="1" x14ac:dyDescent="0.3">
      <c r="A41" s="253" t="str">
        <f t="shared" si="7"/>
        <v>Cleveland</v>
      </c>
      <c r="B41" s="254"/>
      <c r="C41" s="254"/>
      <c r="D41" s="254"/>
      <c r="E41" s="254"/>
      <c r="F41" s="254"/>
      <c r="G41" s="255"/>
      <c r="H41" s="178">
        <f t="shared" si="4"/>
        <v>5000</v>
      </c>
      <c r="I41" s="178">
        <f t="shared" si="5"/>
        <v>0</v>
      </c>
      <c r="J41" s="179">
        <f t="shared" si="8"/>
        <v>5000</v>
      </c>
      <c r="K41" s="180">
        <f t="shared" si="2"/>
        <v>0.23809523809523808</v>
      </c>
      <c r="L41" s="187">
        <f t="shared" si="3"/>
        <v>2202.3809523809523</v>
      </c>
      <c r="M41" s="188">
        <v>2.5000000000000001E-2</v>
      </c>
      <c r="N41" s="189">
        <v>0</v>
      </c>
      <c r="O41" s="190">
        <f t="shared" si="6"/>
        <v>55.05952380952381</v>
      </c>
      <c r="P41" s="189">
        <f t="shared" si="9"/>
        <v>125</v>
      </c>
      <c r="Q41" s="189">
        <f>+L41*0.0225</f>
        <v>49.553571428571423</v>
      </c>
      <c r="R41" s="191">
        <f t="shared" si="10"/>
        <v>49.553571428571423</v>
      </c>
    </row>
    <row r="42" spans="1:18" s="81" customFormat="1" ht="28.9" customHeight="1" x14ac:dyDescent="0.3">
      <c r="A42" s="253" t="str">
        <f t="shared" si="7"/>
        <v>Northfield Vllg.</v>
      </c>
      <c r="B42" s="254"/>
      <c r="C42" s="254"/>
      <c r="D42" s="254"/>
      <c r="E42" s="254"/>
      <c r="F42" s="254"/>
      <c r="G42" s="255"/>
      <c r="H42" s="178">
        <f t="shared" si="4"/>
        <v>2000</v>
      </c>
      <c r="I42" s="178">
        <f t="shared" si="5"/>
        <v>0</v>
      </c>
      <c r="J42" s="179">
        <f t="shared" si="8"/>
        <v>2000</v>
      </c>
      <c r="K42" s="180">
        <f>+J42/$J$46</f>
        <v>9.5238095238095233E-2</v>
      </c>
      <c r="L42" s="187">
        <f>+K42*$K$32</f>
        <v>880.95238095238085</v>
      </c>
      <c r="M42" s="188">
        <v>0.02</v>
      </c>
      <c r="N42" s="189">
        <v>0</v>
      </c>
      <c r="O42" s="190">
        <f t="shared" si="6"/>
        <v>17.619047619047617</v>
      </c>
      <c r="P42" s="189">
        <f t="shared" si="9"/>
        <v>40</v>
      </c>
      <c r="Q42" s="189">
        <f>+L42*0.0225</f>
        <v>19.821428571428569</v>
      </c>
      <c r="R42" s="191">
        <f t="shared" si="10"/>
        <v>17.619047619047617</v>
      </c>
    </row>
    <row r="43" spans="1:18" s="81" customFormat="1" ht="28.9" customHeight="1" x14ac:dyDescent="0.3">
      <c r="A43" s="253" t="str">
        <f t="shared" si="7"/>
        <v xml:space="preserve"> </v>
      </c>
      <c r="B43" s="254"/>
      <c r="C43" s="254"/>
      <c r="D43" s="254"/>
      <c r="E43" s="254"/>
      <c r="F43" s="254"/>
      <c r="G43" s="255"/>
      <c r="H43" s="178">
        <f t="shared" ref="H43:H45" si="12">+I25+K25+M25+O25+P25</f>
        <v>0</v>
      </c>
      <c r="I43" s="178">
        <f t="shared" ref="I43:I45" si="13">+J25+L25+N25+Q25</f>
        <v>0</v>
      </c>
      <c r="J43" s="179">
        <f t="shared" ref="J43:J45" si="14">IF(+H43+I43&gt;0,+H43+I43,0)</f>
        <v>0</v>
      </c>
      <c r="K43" s="180">
        <f t="shared" ref="K43:K45" si="15">+J43/$J$46</f>
        <v>0</v>
      </c>
      <c r="L43" s="187">
        <f t="shared" ref="L43:L45" si="16">+K43*$K$32</f>
        <v>0</v>
      </c>
      <c r="M43" s="192"/>
      <c r="N43" s="189">
        <v>0</v>
      </c>
      <c r="O43" s="190">
        <f t="shared" si="6"/>
        <v>0</v>
      </c>
      <c r="P43" s="189">
        <f t="shared" si="9"/>
        <v>0</v>
      </c>
      <c r="Q43" s="189">
        <f t="shared" ref="Q43:Q45" si="17">+L43*0.0225</f>
        <v>0</v>
      </c>
      <c r="R43" s="191">
        <f t="shared" si="10"/>
        <v>0</v>
      </c>
    </row>
    <row r="44" spans="1:18" s="81" customFormat="1" ht="28.9" customHeight="1" x14ac:dyDescent="0.3">
      <c r="A44" s="253" t="str">
        <f t="shared" si="7"/>
        <v xml:space="preserve"> </v>
      </c>
      <c r="B44" s="254"/>
      <c r="C44" s="254"/>
      <c r="D44" s="254"/>
      <c r="E44" s="254"/>
      <c r="F44" s="254"/>
      <c r="G44" s="255"/>
      <c r="H44" s="178">
        <f t="shared" si="12"/>
        <v>0</v>
      </c>
      <c r="I44" s="178">
        <f t="shared" si="13"/>
        <v>0</v>
      </c>
      <c r="J44" s="179">
        <f t="shared" si="14"/>
        <v>0</v>
      </c>
      <c r="K44" s="180">
        <f t="shared" si="15"/>
        <v>0</v>
      </c>
      <c r="L44" s="187">
        <f t="shared" si="16"/>
        <v>0</v>
      </c>
      <c r="M44" s="192"/>
      <c r="N44" s="189">
        <v>0</v>
      </c>
      <c r="O44" s="190">
        <f t="shared" si="6"/>
        <v>0</v>
      </c>
      <c r="P44" s="189">
        <f t="shared" si="9"/>
        <v>0</v>
      </c>
      <c r="Q44" s="189">
        <f t="shared" si="17"/>
        <v>0</v>
      </c>
      <c r="R44" s="191">
        <f t="shared" si="10"/>
        <v>0</v>
      </c>
    </row>
    <row r="45" spans="1:18" s="81" customFormat="1" ht="28.9" customHeight="1" x14ac:dyDescent="0.3">
      <c r="A45" s="253" t="str">
        <f t="shared" si="7"/>
        <v xml:space="preserve"> </v>
      </c>
      <c r="B45" s="254"/>
      <c r="C45" s="254"/>
      <c r="D45" s="254"/>
      <c r="E45" s="254"/>
      <c r="F45" s="254"/>
      <c r="G45" s="255"/>
      <c r="H45" s="178">
        <f t="shared" si="12"/>
        <v>0</v>
      </c>
      <c r="I45" s="178">
        <f t="shared" si="13"/>
        <v>0</v>
      </c>
      <c r="J45" s="179">
        <f t="shared" si="14"/>
        <v>0</v>
      </c>
      <c r="K45" s="180">
        <f t="shared" si="15"/>
        <v>0</v>
      </c>
      <c r="L45" s="187">
        <f t="shared" si="16"/>
        <v>0</v>
      </c>
      <c r="M45" s="192"/>
      <c r="N45" s="189">
        <v>0</v>
      </c>
      <c r="O45" s="190">
        <f t="shared" si="6"/>
        <v>0</v>
      </c>
      <c r="P45" s="189">
        <f t="shared" si="9"/>
        <v>0</v>
      </c>
      <c r="Q45" s="189">
        <f t="shared" si="17"/>
        <v>0</v>
      </c>
      <c r="R45" s="191">
        <f t="shared" si="10"/>
        <v>0</v>
      </c>
    </row>
    <row r="46" spans="1:18" s="81" customFormat="1" ht="28.9" customHeight="1" thickBot="1" x14ac:dyDescent="0.35">
      <c r="A46" s="260" t="s">
        <v>29</v>
      </c>
      <c r="B46" s="261"/>
      <c r="C46" s="261"/>
      <c r="D46" s="261"/>
      <c r="E46" s="261"/>
      <c r="F46" s="261"/>
      <c r="G46" s="262"/>
      <c r="H46" s="193">
        <f>SUM(H35:H42)</f>
        <v>23500</v>
      </c>
      <c r="I46" s="194">
        <f>SUM(I35:I42)</f>
        <v>-11000</v>
      </c>
      <c r="J46" s="195">
        <f>SUM(J35:J42)</f>
        <v>21000</v>
      </c>
      <c r="K46" s="196">
        <f>SUM(K35:K42)</f>
        <v>1</v>
      </c>
      <c r="L46" s="197">
        <f>+K46*$K$32</f>
        <v>9250</v>
      </c>
      <c r="M46" s="198"/>
      <c r="N46" s="199">
        <f>SUM(N35:N42)</f>
        <v>300</v>
      </c>
      <c r="O46" s="200">
        <f>+L46*M46</f>
        <v>0</v>
      </c>
      <c r="P46" s="201">
        <f>SUM(P35:P45)</f>
        <v>327.5</v>
      </c>
      <c r="Q46" s="201">
        <f>SUM(Q35:Q45)</f>
        <v>133.79464285714283</v>
      </c>
      <c r="R46" s="252">
        <f>SUM(R37:R42)</f>
        <v>131.5922619047619</v>
      </c>
    </row>
    <row r="47" spans="1:18" s="81" customFormat="1" ht="39.6" customHeight="1" x14ac:dyDescent="0.3">
      <c r="A47" s="202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3" t="s">
        <v>23</v>
      </c>
      <c r="M47" s="203"/>
      <c r="N47" s="204" t="s">
        <v>57</v>
      </c>
      <c r="O47" s="203"/>
      <c r="P47" s="202"/>
      <c r="Q47" s="202"/>
      <c r="R47" s="204" t="s">
        <v>58</v>
      </c>
    </row>
    <row r="48" spans="1:18" s="81" customFormat="1" x14ac:dyDescent="0.25"/>
    <row r="49" spans="1:82" s="81" customFormat="1" ht="15.75" thickBot="1" x14ac:dyDescent="0.3"/>
    <row r="50" spans="1:82" s="81" customFormat="1" ht="33.6" customHeight="1" thickBot="1" x14ac:dyDescent="0.55000000000000004">
      <c r="A50" s="224" t="s">
        <v>72</v>
      </c>
      <c r="B50" s="225"/>
      <c r="C50" s="225"/>
      <c r="D50" s="225"/>
      <c r="E50" s="225"/>
      <c r="F50" s="226"/>
      <c r="G50" s="223"/>
      <c r="H50" s="223"/>
      <c r="I50" s="223"/>
      <c r="J50" s="223"/>
      <c r="K50" s="223"/>
      <c r="L50" s="223"/>
      <c r="M50" s="223"/>
      <c r="N50" s="84"/>
      <c r="O50" s="84"/>
      <c r="P50" s="84"/>
      <c r="Q50" s="84"/>
      <c r="R50" s="84"/>
      <c r="S50" s="84"/>
    </row>
    <row r="51" spans="1:82" s="81" customFormat="1" ht="33.6" customHeight="1" thickBot="1" x14ac:dyDescent="0.55000000000000004">
      <c r="A51" s="224" t="s">
        <v>97</v>
      </c>
      <c r="B51" s="225"/>
      <c r="C51" s="225"/>
      <c r="D51" s="225"/>
      <c r="E51" s="225"/>
      <c r="F51" s="225"/>
      <c r="G51" s="225"/>
      <c r="H51" s="226"/>
      <c r="I51" s="223"/>
      <c r="J51" s="223"/>
      <c r="K51" s="223"/>
      <c r="L51" s="223"/>
      <c r="M51" s="223"/>
      <c r="N51" s="84"/>
      <c r="O51" s="84"/>
      <c r="P51" s="84"/>
      <c r="Q51" s="84"/>
      <c r="R51" s="84"/>
      <c r="S51" s="84"/>
    </row>
    <row r="52" spans="1:82" s="234" customFormat="1" ht="33.6" customHeight="1" thickBot="1" x14ac:dyDescent="0.55000000000000004">
      <c r="A52" s="236" t="s">
        <v>85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8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5"/>
      <c r="BR52" s="235"/>
      <c r="BS52" s="235"/>
      <c r="BT52" s="235"/>
      <c r="BU52" s="235"/>
      <c r="BV52" s="235"/>
      <c r="BW52" s="235"/>
      <c r="BX52" s="235"/>
      <c r="BY52" s="235"/>
      <c r="BZ52" s="235"/>
      <c r="CA52" s="235"/>
      <c r="CB52" s="235"/>
      <c r="CC52" s="235"/>
      <c r="CD52" s="235"/>
    </row>
    <row r="53" spans="1:82" s="233" customFormat="1" ht="33.6" customHeight="1" thickBot="1" x14ac:dyDescent="0.55000000000000004">
      <c r="A53" s="236" t="s">
        <v>89</v>
      </c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5"/>
      <c r="BR53" s="235"/>
      <c r="BS53" s="235"/>
      <c r="BT53" s="235"/>
      <c r="BU53" s="235"/>
      <c r="BV53" s="235"/>
      <c r="BW53" s="235"/>
      <c r="BX53" s="235"/>
      <c r="BY53" s="235"/>
      <c r="BZ53" s="235"/>
      <c r="CA53" s="235"/>
      <c r="CB53" s="235"/>
      <c r="CC53" s="235"/>
      <c r="CD53" s="235"/>
    </row>
    <row r="54" spans="1:82" s="81" customFormat="1" ht="33.6" customHeight="1" thickBot="1" x14ac:dyDescent="0.55000000000000004">
      <c r="A54" s="239" t="s">
        <v>90</v>
      </c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1"/>
      <c r="P54" s="84"/>
      <c r="Q54" s="84"/>
      <c r="R54" s="84"/>
      <c r="S54" s="84"/>
    </row>
    <row r="55" spans="1:82" s="81" customFormat="1" ht="33.6" customHeight="1" thickBot="1" x14ac:dyDescent="0.55000000000000004">
      <c r="A55" s="239" t="s">
        <v>100</v>
      </c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1"/>
      <c r="P55" s="84"/>
      <c r="Q55" s="84"/>
      <c r="R55" s="84"/>
      <c r="S55" s="84"/>
    </row>
    <row r="56" spans="1:82" s="81" customFormat="1" ht="33.6" customHeight="1" thickBot="1" x14ac:dyDescent="0.55000000000000004">
      <c r="A56" s="230" t="s">
        <v>91</v>
      </c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2"/>
      <c r="P56" s="84"/>
      <c r="Q56" s="84"/>
      <c r="R56" s="84"/>
      <c r="S56" s="84"/>
    </row>
    <row r="57" spans="1:82" s="81" customFormat="1" ht="33.6" customHeight="1" thickBot="1" x14ac:dyDescent="0.55000000000000004">
      <c r="A57" s="242" t="s">
        <v>84</v>
      </c>
      <c r="B57" s="220"/>
      <c r="C57" s="220"/>
      <c r="D57" s="220"/>
      <c r="E57" s="220"/>
      <c r="F57" s="220"/>
      <c r="G57" s="220"/>
      <c r="H57" s="220"/>
      <c r="I57" s="243"/>
      <c r="J57" s="223"/>
      <c r="K57" s="223"/>
      <c r="L57" s="223"/>
      <c r="M57" s="223"/>
      <c r="N57" s="84"/>
      <c r="O57" s="84"/>
      <c r="P57" s="84"/>
      <c r="Q57" s="84"/>
      <c r="R57" s="84"/>
      <c r="S57" s="84"/>
    </row>
    <row r="58" spans="1:82" s="81" customFormat="1" ht="33.6" customHeight="1" thickBot="1" x14ac:dyDescent="0.55000000000000004">
      <c r="A58" s="227" t="s">
        <v>101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9"/>
      <c r="P58" s="84"/>
      <c r="Q58" s="84"/>
      <c r="R58" s="84"/>
      <c r="S58" s="84"/>
    </row>
    <row r="59" spans="1:82" s="81" customFormat="1" ht="33.6" customHeight="1" thickBot="1" x14ac:dyDescent="0.55000000000000004">
      <c r="A59" s="244" t="s">
        <v>88</v>
      </c>
      <c r="B59" s="245"/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6"/>
      <c r="P59" s="246"/>
      <c r="Q59" s="84"/>
      <c r="R59" s="84"/>
      <c r="S59" s="84"/>
    </row>
    <row r="60" spans="1:82" s="81" customFormat="1" ht="33.6" customHeight="1" thickBot="1" x14ac:dyDescent="0.55000000000000004">
      <c r="A60" s="247" t="s">
        <v>92</v>
      </c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48"/>
      <c r="P60" s="84"/>
      <c r="Q60" s="84"/>
      <c r="R60" s="84"/>
      <c r="S60" s="84"/>
    </row>
    <row r="61" spans="1:82" s="81" customFormat="1" ht="33.6" customHeight="1" thickBot="1" x14ac:dyDescent="0.55000000000000004">
      <c r="A61" s="244" t="s">
        <v>93</v>
      </c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6"/>
      <c r="N61" s="222"/>
      <c r="O61" s="84"/>
      <c r="P61" s="84"/>
      <c r="Q61" s="84"/>
      <c r="R61" s="84"/>
      <c r="S61" s="84"/>
    </row>
    <row r="62" spans="1:82" s="81" customFormat="1" ht="28.9" customHeight="1" thickBot="1" x14ac:dyDescent="0.4">
      <c r="A62" s="205" t="s">
        <v>81</v>
      </c>
      <c r="B62" s="205"/>
      <c r="C62" s="205"/>
      <c r="D62" s="80"/>
      <c r="E62" s="79"/>
      <c r="G62" s="82"/>
      <c r="I62" s="83" t="s">
        <v>64</v>
      </c>
      <c r="J62" s="83" t="s">
        <v>64</v>
      </c>
      <c r="K62" s="83" t="s">
        <v>64</v>
      </c>
      <c r="L62" s="83" t="s">
        <v>64</v>
      </c>
      <c r="M62" s="83" t="s">
        <v>64</v>
      </c>
      <c r="N62" s="83" t="s">
        <v>64</v>
      </c>
      <c r="O62" s="83" t="s">
        <v>64</v>
      </c>
      <c r="P62" s="83" t="s">
        <v>64</v>
      </c>
      <c r="Q62" s="83" t="s">
        <v>64</v>
      </c>
      <c r="R62" s="84"/>
      <c r="S62" s="84"/>
    </row>
    <row r="63" spans="1:82" s="81" customFormat="1" ht="28.9" customHeight="1" x14ac:dyDescent="0.35">
      <c r="A63" s="279" t="s">
        <v>7</v>
      </c>
      <c r="B63" s="280"/>
      <c r="C63" s="280"/>
      <c r="D63" s="280"/>
      <c r="E63" s="85" t="s">
        <v>102</v>
      </c>
      <c r="F63" s="86" t="s">
        <v>8</v>
      </c>
      <c r="G63" s="87" t="s">
        <v>9</v>
      </c>
      <c r="H63" s="88"/>
      <c r="I63" s="89">
        <f>I14</f>
        <v>2019</v>
      </c>
      <c r="J63" s="89">
        <f t="shared" ref="J63:Q63" si="18">J14</f>
        <v>2019</v>
      </c>
      <c r="K63" s="89">
        <f t="shared" si="18"/>
        <v>2019</v>
      </c>
      <c r="L63" s="89">
        <f t="shared" si="18"/>
        <v>2019</v>
      </c>
      <c r="M63" s="89">
        <f t="shared" si="18"/>
        <v>2019</v>
      </c>
      <c r="N63" s="89">
        <f t="shared" si="18"/>
        <v>2019</v>
      </c>
      <c r="O63" s="89">
        <f t="shared" si="18"/>
        <v>2019</v>
      </c>
      <c r="P63" s="89">
        <f t="shared" si="18"/>
        <v>2019</v>
      </c>
      <c r="Q63" s="89">
        <f t="shared" si="18"/>
        <v>2019</v>
      </c>
      <c r="R63" s="90" t="s">
        <v>10</v>
      </c>
      <c r="S63" s="84"/>
    </row>
    <row r="64" spans="1:82" s="81" customFormat="1" ht="28.9" customHeight="1" x14ac:dyDescent="0.35">
      <c r="A64" s="281" t="s">
        <v>74</v>
      </c>
      <c r="B64" s="282"/>
      <c r="C64" s="282"/>
      <c r="D64" s="282"/>
      <c r="E64" s="91" t="s">
        <v>68</v>
      </c>
      <c r="F64" s="92" t="s">
        <v>12</v>
      </c>
      <c r="G64" s="95" t="s">
        <v>13</v>
      </c>
      <c r="H64" s="94" t="s">
        <v>14</v>
      </c>
      <c r="I64" s="95" t="s">
        <v>59</v>
      </c>
      <c r="J64" s="95" t="s">
        <v>59</v>
      </c>
      <c r="K64" s="95" t="s">
        <v>60</v>
      </c>
      <c r="L64" s="95" t="s">
        <v>60</v>
      </c>
      <c r="M64" s="95" t="s">
        <v>86</v>
      </c>
      <c r="N64" s="95" t="s">
        <v>86</v>
      </c>
      <c r="O64" s="95" t="s">
        <v>65</v>
      </c>
      <c r="P64" s="95" t="s">
        <v>61</v>
      </c>
      <c r="Q64" s="96" t="s">
        <v>61</v>
      </c>
      <c r="R64" s="97" t="s">
        <v>15</v>
      </c>
      <c r="S64" s="84"/>
    </row>
    <row r="65" spans="1:19" s="81" customFormat="1" ht="40.15" customHeight="1" thickBot="1" x14ac:dyDescent="0.4">
      <c r="A65" s="283" t="s">
        <v>16</v>
      </c>
      <c r="B65" s="284"/>
      <c r="C65" s="284"/>
      <c r="D65" s="284"/>
      <c r="E65" s="206" t="s">
        <v>67</v>
      </c>
      <c r="F65" s="99" t="s">
        <v>99</v>
      </c>
      <c r="G65" s="206" t="s">
        <v>17</v>
      </c>
      <c r="H65" s="101" t="s">
        <v>18</v>
      </c>
      <c r="I65" s="102" t="s">
        <v>62</v>
      </c>
      <c r="J65" s="103" t="s">
        <v>87</v>
      </c>
      <c r="K65" s="104" t="s">
        <v>63</v>
      </c>
      <c r="L65" s="103" t="s">
        <v>87</v>
      </c>
      <c r="M65" s="104" t="s">
        <v>63</v>
      </c>
      <c r="N65" s="103" t="s">
        <v>87</v>
      </c>
      <c r="O65" s="105" t="s">
        <v>66</v>
      </c>
      <c r="P65" s="104" t="s">
        <v>63</v>
      </c>
      <c r="Q65" s="103" t="s">
        <v>87</v>
      </c>
      <c r="R65" s="106" t="s">
        <v>20</v>
      </c>
      <c r="S65" s="84"/>
    </row>
    <row r="66" spans="1:19" s="81" customFormat="1" ht="28.9" customHeight="1" x14ac:dyDescent="0.35">
      <c r="A66" s="259" t="s">
        <v>23</v>
      </c>
      <c r="B66" s="259"/>
      <c r="C66" s="259"/>
      <c r="D66" s="259"/>
      <c r="E66" s="107"/>
      <c r="F66" s="108"/>
      <c r="G66" s="207" t="s">
        <v>21</v>
      </c>
      <c r="H66" s="110">
        <v>0</v>
      </c>
      <c r="I66" s="208">
        <v>0</v>
      </c>
      <c r="J66" s="209">
        <v>0</v>
      </c>
      <c r="K66" s="208">
        <v>0</v>
      </c>
      <c r="L66" s="209">
        <v>0</v>
      </c>
      <c r="M66" s="208">
        <v>0</v>
      </c>
      <c r="N66" s="209">
        <v>0</v>
      </c>
      <c r="O66" s="209">
        <v>0</v>
      </c>
      <c r="P66" s="208">
        <v>0</v>
      </c>
      <c r="Q66" s="209">
        <v>0</v>
      </c>
      <c r="R66" s="210">
        <f>SUM(I66:Q66)</f>
        <v>0</v>
      </c>
      <c r="S66" s="84"/>
    </row>
    <row r="67" spans="1:19" s="81" customFormat="1" ht="28.9" customHeight="1" x14ac:dyDescent="0.35">
      <c r="A67" s="259" t="s">
        <v>23</v>
      </c>
      <c r="B67" s="259"/>
      <c r="C67" s="259"/>
      <c r="D67" s="259"/>
      <c r="E67" s="114" t="s">
        <v>23</v>
      </c>
      <c r="F67" s="115" t="s">
        <v>23</v>
      </c>
      <c r="G67" s="211" t="s">
        <v>23</v>
      </c>
      <c r="H67" s="212" t="s">
        <v>23</v>
      </c>
      <c r="I67" s="208">
        <v>0</v>
      </c>
      <c r="J67" s="209">
        <v>0</v>
      </c>
      <c r="K67" s="208">
        <v>0</v>
      </c>
      <c r="L67" s="209">
        <v>0</v>
      </c>
      <c r="M67" s="208">
        <v>0</v>
      </c>
      <c r="N67" s="209">
        <v>0</v>
      </c>
      <c r="O67" s="209">
        <v>0</v>
      </c>
      <c r="P67" s="208">
        <v>0</v>
      </c>
      <c r="Q67" s="209">
        <v>0</v>
      </c>
      <c r="R67" s="210">
        <f t="shared" ref="R67:R75" si="19">SUM(I67:Q67)</f>
        <v>0</v>
      </c>
      <c r="S67" s="84"/>
    </row>
    <row r="68" spans="1:19" s="81" customFormat="1" ht="28.9" customHeight="1" x14ac:dyDescent="0.35">
      <c r="A68" s="259" t="s">
        <v>23</v>
      </c>
      <c r="B68" s="259"/>
      <c r="C68" s="259"/>
      <c r="D68" s="259"/>
      <c r="E68" s="114" t="s">
        <v>23</v>
      </c>
      <c r="F68" s="115" t="s">
        <v>23</v>
      </c>
      <c r="G68" s="211" t="s">
        <v>23</v>
      </c>
      <c r="H68" s="212">
        <v>0</v>
      </c>
      <c r="I68" s="208">
        <v>0</v>
      </c>
      <c r="J68" s="209">
        <v>0</v>
      </c>
      <c r="K68" s="208">
        <v>0</v>
      </c>
      <c r="L68" s="209">
        <v>0</v>
      </c>
      <c r="M68" s="208">
        <v>0</v>
      </c>
      <c r="N68" s="209">
        <v>0</v>
      </c>
      <c r="O68" s="209">
        <v>0</v>
      </c>
      <c r="P68" s="208">
        <v>0</v>
      </c>
      <c r="Q68" s="209">
        <v>0</v>
      </c>
      <c r="R68" s="210">
        <f t="shared" si="19"/>
        <v>0</v>
      </c>
      <c r="S68" s="84"/>
    </row>
    <row r="69" spans="1:19" s="81" customFormat="1" ht="28.9" customHeight="1" x14ac:dyDescent="0.35">
      <c r="A69" s="259" t="s">
        <v>23</v>
      </c>
      <c r="B69" s="259"/>
      <c r="C69" s="259"/>
      <c r="D69" s="259"/>
      <c r="E69" s="114"/>
      <c r="F69" s="115" t="s">
        <v>23</v>
      </c>
      <c r="G69" s="211" t="s">
        <v>23</v>
      </c>
      <c r="H69" s="212">
        <v>0</v>
      </c>
      <c r="I69" s="208">
        <v>0</v>
      </c>
      <c r="J69" s="209">
        <v>0</v>
      </c>
      <c r="K69" s="208">
        <v>0</v>
      </c>
      <c r="L69" s="209">
        <v>0</v>
      </c>
      <c r="M69" s="208">
        <v>0</v>
      </c>
      <c r="N69" s="209">
        <v>0</v>
      </c>
      <c r="O69" s="209">
        <v>0</v>
      </c>
      <c r="P69" s="208">
        <v>0</v>
      </c>
      <c r="Q69" s="209">
        <v>0</v>
      </c>
      <c r="R69" s="210">
        <f t="shared" si="19"/>
        <v>0</v>
      </c>
      <c r="S69" s="84"/>
    </row>
    <row r="70" spans="1:19" s="81" customFormat="1" ht="28.9" customHeight="1" x14ac:dyDescent="0.35">
      <c r="A70" s="259" t="s">
        <v>23</v>
      </c>
      <c r="B70" s="259"/>
      <c r="C70" s="259"/>
      <c r="D70" s="259"/>
      <c r="E70" s="120"/>
      <c r="F70" s="121"/>
      <c r="G70" s="211" t="s">
        <v>23</v>
      </c>
      <c r="H70" s="212">
        <v>0</v>
      </c>
      <c r="I70" s="208">
        <v>0</v>
      </c>
      <c r="J70" s="209">
        <v>0</v>
      </c>
      <c r="K70" s="208">
        <v>0</v>
      </c>
      <c r="L70" s="209">
        <v>0</v>
      </c>
      <c r="M70" s="208">
        <v>0</v>
      </c>
      <c r="N70" s="209">
        <v>0</v>
      </c>
      <c r="O70" s="209">
        <v>0</v>
      </c>
      <c r="P70" s="208">
        <v>0</v>
      </c>
      <c r="Q70" s="209">
        <v>0</v>
      </c>
      <c r="R70" s="210">
        <f t="shared" si="19"/>
        <v>0</v>
      </c>
      <c r="S70" s="84"/>
    </row>
    <row r="71" spans="1:19" s="81" customFormat="1" ht="28.9" customHeight="1" x14ac:dyDescent="0.35">
      <c r="A71" s="259" t="s">
        <v>23</v>
      </c>
      <c r="B71" s="259"/>
      <c r="C71" s="259"/>
      <c r="D71" s="259"/>
      <c r="E71" s="120"/>
      <c r="F71" s="121"/>
      <c r="G71" s="211" t="s">
        <v>23</v>
      </c>
      <c r="H71" s="212">
        <v>0</v>
      </c>
      <c r="I71" s="208">
        <v>0</v>
      </c>
      <c r="J71" s="209">
        <v>0</v>
      </c>
      <c r="K71" s="208">
        <v>0</v>
      </c>
      <c r="L71" s="209">
        <v>0</v>
      </c>
      <c r="M71" s="208">
        <v>0</v>
      </c>
      <c r="N71" s="209">
        <v>0</v>
      </c>
      <c r="O71" s="209">
        <v>0</v>
      </c>
      <c r="P71" s="208">
        <v>0</v>
      </c>
      <c r="Q71" s="209">
        <v>0</v>
      </c>
      <c r="R71" s="210">
        <f t="shared" si="19"/>
        <v>0</v>
      </c>
      <c r="S71" s="84"/>
    </row>
    <row r="72" spans="1:19" s="81" customFormat="1" ht="28.9" customHeight="1" x14ac:dyDescent="0.35">
      <c r="A72" s="259" t="s">
        <v>23</v>
      </c>
      <c r="B72" s="259"/>
      <c r="C72" s="259"/>
      <c r="D72" s="259"/>
      <c r="E72" s="120" t="s">
        <v>23</v>
      </c>
      <c r="F72" s="115" t="s">
        <v>23</v>
      </c>
      <c r="G72" s="211" t="s">
        <v>23</v>
      </c>
      <c r="H72" s="212">
        <v>0</v>
      </c>
      <c r="I72" s="208">
        <v>0</v>
      </c>
      <c r="J72" s="209">
        <v>0</v>
      </c>
      <c r="K72" s="208">
        <v>0</v>
      </c>
      <c r="L72" s="209">
        <v>0</v>
      </c>
      <c r="M72" s="208">
        <v>0</v>
      </c>
      <c r="N72" s="209">
        <v>0</v>
      </c>
      <c r="O72" s="209">
        <v>0</v>
      </c>
      <c r="P72" s="208">
        <v>0</v>
      </c>
      <c r="Q72" s="209">
        <v>0</v>
      </c>
      <c r="R72" s="210">
        <f t="shared" si="19"/>
        <v>0</v>
      </c>
      <c r="S72" s="84"/>
    </row>
    <row r="73" spans="1:19" s="81" customFormat="1" ht="28.9" customHeight="1" x14ac:dyDescent="0.35">
      <c r="A73" s="259" t="s">
        <v>23</v>
      </c>
      <c r="B73" s="259"/>
      <c r="C73" s="259"/>
      <c r="D73" s="259"/>
      <c r="E73" s="120"/>
      <c r="F73" s="121"/>
      <c r="G73" s="211" t="s">
        <v>23</v>
      </c>
      <c r="H73" s="212">
        <v>0</v>
      </c>
      <c r="I73" s="208">
        <v>0</v>
      </c>
      <c r="J73" s="209">
        <v>0</v>
      </c>
      <c r="K73" s="208">
        <v>0</v>
      </c>
      <c r="L73" s="209">
        <v>0</v>
      </c>
      <c r="M73" s="208">
        <v>0</v>
      </c>
      <c r="N73" s="209">
        <v>0</v>
      </c>
      <c r="O73" s="209">
        <v>0</v>
      </c>
      <c r="P73" s="208">
        <v>0</v>
      </c>
      <c r="Q73" s="209">
        <v>0</v>
      </c>
      <c r="R73" s="210">
        <f t="shared" si="19"/>
        <v>0</v>
      </c>
      <c r="S73" s="84"/>
    </row>
    <row r="74" spans="1:19" s="81" customFormat="1" ht="28.9" customHeight="1" x14ac:dyDescent="0.35">
      <c r="A74" s="259" t="s">
        <v>23</v>
      </c>
      <c r="B74" s="259"/>
      <c r="C74" s="259"/>
      <c r="D74" s="259"/>
      <c r="E74" s="122"/>
      <c r="F74" s="123"/>
      <c r="G74" s="211" t="s">
        <v>23</v>
      </c>
      <c r="H74" s="212">
        <v>0</v>
      </c>
      <c r="I74" s="208">
        <v>0</v>
      </c>
      <c r="J74" s="209">
        <v>0</v>
      </c>
      <c r="K74" s="208">
        <v>0</v>
      </c>
      <c r="L74" s="209">
        <v>0</v>
      </c>
      <c r="M74" s="208">
        <v>0</v>
      </c>
      <c r="N74" s="209">
        <v>0</v>
      </c>
      <c r="O74" s="209">
        <v>0</v>
      </c>
      <c r="P74" s="208">
        <v>0</v>
      </c>
      <c r="Q74" s="209">
        <v>0</v>
      </c>
      <c r="R74" s="210">
        <f t="shared" si="19"/>
        <v>0</v>
      </c>
      <c r="S74" s="84"/>
    </row>
    <row r="75" spans="1:19" s="81" customFormat="1" ht="28.9" customHeight="1" x14ac:dyDescent="0.35">
      <c r="A75" s="259" t="s">
        <v>23</v>
      </c>
      <c r="B75" s="259"/>
      <c r="C75" s="259"/>
      <c r="D75" s="259"/>
      <c r="E75" s="124"/>
      <c r="F75" s="125"/>
      <c r="G75" s="211" t="s">
        <v>23</v>
      </c>
      <c r="H75" s="212">
        <v>0</v>
      </c>
      <c r="I75" s="208">
        <v>0</v>
      </c>
      <c r="J75" s="209">
        <v>0</v>
      </c>
      <c r="K75" s="208">
        <v>0</v>
      </c>
      <c r="L75" s="209">
        <v>0</v>
      </c>
      <c r="M75" s="208">
        <v>0</v>
      </c>
      <c r="N75" s="209">
        <v>0</v>
      </c>
      <c r="O75" s="209">
        <v>0</v>
      </c>
      <c r="P75" s="208">
        <v>0</v>
      </c>
      <c r="Q75" s="209">
        <v>0</v>
      </c>
      <c r="R75" s="210">
        <f t="shared" si="19"/>
        <v>0</v>
      </c>
      <c r="S75" s="84"/>
    </row>
    <row r="76" spans="1:19" s="81" customFormat="1" ht="28.9" customHeight="1" thickBot="1" x14ac:dyDescent="0.4">
      <c r="A76" s="259" t="s">
        <v>70</v>
      </c>
      <c r="B76" s="259"/>
      <c r="C76" s="259"/>
      <c r="D76" s="259"/>
      <c r="E76" s="124"/>
      <c r="F76" s="125"/>
      <c r="G76" s="213" t="s">
        <v>23</v>
      </c>
      <c r="H76" s="212">
        <v>0</v>
      </c>
      <c r="I76" s="208">
        <v>0</v>
      </c>
      <c r="J76" s="214">
        <v>0</v>
      </c>
      <c r="K76" s="215">
        <v>0</v>
      </c>
      <c r="L76" s="214">
        <v>0</v>
      </c>
      <c r="M76" s="215">
        <v>0</v>
      </c>
      <c r="N76" s="209">
        <v>0</v>
      </c>
      <c r="O76" s="209">
        <v>0</v>
      </c>
      <c r="P76" s="208">
        <v>0</v>
      </c>
      <c r="Q76" s="209">
        <v>0</v>
      </c>
      <c r="R76" s="210">
        <f>SUM(R66:R75)</f>
        <v>0</v>
      </c>
      <c r="S76" s="84" t="s">
        <v>27</v>
      </c>
    </row>
    <row r="77" spans="1:19" s="81" customFormat="1" ht="28.9" customHeight="1" thickBot="1" x14ac:dyDescent="0.55000000000000004">
      <c r="A77" s="263" t="s">
        <v>28</v>
      </c>
      <c r="B77" s="264"/>
      <c r="C77" s="264"/>
      <c r="D77" s="265"/>
      <c r="E77" s="216">
        <v>0</v>
      </c>
      <c r="F77" s="217">
        <f>+E77*0.5</f>
        <v>0</v>
      </c>
      <c r="G77" s="218"/>
      <c r="H77" s="129"/>
      <c r="I77" s="130"/>
      <c r="J77" s="131"/>
      <c r="K77" s="130"/>
      <c r="L77" s="131"/>
      <c r="M77" s="130"/>
      <c r="N77" s="131"/>
      <c r="O77" s="131"/>
      <c r="P77" s="130"/>
      <c r="Q77" s="131"/>
      <c r="R77" s="132">
        <f>+F77</f>
        <v>0</v>
      </c>
      <c r="S77" s="219">
        <f>+R77</f>
        <v>0</v>
      </c>
    </row>
    <row r="78" spans="1:19" s="81" customFormat="1" ht="28.9" customHeight="1" x14ac:dyDescent="0.35">
      <c r="A78" s="290" t="s">
        <v>29</v>
      </c>
      <c r="B78" s="291"/>
      <c r="C78" s="291"/>
      <c r="D78" s="292"/>
      <c r="E78" s="134"/>
      <c r="F78" s="135">
        <f>+F77</f>
        <v>0</v>
      </c>
      <c r="G78" s="136"/>
      <c r="H78" s="137">
        <f>SUM(H67:H76)</f>
        <v>0</v>
      </c>
      <c r="I78" s="137">
        <f t="shared" ref="I78:N78" si="20">SUM(I66:I76)</f>
        <v>0</v>
      </c>
      <c r="J78" s="137">
        <f t="shared" si="20"/>
        <v>0</v>
      </c>
      <c r="K78" s="137">
        <f t="shared" si="20"/>
        <v>0</v>
      </c>
      <c r="L78" s="137">
        <f t="shared" si="20"/>
        <v>0</v>
      </c>
      <c r="M78" s="137">
        <f t="shared" si="20"/>
        <v>0</v>
      </c>
      <c r="N78" s="137">
        <f t="shared" si="20"/>
        <v>0</v>
      </c>
      <c r="O78" s="137"/>
      <c r="P78" s="137">
        <f>SUM(P66:P76)</f>
        <v>0</v>
      </c>
      <c r="Q78" s="137">
        <f>SUM(Q66:Q76)</f>
        <v>0</v>
      </c>
      <c r="R78" s="138">
        <f>SUM(I78:Q78)+F78</f>
        <v>0</v>
      </c>
      <c r="S78" s="84"/>
    </row>
    <row r="79" spans="1:19" ht="46.15" customHeight="1" thickBot="1" x14ac:dyDescent="0.35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41" t="s">
        <v>30</v>
      </c>
    </row>
    <row r="80" spans="1:19" ht="58.15" customHeight="1" thickBot="1" x14ac:dyDescent="0.3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6"/>
    </row>
    <row r="81" spans="1:18" ht="102" customHeight="1" thickBot="1" x14ac:dyDescent="0.35">
      <c r="A81" s="277" t="s">
        <v>7</v>
      </c>
      <c r="B81" s="278"/>
      <c r="C81" s="278"/>
      <c r="D81" s="278"/>
      <c r="E81" s="45" t="s">
        <v>23</v>
      </c>
      <c r="F81" s="46"/>
      <c r="G81" s="275" t="s">
        <v>31</v>
      </c>
      <c r="H81" s="275"/>
      <c r="I81" s="276"/>
      <c r="J81" s="40" t="s">
        <v>71</v>
      </c>
      <c r="K81" s="17">
        <f>+R78</f>
        <v>0</v>
      </c>
      <c r="L81" s="18" t="s">
        <v>80</v>
      </c>
      <c r="M81" s="19" t="s">
        <v>32</v>
      </c>
      <c r="N81" s="61" t="s">
        <v>78</v>
      </c>
      <c r="O81" s="20" t="s">
        <v>77</v>
      </c>
      <c r="P81" s="21" t="s">
        <v>33</v>
      </c>
      <c r="Q81" s="21" t="s">
        <v>76</v>
      </c>
      <c r="R81" s="22" t="s">
        <v>34</v>
      </c>
    </row>
    <row r="82" spans="1:18" ht="64.150000000000006" customHeight="1" thickBot="1" x14ac:dyDescent="0.35">
      <c r="A82" s="256" t="s">
        <v>75</v>
      </c>
      <c r="B82" s="257"/>
      <c r="C82" s="257"/>
      <c r="D82" s="257"/>
      <c r="E82" s="258"/>
      <c r="F82" s="47"/>
      <c r="G82" s="47" t="s">
        <v>23</v>
      </c>
      <c r="H82" s="23" t="s">
        <v>36</v>
      </c>
      <c r="I82" s="24" t="s">
        <v>37</v>
      </c>
      <c r="J82" s="25" t="s">
        <v>38</v>
      </c>
      <c r="K82" s="26" t="s">
        <v>39</v>
      </c>
      <c r="L82" s="58" t="s">
        <v>40</v>
      </c>
      <c r="M82" s="59" t="s">
        <v>41</v>
      </c>
      <c r="N82" s="58" t="s">
        <v>42</v>
      </c>
      <c r="O82" s="65" t="s">
        <v>43</v>
      </c>
      <c r="P82" s="58" t="s">
        <v>14</v>
      </c>
      <c r="Q82" s="60" t="s">
        <v>44</v>
      </c>
      <c r="R82" s="27" t="s">
        <v>45</v>
      </c>
    </row>
    <row r="83" spans="1:18" ht="42" customHeight="1" thickBot="1" x14ac:dyDescent="0.35">
      <c r="A83" s="62" t="s">
        <v>46</v>
      </c>
      <c r="B83" s="63"/>
      <c r="C83" s="63"/>
      <c r="D83" s="64"/>
      <c r="E83" s="48"/>
      <c r="F83" s="48"/>
      <c r="G83" s="48" t="s">
        <v>23</v>
      </c>
      <c r="H83" s="69" t="s">
        <v>47</v>
      </c>
      <c r="I83" s="57" t="s">
        <v>48</v>
      </c>
      <c r="J83" s="70" t="s">
        <v>49</v>
      </c>
      <c r="K83" s="71" t="s">
        <v>50</v>
      </c>
      <c r="L83" s="69" t="s">
        <v>50</v>
      </c>
      <c r="M83" s="57" t="s">
        <v>51</v>
      </c>
      <c r="N83" s="67" t="s">
        <v>52</v>
      </c>
      <c r="O83" s="66" t="s">
        <v>53</v>
      </c>
      <c r="P83" s="67" t="s">
        <v>54</v>
      </c>
      <c r="Q83" s="68" t="s">
        <v>79</v>
      </c>
      <c r="R83" s="28" t="s">
        <v>55</v>
      </c>
    </row>
    <row r="84" spans="1:18" ht="28.9" customHeight="1" x14ac:dyDescent="0.3">
      <c r="A84" s="272" t="s">
        <v>56</v>
      </c>
      <c r="B84" s="273"/>
      <c r="C84" s="273"/>
      <c r="D84" s="273"/>
      <c r="E84" s="273"/>
      <c r="F84" s="273"/>
      <c r="G84" s="274"/>
      <c r="H84" s="44">
        <f>+I66+K66+M66+O66+P66</f>
        <v>0</v>
      </c>
      <c r="I84" s="44">
        <f>+J66+L66+N66+Q66</f>
        <v>0</v>
      </c>
      <c r="J84" s="49">
        <f>IF(+H84+I84&gt;0,+H84+I84,0)</f>
        <v>0</v>
      </c>
      <c r="K84" s="54" t="e">
        <f>+J84/$J$95</f>
        <v>#DIV/0!</v>
      </c>
      <c r="L84" s="55" t="e">
        <f>+K84*$K$81</f>
        <v>#DIV/0!</v>
      </c>
      <c r="M84" s="30">
        <v>0.03</v>
      </c>
      <c r="N84" s="53">
        <v>0</v>
      </c>
      <c r="O84" s="32" t="s">
        <v>23</v>
      </c>
      <c r="P84" s="44"/>
      <c r="Q84" s="31"/>
      <c r="R84" s="43"/>
    </row>
    <row r="85" spans="1:18" ht="28.9" customHeight="1" x14ac:dyDescent="0.3">
      <c r="A85" s="269" t="str">
        <f>+G67</f>
        <v xml:space="preserve"> </v>
      </c>
      <c r="B85" s="270"/>
      <c r="C85" s="270"/>
      <c r="D85" s="270"/>
      <c r="E85" s="270"/>
      <c r="F85" s="270"/>
      <c r="G85" s="271"/>
      <c r="H85" s="44">
        <f t="shared" ref="H85:H94" si="21">+I67+K67+M67+O67+P67</f>
        <v>0</v>
      </c>
      <c r="I85" s="44">
        <f t="shared" ref="I85:I94" si="22">+J67+L67+N67+Q67</f>
        <v>0</v>
      </c>
      <c r="J85" s="29">
        <f>IF(+H85+I85&gt;0,+H85+I85,0)</f>
        <v>0</v>
      </c>
      <c r="K85" s="54" t="e">
        <f t="shared" ref="K85:K94" si="23">+J85/$J$95</f>
        <v>#DIV/0!</v>
      </c>
      <c r="L85" s="55" t="e">
        <f t="shared" ref="L85:L94" si="24">+K85*$K$81</f>
        <v>#DIV/0!</v>
      </c>
      <c r="M85" s="52">
        <v>0</v>
      </c>
      <c r="N85" s="31"/>
      <c r="O85" s="32" t="e">
        <f>+L85*M85</f>
        <v>#DIV/0!</v>
      </c>
      <c r="P85" s="31" t="str">
        <f>+H67</f>
        <v xml:space="preserve"> </v>
      </c>
      <c r="Q85" s="31" t="e">
        <f>+L85*0.0225</f>
        <v>#DIV/0!</v>
      </c>
      <c r="R85" s="43" t="e">
        <f>SMALL(O85:Q85,1)</f>
        <v>#DIV/0!</v>
      </c>
    </row>
    <row r="86" spans="1:18" ht="28.9" customHeight="1" x14ac:dyDescent="0.3">
      <c r="A86" s="269" t="str">
        <f t="shared" ref="A86:A94" si="25">+G68</f>
        <v xml:space="preserve"> </v>
      </c>
      <c r="B86" s="270"/>
      <c r="C86" s="270"/>
      <c r="D86" s="270"/>
      <c r="E86" s="270"/>
      <c r="F86" s="270"/>
      <c r="G86" s="271"/>
      <c r="H86" s="44">
        <f t="shared" si="21"/>
        <v>0</v>
      </c>
      <c r="I86" s="44">
        <f t="shared" si="22"/>
        <v>0</v>
      </c>
      <c r="J86" s="29">
        <f t="shared" ref="J86:J94" si="26">IF(+H86+I86&gt;0,+H86+I86,0)</f>
        <v>0</v>
      </c>
      <c r="K86" s="54" t="e">
        <f t="shared" si="23"/>
        <v>#DIV/0!</v>
      </c>
      <c r="L86" s="55" t="e">
        <f t="shared" si="24"/>
        <v>#DIV/0!</v>
      </c>
      <c r="M86" s="52">
        <v>0</v>
      </c>
      <c r="N86" s="31"/>
      <c r="O86" s="32" t="e">
        <f t="shared" ref="O86:O91" si="27">+L86*M86</f>
        <v>#DIV/0!</v>
      </c>
      <c r="P86" s="31">
        <f t="shared" ref="P86:P91" si="28">+H68</f>
        <v>0</v>
      </c>
      <c r="Q86" s="31" t="e">
        <f>+L86*0.0225</f>
        <v>#DIV/0!</v>
      </c>
      <c r="R86" s="43" t="e">
        <f t="shared" ref="R86:R94" si="29">SMALL(O86:Q86,1)</f>
        <v>#DIV/0!</v>
      </c>
    </row>
    <row r="87" spans="1:18" ht="28.9" customHeight="1" x14ac:dyDescent="0.3">
      <c r="A87" s="269" t="str">
        <f t="shared" si="25"/>
        <v xml:space="preserve"> </v>
      </c>
      <c r="B87" s="270"/>
      <c r="C87" s="270"/>
      <c r="D87" s="270"/>
      <c r="E87" s="270"/>
      <c r="F87" s="270"/>
      <c r="G87" s="271"/>
      <c r="H87" s="44">
        <f t="shared" si="21"/>
        <v>0</v>
      </c>
      <c r="I87" s="44">
        <f t="shared" si="22"/>
        <v>0</v>
      </c>
      <c r="J87" s="29">
        <f t="shared" si="26"/>
        <v>0</v>
      </c>
      <c r="K87" s="54" t="e">
        <f t="shared" si="23"/>
        <v>#DIV/0!</v>
      </c>
      <c r="L87" s="55" t="e">
        <f t="shared" si="24"/>
        <v>#DIV/0!</v>
      </c>
      <c r="M87" s="52">
        <v>2.5000000000000001E-2</v>
      </c>
      <c r="N87" s="31"/>
      <c r="O87" s="32" t="e">
        <f t="shared" si="27"/>
        <v>#DIV/0!</v>
      </c>
      <c r="P87" s="31">
        <f t="shared" si="28"/>
        <v>0</v>
      </c>
      <c r="Q87" s="31" t="e">
        <f t="shared" ref="Q87:Q89" si="30">+L87*0.0225</f>
        <v>#DIV/0!</v>
      </c>
      <c r="R87" s="43" t="e">
        <f t="shared" si="29"/>
        <v>#DIV/0!</v>
      </c>
    </row>
    <row r="88" spans="1:18" ht="28.9" customHeight="1" x14ac:dyDescent="0.3">
      <c r="A88" s="269" t="str">
        <f t="shared" si="25"/>
        <v xml:space="preserve"> </v>
      </c>
      <c r="B88" s="270"/>
      <c r="C88" s="270"/>
      <c r="D88" s="270"/>
      <c r="E88" s="270"/>
      <c r="F88" s="270"/>
      <c r="G88" s="271"/>
      <c r="H88" s="44">
        <f t="shared" si="21"/>
        <v>0</v>
      </c>
      <c r="I88" s="44">
        <f t="shared" si="22"/>
        <v>0</v>
      </c>
      <c r="J88" s="29">
        <f t="shared" si="26"/>
        <v>0</v>
      </c>
      <c r="K88" s="54" t="e">
        <f t="shared" si="23"/>
        <v>#DIV/0!</v>
      </c>
      <c r="L88" s="55" t="e">
        <f t="shared" si="24"/>
        <v>#DIV/0!</v>
      </c>
      <c r="M88" s="52">
        <v>0</v>
      </c>
      <c r="N88" s="31"/>
      <c r="O88" s="32" t="e">
        <f t="shared" si="27"/>
        <v>#DIV/0!</v>
      </c>
      <c r="P88" s="31">
        <f t="shared" si="28"/>
        <v>0</v>
      </c>
      <c r="Q88" s="31" t="e">
        <f t="shared" si="30"/>
        <v>#DIV/0!</v>
      </c>
      <c r="R88" s="43" t="e">
        <f t="shared" si="29"/>
        <v>#DIV/0!</v>
      </c>
    </row>
    <row r="89" spans="1:18" ht="28.9" customHeight="1" x14ac:dyDescent="0.3">
      <c r="A89" s="269" t="str">
        <f t="shared" si="25"/>
        <v xml:space="preserve"> </v>
      </c>
      <c r="B89" s="270"/>
      <c r="C89" s="270"/>
      <c r="D89" s="270"/>
      <c r="E89" s="270"/>
      <c r="F89" s="270"/>
      <c r="G89" s="271"/>
      <c r="H89" s="44">
        <f t="shared" si="21"/>
        <v>0</v>
      </c>
      <c r="I89" s="44">
        <f t="shared" si="22"/>
        <v>0</v>
      </c>
      <c r="J89" s="29">
        <f t="shared" si="26"/>
        <v>0</v>
      </c>
      <c r="K89" s="54" t="e">
        <f t="shared" si="23"/>
        <v>#DIV/0!</v>
      </c>
      <c r="L89" s="55" t="e">
        <f t="shared" si="24"/>
        <v>#DIV/0!</v>
      </c>
      <c r="M89" s="52">
        <v>0</v>
      </c>
      <c r="N89" s="31"/>
      <c r="O89" s="32" t="e">
        <f t="shared" si="27"/>
        <v>#DIV/0!</v>
      </c>
      <c r="P89" s="31">
        <f t="shared" si="28"/>
        <v>0</v>
      </c>
      <c r="Q89" s="31" t="e">
        <f t="shared" si="30"/>
        <v>#DIV/0!</v>
      </c>
      <c r="R89" s="43" t="e">
        <f t="shared" si="29"/>
        <v>#DIV/0!</v>
      </c>
    </row>
    <row r="90" spans="1:18" ht="28.9" customHeight="1" x14ac:dyDescent="0.3">
      <c r="A90" s="269" t="str">
        <f t="shared" si="25"/>
        <v xml:space="preserve"> </v>
      </c>
      <c r="B90" s="270"/>
      <c r="C90" s="270"/>
      <c r="D90" s="270"/>
      <c r="E90" s="270"/>
      <c r="F90" s="270"/>
      <c r="G90" s="271"/>
      <c r="H90" s="44">
        <f t="shared" si="21"/>
        <v>0</v>
      </c>
      <c r="I90" s="44">
        <f t="shared" si="22"/>
        <v>0</v>
      </c>
      <c r="J90" s="29">
        <f t="shared" si="26"/>
        <v>0</v>
      </c>
      <c r="K90" s="54" t="e">
        <f t="shared" si="23"/>
        <v>#DIV/0!</v>
      </c>
      <c r="L90" s="55" t="e">
        <f t="shared" si="24"/>
        <v>#DIV/0!</v>
      </c>
      <c r="M90" s="52">
        <v>0</v>
      </c>
      <c r="N90" s="31"/>
      <c r="O90" s="32" t="e">
        <f t="shared" si="27"/>
        <v>#DIV/0!</v>
      </c>
      <c r="P90" s="31">
        <f t="shared" si="28"/>
        <v>0</v>
      </c>
      <c r="Q90" s="31" t="e">
        <f>+L90*0.0225</f>
        <v>#DIV/0!</v>
      </c>
      <c r="R90" s="43" t="e">
        <f t="shared" si="29"/>
        <v>#DIV/0!</v>
      </c>
    </row>
    <row r="91" spans="1:18" ht="28.9" customHeight="1" x14ac:dyDescent="0.3">
      <c r="A91" s="269" t="str">
        <f t="shared" si="25"/>
        <v xml:space="preserve"> </v>
      </c>
      <c r="B91" s="270"/>
      <c r="C91" s="270"/>
      <c r="D91" s="270"/>
      <c r="E91" s="270"/>
      <c r="F91" s="270"/>
      <c r="G91" s="271"/>
      <c r="H91" s="44">
        <f t="shared" si="21"/>
        <v>0</v>
      </c>
      <c r="I91" s="44">
        <f t="shared" si="22"/>
        <v>0</v>
      </c>
      <c r="J91" s="29">
        <f t="shared" si="26"/>
        <v>0</v>
      </c>
      <c r="K91" s="54" t="e">
        <f t="shared" si="23"/>
        <v>#DIV/0!</v>
      </c>
      <c r="L91" s="55" t="e">
        <f t="shared" si="24"/>
        <v>#DIV/0!</v>
      </c>
      <c r="M91" s="52">
        <v>0</v>
      </c>
      <c r="N91" s="31"/>
      <c r="O91" s="32" t="e">
        <f t="shared" si="27"/>
        <v>#DIV/0!</v>
      </c>
      <c r="P91" s="31">
        <f t="shared" si="28"/>
        <v>0</v>
      </c>
      <c r="Q91" s="31" t="e">
        <f>+L91*0.0225</f>
        <v>#DIV/0!</v>
      </c>
      <c r="R91" s="43" t="e">
        <f t="shared" si="29"/>
        <v>#DIV/0!</v>
      </c>
    </row>
    <row r="92" spans="1:18" ht="28.9" customHeight="1" x14ac:dyDescent="0.3">
      <c r="A92" s="269" t="str">
        <f t="shared" si="25"/>
        <v xml:space="preserve"> </v>
      </c>
      <c r="B92" s="270"/>
      <c r="C92" s="270"/>
      <c r="D92" s="270"/>
      <c r="E92" s="270"/>
      <c r="F92" s="270"/>
      <c r="G92" s="271"/>
      <c r="H92" s="44">
        <f t="shared" si="21"/>
        <v>0</v>
      </c>
      <c r="I92" s="44">
        <f t="shared" si="22"/>
        <v>0</v>
      </c>
      <c r="J92" s="29">
        <f t="shared" si="26"/>
        <v>0</v>
      </c>
      <c r="K92" s="54" t="e">
        <f t="shared" si="23"/>
        <v>#DIV/0!</v>
      </c>
      <c r="L92" s="55" t="e">
        <f t="shared" si="24"/>
        <v>#DIV/0!</v>
      </c>
      <c r="M92" s="52">
        <v>0</v>
      </c>
      <c r="N92" s="31"/>
      <c r="O92" s="32" t="e">
        <f t="shared" ref="O92:O94" si="31">+L92*M92</f>
        <v>#DIV/0!</v>
      </c>
      <c r="P92" s="31">
        <f t="shared" ref="P92:P94" si="32">+H74</f>
        <v>0</v>
      </c>
      <c r="Q92" s="31" t="e">
        <f t="shared" ref="Q92:Q94" si="33">+L92*0.0225</f>
        <v>#DIV/0!</v>
      </c>
      <c r="R92" s="43" t="e">
        <f t="shared" si="29"/>
        <v>#DIV/0!</v>
      </c>
    </row>
    <row r="93" spans="1:18" ht="28.9" customHeight="1" x14ac:dyDescent="0.3">
      <c r="A93" s="269" t="str">
        <f t="shared" si="25"/>
        <v xml:space="preserve"> </v>
      </c>
      <c r="B93" s="270"/>
      <c r="C93" s="270"/>
      <c r="D93" s="270"/>
      <c r="E93" s="270"/>
      <c r="F93" s="270"/>
      <c r="G93" s="271"/>
      <c r="H93" s="44">
        <f t="shared" si="21"/>
        <v>0</v>
      </c>
      <c r="I93" s="44">
        <f t="shared" si="22"/>
        <v>0</v>
      </c>
      <c r="J93" s="29">
        <f t="shared" si="26"/>
        <v>0</v>
      </c>
      <c r="K93" s="54" t="e">
        <f t="shared" si="23"/>
        <v>#DIV/0!</v>
      </c>
      <c r="L93" s="55" t="e">
        <f t="shared" si="24"/>
        <v>#DIV/0!</v>
      </c>
      <c r="M93" s="52">
        <v>0</v>
      </c>
      <c r="N93" s="31"/>
      <c r="O93" s="32" t="e">
        <f t="shared" si="31"/>
        <v>#DIV/0!</v>
      </c>
      <c r="P93" s="31">
        <f t="shared" si="32"/>
        <v>0</v>
      </c>
      <c r="Q93" s="31" t="e">
        <f t="shared" si="33"/>
        <v>#DIV/0!</v>
      </c>
      <c r="R93" s="43" t="e">
        <f t="shared" si="29"/>
        <v>#DIV/0!</v>
      </c>
    </row>
    <row r="94" spans="1:18" ht="38.450000000000003" customHeight="1" x14ac:dyDescent="0.3">
      <c r="A94" s="269" t="str">
        <f t="shared" si="25"/>
        <v xml:space="preserve"> </v>
      </c>
      <c r="B94" s="270"/>
      <c r="C94" s="270"/>
      <c r="D94" s="270"/>
      <c r="E94" s="270"/>
      <c r="F94" s="270"/>
      <c r="G94" s="271"/>
      <c r="H94" s="44">
        <f t="shared" si="21"/>
        <v>0</v>
      </c>
      <c r="I94" s="44">
        <f t="shared" si="22"/>
        <v>0</v>
      </c>
      <c r="J94" s="29">
        <f t="shared" si="26"/>
        <v>0</v>
      </c>
      <c r="K94" s="54" t="e">
        <f t="shared" si="23"/>
        <v>#DIV/0!</v>
      </c>
      <c r="L94" s="55" t="e">
        <f t="shared" si="24"/>
        <v>#DIV/0!</v>
      </c>
      <c r="M94" s="52">
        <v>0</v>
      </c>
      <c r="N94" s="31"/>
      <c r="O94" s="32" t="e">
        <f t="shared" si="31"/>
        <v>#DIV/0!</v>
      </c>
      <c r="P94" s="31">
        <f t="shared" si="32"/>
        <v>0</v>
      </c>
      <c r="Q94" s="31" t="e">
        <f t="shared" si="33"/>
        <v>#DIV/0!</v>
      </c>
      <c r="R94" s="43" t="e">
        <f t="shared" si="29"/>
        <v>#DIV/0!</v>
      </c>
    </row>
    <row r="95" spans="1:18" ht="26.45" customHeight="1" thickBot="1" x14ac:dyDescent="0.35">
      <c r="A95" s="266" t="s">
        <v>29</v>
      </c>
      <c r="B95" s="267"/>
      <c r="C95" s="267"/>
      <c r="D95" s="267"/>
      <c r="E95" s="267"/>
      <c r="F95" s="267"/>
      <c r="G95" s="268"/>
      <c r="H95" s="42">
        <f>SUM(H84:H91)</f>
        <v>0</v>
      </c>
      <c r="I95" s="42">
        <f t="shared" ref="I95:J95" si="34">SUM(I84:I91)</f>
        <v>0</v>
      </c>
      <c r="J95" s="42">
        <f t="shared" si="34"/>
        <v>0</v>
      </c>
      <c r="K95" s="42" t="e">
        <f>SUM(K84:K94)</f>
        <v>#DIV/0!</v>
      </c>
      <c r="L95" s="42" t="e">
        <f>SUM(L84:L94)</f>
        <v>#DIV/0!</v>
      </c>
      <c r="M95" s="42"/>
      <c r="N95" s="33">
        <f>SUM(N84)</f>
        <v>0</v>
      </c>
      <c r="O95" s="34" t="e">
        <f t="shared" ref="O95" si="35">+L95*M95</f>
        <v>#DIV/0!</v>
      </c>
      <c r="P95" s="35">
        <f>SUM(P84:P91)</f>
        <v>0</v>
      </c>
      <c r="Q95" s="35" t="e">
        <f>SUM(Q84:Q91)</f>
        <v>#DIV/0!</v>
      </c>
      <c r="R95" s="36" t="e">
        <f>SUM(R84:R94)</f>
        <v>#DIV/0!</v>
      </c>
    </row>
    <row r="96" spans="1:18" ht="37.5" x14ac:dyDescent="0.3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8" t="s">
        <v>23</v>
      </c>
      <c r="M96" s="38"/>
      <c r="N96" s="39" t="s">
        <v>57</v>
      </c>
      <c r="O96" s="38"/>
      <c r="P96" s="37"/>
      <c r="Q96" s="37"/>
      <c r="R96" s="39" t="s">
        <v>58</v>
      </c>
    </row>
  </sheetData>
  <sheetProtection selectLockedCells="1"/>
  <mergeCells count="61">
    <mergeCell ref="A29:D29"/>
    <mergeCell ref="A78:D78"/>
    <mergeCell ref="A19:D19"/>
    <mergeCell ref="A14:D14"/>
    <mergeCell ref="A15:D15"/>
    <mergeCell ref="A16:D16"/>
    <mergeCell ref="A17:D17"/>
    <mergeCell ref="A18:D18"/>
    <mergeCell ref="A20:D20"/>
    <mergeCell ref="A26:D26"/>
    <mergeCell ref="A27:D27"/>
    <mergeCell ref="A32:D32"/>
    <mergeCell ref="A21:D21"/>
    <mergeCell ref="A22:D22"/>
    <mergeCell ref="A23:D23"/>
    <mergeCell ref="A24:D24"/>
    <mergeCell ref="A25:D25"/>
    <mergeCell ref="A74:D74"/>
    <mergeCell ref="A73:D73"/>
    <mergeCell ref="A72:D72"/>
    <mergeCell ref="A63:D63"/>
    <mergeCell ref="A64:D64"/>
    <mergeCell ref="A65:D65"/>
    <mergeCell ref="A66:D66"/>
    <mergeCell ref="A67:D67"/>
    <mergeCell ref="A68:D68"/>
    <mergeCell ref="A71:D71"/>
    <mergeCell ref="A70:D70"/>
    <mergeCell ref="A44:G44"/>
    <mergeCell ref="G32:I32"/>
    <mergeCell ref="A28:D28"/>
    <mergeCell ref="A35:G35"/>
    <mergeCell ref="A95:G95"/>
    <mergeCell ref="A94:G94"/>
    <mergeCell ref="A84:G84"/>
    <mergeCell ref="G81:I81"/>
    <mergeCell ref="A81:D81"/>
    <mergeCell ref="A88:G88"/>
    <mergeCell ref="A89:G89"/>
    <mergeCell ref="A90:G90"/>
    <mergeCell ref="A91:G91"/>
    <mergeCell ref="A92:G92"/>
    <mergeCell ref="A93:G93"/>
    <mergeCell ref="A85:G85"/>
    <mergeCell ref="A86:G86"/>
    <mergeCell ref="A87:G87"/>
    <mergeCell ref="A36:G36"/>
    <mergeCell ref="A37:G37"/>
    <mergeCell ref="A82:E82"/>
    <mergeCell ref="A45:G45"/>
    <mergeCell ref="A69:D69"/>
    <mergeCell ref="A38:G38"/>
    <mergeCell ref="A39:G39"/>
    <mergeCell ref="A40:G40"/>
    <mergeCell ref="A41:G41"/>
    <mergeCell ref="A42:G42"/>
    <mergeCell ref="A46:G46"/>
    <mergeCell ref="A76:D76"/>
    <mergeCell ref="A77:D77"/>
    <mergeCell ref="A43:G43"/>
    <mergeCell ref="A75:D7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Gambosi</dc:creator>
  <cp:lastModifiedBy>Jennifer Howland</cp:lastModifiedBy>
  <dcterms:created xsi:type="dcterms:W3CDTF">2018-12-13T13:29:29Z</dcterms:created>
  <dcterms:modified xsi:type="dcterms:W3CDTF">2020-01-24T17:15:54Z</dcterms:modified>
</cp:coreProperties>
</file>