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G:\Frank\tax department letters\"/>
    </mc:Choice>
  </mc:AlternateContent>
  <xr:revisionPtr revIDLastSave="0" documentId="13_ncr:1_{60AE9A3D-9F37-48F4-869A-E82AC94C86B3}" xr6:coauthVersionLast="36" xr6:coauthVersionMax="36" xr10:uidLastSave="{00000000-0000-0000-0000-000000000000}"/>
  <bookViews>
    <workbookView xWindow="0" yWindow="60" windowWidth="23040" windowHeight="8415" xr2:uid="{00000000-000D-0000-FFFF-FFFF00000000}"/>
  </bookViews>
  <sheets>
    <sheet name="Sheet1" sheetId="1" r:id="rId1"/>
  </sheets>
  <definedNames>
    <definedName name="_xlnm.Print_Area" localSheetId="0">Sheet1!$A$52:$S$101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8" i="1" l="1"/>
  <c r="R69" i="1"/>
  <c r="R70" i="1"/>
  <c r="R71" i="1"/>
  <c r="R78" i="1" s="1"/>
  <c r="R79" i="1" s="1"/>
  <c r="R72" i="1"/>
  <c r="R73" i="1"/>
  <c r="R74" i="1"/>
  <c r="R75" i="1"/>
  <c r="R76" i="1"/>
  <c r="R77" i="1"/>
  <c r="F80" i="1"/>
  <c r="R80" i="1" s="1"/>
  <c r="S80" i="1" s="1"/>
  <c r="F82" i="1" l="1"/>
  <c r="Q65" i="1"/>
  <c r="P65" i="1"/>
  <c r="O65" i="1"/>
  <c r="N65" i="1"/>
  <c r="M65" i="1"/>
  <c r="L65" i="1"/>
  <c r="K65" i="1"/>
  <c r="J65" i="1"/>
  <c r="I65" i="1"/>
  <c r="R17" i="1" l="1"/>
  <c r="F29" i="1" l="1"/>
  <c r="F31" i="1" s="1"/>
  <c r="H45" i="1"/>
  <c r="I45" i="1"/>
  <c r="H46" i="1"/>
  <c r="I46" i="1"/>
  <c r="H47" i="1"/>
  <c r="I47" i="1"/>
  <c r="N99" i="1"/>
  <c r="P89" i="1"/>
  <c r="J47" i="1" l="1"/>
  <c r="J46" i="1"/>
  <c r="J45" i="1"/>
  <c r="P98" i="1"/>
  <c r="P97" i="1"/>
  <c r="P96" i="1"/>
  <c r="F79" i="1"/>
  <c r="H82" i="1"/>
  <c r="I82" i="1"/>
  <c r="J82" i="1"/>
  <c r="K82" i="1"/>
  <c r="L82" i="1"/>
  <c r="M82" i="1"/>
  <c r="N82" i="1"/>
  <c r="P82" i="1"/>
  <c r="Q82" i="1"/>
  <c r="H88" i="1"/>
  <c r="I88" i="1"/>
  <c r="A89" i="1"/>
  <c r="H89" i="1"/>
  <c r="I89" i="1"/>
  <c r="A90" i="1"/>
  <c r="H90" i="1"/>
  <c r="I90" i="1"/>
  <c r="P90" i="1"/>
  <c r="A91" i="1"/>
  <c r="H91" i="1"/>
  <c r="I91" i="1"/>
  <c r="P91" i="1"/>
  <c r="A92" i="1"/>
  <c r="H92" i="1"/>
  <c r="I92" i="1"/>
  <c r="P92" i="1"/>
  <c r="A93" i="1"/>
  <c r="H93" i="1"/>
  <c r="I93" i="1"/>
  <c r="P93" i="1"/>
  <c r="A94" i="1"/>
  <c r="H94" i="1"/>
  <c r="I94" i="1"/>
  <c r="P94" i="1"/>
  <c r="A95" i="1"/>
  <c r="H95" i="1"/>
  <c r="I95" i="1"/>
  <c r="P95" i="1"/>
  <c r="A96" i="1"/>
  <c r="H96" i="1"/>
  <c r="I96" i="1"/>
  <c r="A97" i="1"/>
  <c r="H97" i="1"/>
  <c r="I97" i="1"/>
  <c r="A98" i="1"/>
  <c r="H98" i="1"/>
  <c r="I98" i="1"/>
  <c r="P47" i="1"/>
  <c r="P46" i="1"/>
  <c r="P45" i="1"/>
  <c r="P44" i="1"/>
  <c r="P43" i="1"/>
  <c r="P42" i="1"/>
  <c r="P41" i="1"/>
  <c r="P40" i="1"/>
  <c r="P38" i="1"/>
  <c r="I44" i="1"/>
  <c r="I43" i="1"/>
  <c r="I42" i="1"/>
  <c r="I41" i="1"/>
  <c r="I40" i="1"/>
  <c r="I39" i="1"/>
  <c r="I38" i="1"/>
  <c r="H44" i="1"/>
  <c r="H43" i="1"/>
  <c r="H42" i="1"/>
  <c r="H41" i="1"/>
  <c r="H40" i="1"/>
  <c r="H39" i="1"/>
  <c r="H38" i="1"/>
  <c r="A47" i="1"/>
  <c r="A46" i="1"/>
  <c r="A45" i="1"/>
  <c r="A44" i="1"/>
  <c r="A43" i="1"/>
  <c r="A42" i="1"/>
  <c r="A41" i="1"/>
  <c r="A40" i="1"/>
  <c r="A39" i="1"/>
  <c r="A38" i="1"/>
  <c r="I37" i="1"/>
  <c r="H37" i="1"/>
  <c r="R24" i="1"/>
  <c r="R23" i="1"/>
  <c r="R22" i="1"/>
  <c r="R21" i="1"/>
  <c r="R20" i="1"/>
  <c r="R25" i="1"/>
  <c r="R82" i="1" l="1"/>
  <c r="K85" i="1" s="1"/>
  <c r="J38" i="1"/>
  <c r="J40" i="1"/>
  <c r="J42" i="1"/>
  <c r="J44" i="1"/>
  <c r="J39" i="1"/>
  <c r="J41" i="1"/>
  <c r="J43" i="1"/>
  <c r="J96" i="1"/>
  <c r="J93" i="1"/>
  <c r="J92" i="1"/>
  <c r="I99" i="1"/>
  <c r="J94" i="1"/>
  <c r="J37" i="1"/>
  <c r="J97" i="1"/>
  <c r="J98" i="1"/>
  <c r="J90" i="1"/>
  <c r="J89" i="1"/>
  <c r="J91" i="1"/>
  <c r="J95" i="1"/>
  <c r="H99" i="1"/>
  <c r="J88" i="1"/>
  <c r="P99" i="1"/>
  <c r="R26" i="1"/>
  <c r="R19" i="1"/>
  <c r="R18" i="1"/>
  <c r="Q31" i="1"/>
  <c r="P31" i="1"/>
  <c r="N31" i="1"/>
  <c r="M31" i="1"/>
  <c r="L31" i="1"/>
  <c r="K31" i="1"/>
  <c r="N48" i="1"/>
  <c r="H48" i="1"/>
  <c r="I48" i="1"/>
  <c r="J31" i="1"/>
  <c r="I31" i="1"/>
  <c r="H19" i="1"/>
  <c r="P39" i="1" s="1"/>
  <c r="P48" i="1" s="1"/>
  <c r="J99" i="1" l="1"/>
  <c r="K88" i="1" s="1"/>
  <c r="R27" i="1"/>
  <c r="R28" i="1" s="1"/>
  <c r="H31" i="1"/>
  <c r="R31" i="1"/>
  <c r="K34" i="1" s="1"/>
  <c r="R29" i="1"/>
  <c r="S29" i="1" s="1"/>
  <c r="J48" i="1"/>
  <c r="L88" i="1" l="1"/>
  <c r="K98" i="1"/>
  <c r="L98" i="1" s="1"/>
  <c r="K96" i="1"/>
  <c r="L96" i="1" s="1"/>
  <c r="K94" i="1"/>
  <c r="L94" i="1" s="1"/>
  <c r="K92" i="1"/>
  <c r="L92" i="1" s="1"/>
  <c r="K90" i="1"/>
  <c r="L90" i="1" s="1"/>
  <c r="K97" i="1"/>
  <c r="L97" i="1" s="1"/>
  <c r="K95" i="1"/>
  <c r="L95" i="1" s="1"/>
  <c r="K93" i="1"/>
  <c r="L93" i="1" s="1"/>
  <c r="K91" i="1"/>
  <c r="L91" i="1" s="1"/>
  <c r="K89" i="1"/>
  <c r="L89" i="1" s="1"/>
  <c r="K47" i="1"/>
  <c r="L47" i="1" s="1"/>
  <c r="K46" i="1"/>
  <c r="L46" i="1" s="1"/>
  <c r="K44" i="1"/>
  <c r="L44" i="1" s="1"/>
  <c r="K45" i="1"/>
  <c r="L45" i="1" s="1"/>
  <c r="K43" i="1"/>
  <c r="L43" i="1" s="1"/>
  <c r="O43" i="1" s="1"/>
  <c r="K38" i="1"/>
  <c r="L38" i="1" s="1"/>
  <c r="K42" i="1"/>
  <c r="L42" i="1" s="1"/>
  <c r="K40" i="1"/>
  <c r="L40" i="1" s="1"/>
  <c r="K37" i="1"/>
  <c r="K39" i="1"/>
  <c r="L39" i="1" s="1"/>
  <c r="K41" i="1"/>
  <c r="L41" i="1" s="1"/>
  <c r="K99" i="1" l="1"/>
  <c r="O89" i="1"/>
  <c r="Q89" i="1"/>
  <c r="Q47" i="1"/>
  <c r="O47" i="1"/>
  <c r="Q45" i="1"/>
  <c r="O45" i="1"/>
  <c r="Q46" i="1"/>
  <c r="O46" i="1"/>
  <c r="Q97" i="1"/>
  <c r="O97" i="1"/>
  <c r="Q98" i="1"/>
  <c r="O98" i="1"/>
  <c r="Q96" i="1"/>
  <c r="O96" i="1"/>
  <c r="Q91" i="1"/>
  <c r="O91" i="1"/>
  <c r="Q90" i="1"/>
  <c r="O90" i="1"/>
  <c r="Q94" i="1"/>
  <c r="O94" i="1"/>
  <c r="Q95" i="1"/>
  <c r="O95" i="1"/>
  <c r="L99" i="1"/>
  <c r="O99" i="1" s="1"/>
  <c r="O93" i="1"/>
  <c r="Q93" i="1"/>
  <c r="O92" i="1"/>
  <c r="Q92" i="1"/>
  <c r="Q43" i="1"/>
  <c r="R43" i="1" s="1"/>
  <c r="Q39" i="1"/>
  <c r="O39" i="1"/>
  <c r="Q40" i="1"/>
  <c r="O40" i="1"/>
  <c r="Q44" i="1"/>
  <c r="O44" i="1"/>
  <c r="O41" i="1"/>
  <c r="Q41" i="1"/>
  <c r="L37" i="1"/>
  <c r="K48" i="1"/>
  <c r="L48" i="1" s="1"/>
  <c r="O48" i="1" s="1"/>
  <c r="Q42" i="1"/>
  <c r="O42" i="1"/>
  <c r="O38" i="1"/>
  <c r="Q38" i="1"/>
  <c r="R89" i="1" l="1"/>
  <c r="Q48" i="1"/>
  <c r="R42" i="1"/>
  <c r="R44" i="1"/>
  <c r="R40" i="1"/>
  <c r="R39" i="1"/>
  <c r="R46" i="1"/>
  <c r="R45" i="1"/>
  <c r="R92" i="1"/>
  <c r="R93" i="1"/>
  <c r="R95" i="1"/>
  <c r="R94" i="1"/>
  <c r="R90" i="1"/>
  <c r="R91" i="1"/>
  <c r="R96" i="1"/>
  <c r="R98" i="1"/>
  <c r="R97" i="1"/>
  <c r="R38" i="1"/>
  <c r="R41" i="1"/>
  <c r="R47" i="1"/>
  <c r="Q99" i="1"/>
  <c r="R48" i="1" l="1"/>
  <c r="R9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Gambosi</author>
  </authors>
  <commentList>
    <comment ref="H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Frank Gambosi:</t>
        </r>
        <r>
          <rPr>
            <sz val="9"/>
            <color indexed="81"/>
            <rFont val="Tahoma"/>
            <family val="2"/>
          </rPr>
          <t xml:space="preserve">
post bedfored net profit taxes on schedule below!!</t>
        </r>
      </text>
    </comment>
    <comment ref="E29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 50% of Net gain/loss
</t>
        </r>
      </text>
    </comment>
    <comment ref="F29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50% of subtotal Net Gain/loss
</t>
        </r>
      </text>
    </comment>
    <comment ref="R2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50% of subtotal Net Gain/loss</t>
        </r>
      </text>
    </comment>
    <comment ref="S29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50% of subtotal Net Gain/loss</t>
        </r>
      </text>
    </comment>
    <comment ref="A57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 50% of Net gain/loss
</t>
        </r>
      </text>
    </comment>
    <comment ref="H6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Frank Gambosi:</t>
        </r>
        <r>
          <rPr>
            <sz val="9"/>
            <color indexed="81"/>
            <rFont val="Tahoma"/>
            <family val="2"/>
          </rPr>
          <t xml:space="preserve">
post bedfored net profit taxes on schedule below!!</t>
        </r>
      </text>
    </comment>
    <comment ref="F79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 50% of Net gain/loss
</t>
        </r>
      </text>
    </comment>
    <comment ref="E80" authorId="0" shapeId="0" xr:uid="{FF91D0E1-3557-4EF5-99B6-25698F8D88E1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 50% of Net gain/loss
</t>
        </r>
      </text>
    </comment>
    <comment ref="F80" authorId="0" shapeId="0" xr:uid="{D72D746B-5411-4661-B4A1-A6A437196A65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50% of subtotal Net Gain/loss
</t>
        </r>
      </text>
    </comment>
    <comment ref="R80" authorId="0" shapeId="0" xr:uid="{13ED6ACB-215D-4B86-81BF-8C4D7B5EA303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50% of subtotal Net Gain/loss</t>
        </r>
      </text>
    </comment>
    <comment ref="S80" authorId="0" shapeId="0" xr:uid="{054986A1-4725-4837-824E-786F3A063527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50% of subtotal Net Gain/loss</t>
        </r>
      </text>
    </comment>
  </commentList>
</comments>
</file>

<file path=xl/sharedStrings.xml><?xml version="1.0" encoding="utf-8"?>
<sst xmlns="http://schemas.openxmlformats.org/spreadsheetml/2006/main" count="269" uniqueCount="104">
  <si>
    <t>City of Bedford Worksheet's A &amp; B for residents requesting netting of  multiple Federal Schedules C, E, and 1099 forms.</t>
  </si>
  <si>
    <r>
      <t xml:space="preserve">GO to WWW.Bedfordoh.Gov </t>
    </r>
    <r>
      <rPr>
        <sz val="16"/>
        <color theme="1"/>
        <rFont val="Calibri"/>
        <family val="2"/>
        <scheme val="minor"/>
      </rPr>
      <t xml:space="preserve">- then look for </t>
    </r>
    <r>
      <rPr>
        <b/>
        <sz val="16"/>
        <color theme="1"/>
        <rFont val="Calibri"/>
        <family val="2"/>
        <scheme val="minor"/>
      </rPr>
      <t>Tax Department</t>
    </r>
    <r>
      <rPr>
        <sz val="16"/>
        <color theme="1"/>
        <rFont val="Calibri"/>
        <family val="2"/>
        <scheme val="minor"/>
      </rPr>
      <t xml:space="preserve"> then go to </t>
    </r>
    <r>
      <rPr>
        <b/>
        <sz val="16"/>
        <color theme="1"/>
        <rFont val="Calibri"/>
        <family val="2"/>
        <scheme val="minor"/>
      </rPr>
      <t>Post 2016 information</t>
    </r>
    <r>
      <rPr>
        <sz val="16"/>
        <color theme="1"/>
        <rFont val="Calibri"/>
        <family val="2"/>
        <scheme val="minor"/>
      </rPr>
      <t xml:space="preserve"> for this online form.</t>
    </r>
  </si>
  <si>
    <t xml:space="preserve">Parnership or Subchapter S income from business located within the city of Bedford on this worksheet as they are required to file separate business returns. The </t>
  </si>
  <si>
    <t xml:space="preserve">State of Ohio made changes calculating  a municipality's  total profit and loss from business activity for residents. All profit and loss from businesses, regardless </t>
  </si>
  <si>
    <r>
      <t xml:space="preserve">of location, must be combined to a net amount for taxation. Credit for taxes paid to other municipalities for these businesses will be calculated in  </t>
    </r>
    <r>
      <rPr>
        <b/>
        <sz val="16"/>
        <color theme="1"/>
        <rFont val="Calibri"/>
        <family val="2"/>
        <scheme val="minor"/>
      </rPr>
      <t>Worksheet B.</t>
    </r>
  </si>
  <si>
    <t xml:space="preserve">Total income per type of Schedule can be combined for Worksheet A. Current year profit minus losses and carryover losses, equals the taxable business income </t>
  </si>
  <si>
    <t>and is posted on Page 1, line 2b, of  the individual's return. Note no credits or refunds will be afforded above amounts paid into the City.</t>
  </si>
  <si>
    <t>City of Bedford, Ohio</t>
  </si>
  <si>
    <t>Carryforward</t>
  </si>
  <si>
    <t>Municipality</t>
  </si>
  <si>
    <t>Taxable</t>
  </si>
  <si>
    <t>Worksheet A (Example)</t>
  </si>
  <si>
    <t>50% of</t>
  </si>
  <si>
    <t xml:space="preserve">Business </t>
  </si>
  <si>
    <t>Municipal Taxes</t>
  </si>
  <si>
    <t>Business</t>
  </si>
  <si>
    <t>Net Profit /Loss from Business Activity</t>
  </si>
  <si>
    <t>Location</t>
  </si>
  <si>
    <t>Paid to This City</t>
  </si>
  <si>
    <t>Loss</t>
  </si>
  <si>
    <t>Income Column A+B</t>
  </si>
  <si>
    <t xml:space="preserve">Bedford </t>
  </si>
  <si>
    <t>Maple Hts.</t>
  </si>
  <si>
    <t xml:space="preserve"> </t>
  </si>
  <si>
    <t>Cleveland</t>
  </si>
  <si>
    <t>Garfield Hts</t>
  </si>
  <si>
    <t>Northfield Vllg.</t>
  </si>
  <si>
    <t>Carry Loss 2018</t>
  </si>
  <si>
    <t>Totals</t>
  </si>
  <si>
    <t>Enter on Page one line 2B</t>
  </si>
  <si>
    <t>List each municipality separately &amp; add another page if necessary, Attach copies of all other City tax returns for credit.</t>
  </si>
  <si>
    <t>Working City Tax Rate %</t>
  </si>
  <si>
    <t xml:space="preserve">  (B)                  *Attach filed return</t>
  </si>
  <si>
    <t xml:space="preserve">Credit </t>
  </si>
  <si>
    <t>Worksheet B (Example) Credit Calculation</t>
  </si>
  <si>
    <t xml:space="preserve">Taxable </t>
  </si>
  <si>
    <t>Reportable</t>
  </si>
  <si>
    <t>Allocation of</t>
  </si>
  <si>
    <t>% of</t>
  </si>
  <si>
    <t xml:space="preserve">Allocated Taxable </t>
  </si>
  <si>
    <t>Look up city</t>
  </si>
  <si>
    <t>C, E, &amp; 1099 Misc</t>
  </si>
  <si>
    <t xml:space="preserve">Tax Rate </t>
  </si>
  <si>
    <t>Maximum Credit</t>
  </si>
  <si>
    <t>Allowed</t>
  </si>
  <si>
    <t>Municipal Taxes were paid to:</t>
  </si>
  <si>
    <t>Business Profit</t>
  </si>
  <si>
    <t>Losses above by city</t>
  </si>
  <si>
    <t>Net Profit (no losses)</t>
  </si>
  <si>
    <t>Net Profit</t>
  </si>
  <si>
    <t>rates on internet</t>
  </si>
  <si>
    <r>
      <t xml:space="preserve"> to </t>
    </r>
    <r>
      <rPr>
        <b/>
        <i/>
        <u/>
        <sz val="14"/>
        <color theme="1"/>
        <rFont val="Calibri"/>
        <family val="2"/>
        <scheme val="minor"/>
      </rPr>
      <t>Bedford</t>
    </r>
  </si>
  <si>
    <t>X Net Profit</t>
  </si>
  <si>
    <r>
      <t xml:space="preserve">Paid to </t>
    </r>
    <r>
      <rPr>
        <b/>
        <i/>
        <u/>
        <sz val="14"/>
        <color theme="1"/>
        <rFont val="Calibri"/>
        <family val="2"/>
        <scheme val="minor"/>
      </rPr>
      <t>other</t>
    </r>
    <r>
      <rPr>
        <b/>
        <sz val="14"/>
        <color theme="1"/>
        <rFont val="Calibri"/>
        <family val="2"/>
        <scheme val="minor"/>
      </rPr>
      <t xml:space="preserve"> Cities</t>
    </r>
  </si>
  <si>
    <t>Lessor of A, B or C</t>
  </si>
  <si>
    <t>Bedford 3.00% tax rate 2.25% credit limit</t>
  </si>
  <si>
    <t>Enter on Page one line 4b</t>
  </si>
  <si>
    <t>Enter on Page one line 4c</t>
  </si>
  <si>
    <t xml:space="preserve">Schedule C </t>
  </si>
  <si>
    <t>Schedule E</t>
  </si>
  <si>
    <t>IRS  K-1</t>
  </si>
  <si>
    <t xml:space="preserve">Income </t>
  </si>
  <si>
    <t>Income</t>
  </si>
  <si>
    <t>Form 1040</t>
  </si>
  <si>
    <t>Form 4797</t>
  </si>
  <si>
    <t>Gain Recapture Depreciation</t>
  </si>
  <si>
    <t>forward losses</t>
  </si>
  <si>
    <t>Net carry -</t>
  </si>
  <si>
    <r>
      <t xml:space="preserve">Worksheet A  </t>
    </r>
    <r>
      <rPr>
        <sz val="16"/>
        <color theme="1"/>
        <rFont val="Calibri"/>
        <family val="2"/>
        <scheme val="minor"/>
      </rPr>
      <t xml:space="preserve">is created for the calcualtion of Certain types of business income ( IRS Forms C, E, F, 4797 and 1099) reported on an individual's tax return. </t>
    </r>
    <r>
      <rPr>
        <b/>
        <sz val="16"/>
        <color theme="1"/>
        <rFont val="Calibri"/>
        <family val="2"/>
        <scheme val="minor"/>
      </rPr>
      <t>Do not</t>
    </r>
    <r>
      <rPr>
        <sz val="16"/>
        <color theme="1"/>
        <rFont val="Calibri"/>
        <family val="2"/>
        <scheme val="minor"/>
      </rPr>
      <t xml:space="preserve"> report </t>
    </r>
  </si>
  <si>
    <t>Subtotal Net gain/loss</t>
  </si>
  <si>
    <t>Cannot be a Negative number if negative change figure to zero</t>
  </si>
  <si>
    <t>Blank form for your completion</t>
  </si>
  <si>
    <t>Worksheet B Example</t>
  </si>
  <si>
    <t>Worksheet A  Entry Form</t>
  </si>
  <si>
    <t>Worksheet B Credit Calculation</t>
  </si>
  <si>
    <t xml:space="preserve">  ( C )                  Maximum Credit</t>
  </si>
  <si>
    <t>(A)                         Work  City</t>
  </si>
  <si>
    <t>Tax Payments on</t>
  </si>
  <si>
    <t>Col. (D) *2.25%</t>
  </si>
  <si>
    <t>Col.  (D)</t>
  </si>
  <si>
    <t>Fill in highlighted areas (only)</t>
  </si>
  <si>
    <r>
      <t xml:space="preserve"> to </t>
    </r>
    <r>
      <rPr>
        <b/>
        <i/>
        <u/>
        <sz val="14"/>
        <rFont val="Calibri"/>
        <family val="2"/>
        <scheme val="minor"/>
      </rPr>
      <t>Bedford</t>
    </r>
  </si>
  <si>
    <r>
      <t xml:space="preserve">Paid to </t>
    </r>
    <r>
      <rPr>
        <b/>
        <i/>
        <u/>
        <sz val="14"/>
        <rFont val="Calibri"/>
        <family val="2"/>
        <scheme val="minor"/>
      </rPr>
      <t>other</t>
    </r>
    <r>
      <rPr>
        <b/>
        <sz val="14"/>
        <rFont val="Calibri"/>
        <family val="2"/>
        <scheme val="minor"/>
      </rPr>
      <t xml:space="preserve"> Cities</t>
    </r>
  </si>
  <si>
    <t>Worksheet B: Calculation of Credit of amounts  paid to other cities</t>
  </si>
  <si>
    <t>Step 1: Enter the City's name where your business is located or City your rental property was located, or what City your W-2G income was earned from gambling.</t>
  </si>
  <si>
    <t>W-2G or 1099 misc</t>
  </si>
  <si>
    <t>Loss (-)</t>
  </si>
  <si>
    <t>Step 2: Enter taxes paid to City of  Bedford on income earned from schedule A  items line 65, please post to line N83 if you are using paper returns only.</t>
  </si>
  <si>
    <t>Step 2: Enter taxes paid to other communities on income earned from Schedules C, E, and W-2G or 1099 misc</t>
  </si>
  <si>
    <t>Step 3: Enter the amount of  your income or losses (negative number) by city and IRS schedules C, E, or 1099 misc in yellow highlighted area</t>
  </si>
  <si>
    <t xml:space="preserve"> One-half of loss carryforward will be calculated for you!</t>
  </si>
  <si>
    <t>Step 3: Post corresponding numbers in blue to individual tax return as directed.</t>
  </si>
  <si>
    <t>Need help with this form? Call the Income Tax Department during business hours at (440) 735.6505 or stop by for assistance</t>
  </si>
  <si>
    <t>SEE BELOW Schedules A &amp; B Lines 50-95 for blank form entries!!!!!</t>
  </si>
  <si>
    <t>See Blank Form Calculator on Line 50 for your entries!</t>
  </si>
  <si>
    <t>EXAMPLE ONLY!!! Schedules A &amp; B Lines 14-46!!!!</t>
  </si>
  <si>
    <t>Worksheet A: Calcualtion of Net Operating Loss or Profit</t>
  </si>
  <si>
    <t xml:space="preserve">  Net  loss 2017-2018</t>
  </si>
  <si>
    <t>Step 4: Enter your net operating loss carryforward from 2017-18 to column E line 73. Only one-half of loss may be carried forward for 2019! -</t>
  </si>
  <si>
    <t>Step 1: Enter the tax rates of the Cities that you posted in schedule A that had profits in 2019 in column M</t>
  </si>
  <si>
    <t>Maximum loss allowed lesser of 50% of net gain or 50% of net loss carryforward</t>
  </si>
  <si>
    <t xml:space="preserve">2019 Net Loss Carryforward </t>
  </si>
  <si>
    <t xml:space="preserve">2018 Net Loss Carryforward </t>
  </si>
  <si>
    <t>2017-2019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</si>
</sst>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u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u val="singleAccounting"/>
      <sz val="16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name val="Calibri"/>
      <family val="2"/>
      <scheme val="minor"/>
    </font>
    <font>
      <b/>
      <sz val="26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0" xfId="0" applyFont="1" applyBorder="1"/>
    <xf numFmtId="0" fontId="2" fillId="0" borderId="4" xfId="0" applyFont="1" applyBorder="1"/>
    <xf numFmtId="0" fontId="2" fillId="0" borderId="0" xfId="0" applyFont="1" applyBorder="1"/>
    <xf numFmtId="0" fontId="3" fillId="0" borderId="5" xfId="0" applyFont="1" applyBorder="1"/>
    <xf numFmtId="0" fontId="4" fillId="3" borderId="4" xfId="0" applyFont="1" applyFill="1" applyBorder="1"/>
    <xf numFmtId="0" fontId="4" fillId="3" borderId="0" xfId="0" applyFont="1" applyFill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0" fillId="0" borderId="6" xfId="0" applyBorder="1"/>
    <xf numFmtId="0" fontId="0" fillId="0" borderId="7" xfId="0" applyBorder="1"/>
    <xf numFmtId="0" fontId="5" fillId="0" borderId="8" xfId="0" applyFont="1" applyFill="1" applyBorder="1" applyAlignment="1">
      <alignment horizontal="center" wrapText="1"/>
    </xf>
    <xf numFmtId="44" fontId="6" fillId="8" borderId="11" xfId="0" applyNumberFormat="1" applyFont="1" applyFill="1" applyBorder="1"/>
    <xf numFmtId="0" fontId="6" fillId="0" borderId="16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 wrapText="1"/>
    </xf>
    <xf numFmtId="0" fontId="6" fillId="9" borderId="12" xfId="0" applyFont="1" applyFill="1" applyBorder="1" applyAlignment="1">
      <alignment horizontal="center" wrapText="1"/>
    </xf>
    <xf numFmtId="0" fontId="6" fillId="9" borderId="13" xfId="0" applyFont="1" applyFill="1" applyBorder="1" applyAlignment="1">
      <alignment horizontal="center" wrapText="1"/>
    </xf>
    <xf numFmtId="0" fontId="6" fillId="0" borderId="41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9" borderId="39" xfId="0" applyFont="1" applyFill="1" applyBorder="1" applyAlignment="1">
      <alignment horizontal="center" wrapText="1"/>
    </xf>
    <xf numFmtId="44" fontId="6" fillId="7" borderId="22" xfId="0" applyNumberFormat="1" applyFont="1" applyFill="1" applyBorder="1"/>
    <xf numFmtId="164" fontId="6" fillId="7" borderId="31" xfId="2" applyNumberFormat="1" applyFont="1" applyFill="1" applyBorder="1"/>
    <xf numFmtId="44" fontId="6" fillId="7" borderId="15" xfId="1" applyFont="1" applyFill="1" applyBorder="1"/>
    <xf numFmtId="44" fontId="6" fillId="7" borderId="29" xfId="1" applyFont="1" applyFill="1" applyBorder="1"/>
    <xf numFmtId="44" fontId="6" fillId="3" borderId="24" xfId="1" applyFont="1" applyFill="1" applyBorder="1"/>
    <xf numFmtId="44" fontId="6" fillId="7" borderId="48" xfId="1" applyFont="1" applyFill="1" applyBorder="1"/>
    <xf numFmtId="44" fontId="6" fillId="7" borderId="24" xfId="0" applyNumberFormat="1" applyFont="1" applyFill="1" applyBorder="1"/>
    <xf numFmtId="0" fontId="6" fillId="3" borderId="42" xfId="0" applyFont="1" applyFill="1" applyBorder="1"/>
    <xf numFmtId="0" fontId="9" fillId="0" borderId="0" xfId="0" applyFont="1"/>
    <xf numFmtId="0" fontId="6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44" fontId="6" fillId="8" borderId="39" xfId="0" applyNumberFormat="1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44" fontId="6" fillId="6" borderId="25" xfId="0" applyNumberFormat="1" applyFont="1" applyFill="1" applyBorder="1"/>
    <xf numFmtId="44" fontId="6" fillId="6" borderId="44" xfId="0" applyNumberFormat="1" applyFont="1" applyFill="1" applyBorder="1"/>
    <xf numFmtId="44" fontId="6" fillId="7" borderId="30" xfId="1" applyFont="1" applyFill="1" applyBorder="1"/>
    <xf numFmtId="0" fontId="6" fillId="7" borderId="37" xfId="0" applyFont="1" applyFill="1" applyBorder="1" applyAlignment="1">
      <alignment horizontal="center" wrapText="1"/>
    </xf>
    <xf numFmtId="0" fontId="6" fillId="7" borderId="37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44" fontId="6" fillId="7" borderId="20" xfId="0" applyNumberFormat="1" applyFont="1" applyFill="1" applyBorder="1"/>
    <xf numFmtId="0" fontId="2" fillId="2" borderId="34" xfId="0" applyFont="1" applyFill="1" applyBorder="1"/>
    <xf numFmtId="0" fontId="2" fillId="2" borderId="21" xfId="0" applyFont="1" applyFill="1" applyBorder="1"/>
    <xf numFmtId="164" fontId="6" fillId="2" borderId="19" xfId="2" applyNumberFormat="1" applyFont="1" applyFill="1" applyBorder="1" applyProtection="1">
      <protection locked="0"/>
    </xf>
    <xf numFmtId="44" fontId="6" fillId="2" borderId="30" xfId="1" applyFont="1" applyFill="1" applyBorder="1" applyProtection="1">
      <protection locked="0"/>
    </xf>
    <xf numFmtId="0" fontId="6" fillId="7" borderId="32" xfId="2" applyNumberFormat="1" applyFont="1" applyFill="1" applyBorder="1"/>
    <xf numFmtId="0" fontId="6" fillId="7" borderId="30" xfId="0" applyNumberFormat="1" applyFont="1" applyFill="1" applyBorder="1"/>
    <xf numFmtId="0" fontId="3" fillId="0" borderId="0" xfId="0" applyFont="1" applyFill="1" applyBorder="1"/>
    <xf numFmtId="0" fontId="7" fillId="0" borderId="25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7" borderId="46" xfId="0" applyFont="1" applyFill="1" applyBorder="1" applyAlignment="1"/>
    <xf numFmtId="0" fontId="6" fillId="7" borderId="47" xfId="0" applyFont="1" applyFill="1" applyBorder="1" applyAlignment="1"/>
    <xf numFmtId="0" fontId="6" fillId="7" borderId="27" xfId="0" applyFont="1" applyFill="1" applyBorder="1" applyAlignment="1"/>
    <xf numFmtId="0" fontId="6" fillId="0" borderId="18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7" fillId="7" borderId="25" xfId="0" applyFont="1" applyFill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6" fillId="0" borderId="26" xfId="0" applyFont="1" applyFill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2" fillId="0" borderId="3" xfId="0" applyFont="1" applyBorder="1"/>
    <xf numFmtId="0" fontId="2" fillId="0" borderId="5" xfId="0" applyFont="1" applyBorder="1"/>
    <xf numFmtId="0" fontId="2" fillId="2" borderId="33" xfId="0" applyFont="1" applyFill="1" applyBorder="1"/>
    <xf numFmtId="0" fontId="12" fillId="5" borderId="9" xfId="0" applyFont="1" applyFill="1" applyBorder="1"/>
    <xf numFmtId="0" fontId="13" fillId="5" borderId="10" xfId="0" applyFont="1" applyFill="1" applyBorder="1"/>
    <xf numFmtId="0" fontId="13" fillId="5" borderId="11" xfId="0" applyFont="1" applyFill="1" applyBorder="1"/>
    <xf numFmtId="0" fontId="14" fillId="0" borderId="0" xfId="0" applyFont="1"/>
    <xf numFmtId="0" fontId="13" fillId="2" borderId="0" xfId="0" applyFont="1" applyFill="1"/>
    <xf numFmtId="0" fontId="13" fillId="2" borderId="51" xfId="0" applyFont="1" applyFill="1" applyBorder="1"/>
    <xf numFmtId="0" fontId="15" fillId="0" borderId="0" xfId="0" applyFont="1"/>
    <xf numFmtId="0" fontId="15" fillId="0" borderId="7" xfId="0" applyFont="1" applyBorder="1"/>
    <xf numFmtId="0" fontId="16" fillId="0" borderId="0" xfId="0" applyFont="1" applyAlignment="1">
      <alignment horizontal="center" wrapText="1"/>
    </xf>
    <xf numFmtId="0" fontId="13" fillId="0" borderId="0" xfId="0" applyFont="1"/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16" xfId="0" applyFont="1" applyBorder="1" applyAlignment="1"/>
    <xf numFmtId="0" fontId="12" fillId="0" borderId="13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9" fontId="16" fillId="0" borderId="19" xfId="0" applyNumberFormat="1" applyFont="1" applyFill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/>
    <xf numFmtId="0" fontId="16" fillId="0" borderId="15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6" fillId="0" borderId="24" xfId="0" applyFont="1" applyBorder="1" applyAlignment="1">
      <alignment horizontal="center" wrapText="1"/>
    </xf>
    <xf numFmtId="0" fontId="16" fillId="0" borderId="25" xfId="0" applyFont="1" applyBorder="1" applyAlignment="1">
      <alignment horizontal="center" wrapText="1"/>
    </xf>
    <xf numFmtId="0" fontId="16" fillId="0" borderId="26" xfId="0" applyFont="1" applyBorder="1" applyAlignment="1">
      <alignment horizontal="center"/>
    </xf>
    <xf numFmtId="0" fontId="16" fillId="0" borderId="27" xfId="0" applyFont="1" applyBorder="1"/>
    <xf numFmtId="0" fontId="17" fillId="0" borderId="24" xfId="0" applyFont="1" applyBorder="1" applyAlignment="1">
      <alignment horizontal="center" wrapText="1"/>
    </xf>
    <xf numFmtId="0" fontId="17" fillId="0" borderId="25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44" fontId="16" fillId="7" borderId="30" xfId="1" applyFont="1" applyFill="1" applyBorder="1" applyAlignment="1">
      <alignment horizontal="center"/>
    </xf>
    <xf numFmtId="44" fontId="16" fillId="7" borderId="31" xfId="1" applyFont="1" applyFill="1" applyBorder="1" applyAlignment="1">
      <alignment horizontal="center"/>
    </xf>
    <xf numFmtId="0" fontId="16" fillId="7" borderId="20" xfId="0" applyFont="1" applyFill="1" applyBorder="1"/>
    <xf numFmtId="44" fontId="16" fillId="7" borderId="32" xfId="1" applyFont="1" applyFill="1" applyBorder="1"/>
    <xf numFmtId="44" fontId="16" fillId="2" borderId="30" xfId="1" applyFont="1" applyFill="1" applyBorder="1"/>
    <xf numFmtId="44" fontId="16" fillId="2" borderId="31" xfId="1" applyFont="1" applyFill="1" applyBorder="1"/>
    <xf numFmtId="44" fontId="16" fillId="7" borderId="22" xfId="0" applyNumberFormat="1" applyFont="1" applyFill="1" applyBorder="1"/>
    <xf numFmtId="44" fontId="16" fillId="7" borderId="15" xfId="1" applyFont="1" applyFill="1" applyBorder="1" applyAlignment="1">
      <alignment horizontal="center"/>
    </xf>
    <xf numFmtId="44" fontId="16" fillId="7" borderId="19" xfId="1" applyFont="1" applyFill="1" applyBorder="1" applyAlignment="1">
      <alignment horizontal="center"/>
    </xf>
    <xf numFmtId="0" fontId="16" fillId="2" borderId="22" xfId="0" applyFont="1" applyFill="1" applyBorder="1"/>
    <xf numFmtId="44" fontId="16" fillId="2" borderId="21" xfId="1" applyFont="1" applyFill="1" applyBorder="1"/>
    <xf numFmtId="44" fontId="16" fillId="2" borderId="15" xfId="1" applyFont="1" applyFill="1" applyBorder="1"/>
    <xf numFmtId="44" fontId="16" fillId="2" borderId="19" xfId="1" applyFont="1" applyFill="1" applyBorder="1"/>
    <xf numFmtId="44" fontId="16" fillId="7" borderId="15" xfId="1" applyFont="1" applyFill="1" applyBorder="1" applyAlignment="1">
      <alignment horizontal="left"/>
    </xf>
    <xf numFmtId="44" fontId="16" fillId="7" borderId="19" xfId="1" applyFont="1" applyFill="1" applyBorder="1" applyAlignment="1">
      <alignment horizontal="left"/>
    </xf>
    <xf numFmtId="44" fontId="13" fillId="7" borderId="15" xfId="1" applyFont="1" applyFill="1" applyBorder="1" applyAlignment="1">
      <alignment horizontal="left"/>
    </xf>
    <xf numFmtId="44" fontId="13" fillId="7" borderId="19" xfId="1" applyFont="1" applyFill="1" applyBorder="1" applyAlignment="1">
      <alignment horizontal="left"/>
    </xf>
    <xf numFmtId="44" fontId="16" fillId="7" borderId="21" xfId="1" applyFont="1" applyFill="1" applyBorder="1" applyAlignment="1">
      <alignment horizontal="center"/>
    </xf>
    <xf numFmtId="44" fontId="16" fillId="7" borderId="34" xfId="1" applyFont="1" applyFill="1" applyBorder="1" applyAlignment="1">
      <alignment horizontal="center"/>
    </xf>
    <xf numFmtId="44" fontId="16" fillId="4" borderId="22" xfId="0" applyNumberFormat="1" applyFont="1" applyFill="1" applyBorder="1"/>
    <xf numFmtId="44" fontId="16" fillId="2" borderId="21" xfId="1" applyFont="1" applyFill="1" applyBorder="1" applyAlignment="1">
      <alignment horizontal="center"/>
    </xf>
    <xf numFmtId="0" fontId="13" fillId="7" borderId="26" xfId="0" applyFont="1" applyFill="1" applyBorder="1"/>
    <xf numFmtId="0" fontId="13" fillId="7" borderId="21" xfId="0" applyFont="1" applyFill="1" applyBorder="1"/>
    <xf numFmtId="0" fontId="13" fillId="7" borderId="15" xfId="0" applyFont="1" applyFill="1" applyBorder="1"/>
    <xf numFmtId="0" fontId="13" fillId="7" borderId="19" xfId="0" applyFont="1" applyFill="1" applyBorder="1"/>
    <xf numFmtId="44" fontId="18" fillId="6" borderId="26" xfId="0" applyNumberFormat="1" applyFont="1" applyFill="1" applyBorder="1"/>
    <xf numFmtId="44" fontId="13" fillId="11" borderId="0" xfId="0" applyNumberFormat="1" applyFont="1" applyFill="1"/>
    <xf numFmtId="0" fontId="16" fillId="6" borderId="21" xfId="0" applyFont="1" applyFill="1" applyBorder="1" applyAlignment="1">
      <alignment horizontal="center"/>
    </xf>
    <xf numFmtId="44" fontId="16" fillId="6" borderId="21" xfId="0" applyNumberFormat="1" applyFont="1" applyFill="1" applyBorder="1" applyAlignment="1">
      <alignment horizontal="center"/>
    </xf>
    <xf numFmtId="0" fontId="13" fillId="6" borderId="30" xfId="0" applyFont="1" applyFill="1" applyBorder="1"/>
    <xf numFmtId="44" fontId="16" fillId="6" borderId="15" xfId="0" applyNumberFormat="1" applyFont="1" applyFill="1" applyBorder="1"/>
    <xf numFmtId="44" fontId="16" fillId="8" borderId="35" xfId="0" applyNumberFormat="1" applyFont="1" applyFill="1" applyBorder="1"/>
    <xf numFmtId="0" fontId="15" fillId="0" borderId="6" xfId="0" applyFont="1" applyBorder="1"/>
    <xf numFmtId="0" fontId="19" fillId="3" borderId="8" xfId="0" applyFont="1" applyFill="1" applyBorder="1" applyAlignment="1">
      <alignment horizontal="center" wrapText="1"/>
    </xf>
    <xf numFmtId="0" fontId="20" fillId="0" borderId="8" xfId="0" applyFont="1" applyFill="1" applyBorder="1" applyAlignment="1">
      <alignment horizontal="center" wrapText="1"/>
    </xf>
    <xf numFmtId="0" fontId="21" fillId="3" borderId="37" xfId="0" applyFont="1" applyFill="1" applyBorder="1" applyAlignment="1">
      <alignment horizontal="center" wrapText="1"/>
    </xf>
    <xf numFmtId="0" fontId="21" fillId="0" borderId="37" xfId="0" applyFont="1" applyBorder="1" applyAlignment="1">
      <alignment horizontal="center"/>
    </xf>
    <xf numFmtId="44" fontId="21" fillId="8" borderId="39" xfId="0" applyNumberFormat="1" applyFont="1" applyFill="1" applyBorder="1" applyAlignment="1">
      <alignment horizontal="center" wrapText="1"/>
    </xf>
    <xf numFmtId="44" fontId="21" fillId="8" borderId="11" xfId="0" applyNumberFormat="1" applyFont="1" applyFill="1" applyBorder="1"/>
    <xf numFmtId="0" fontId="21" fillId="0" borderId="16" xfId="0" applyFont="1" applyFill="1" applyBorder="1" applyAlignment="1">
      <alignment horizontal="center"/>
    </xf>
    <xf numFmtId="0" fontId="21" fillId="0" borderId="40" xfId="0" applyFont="1" applyFill="1" applyBorder="1" applyAlignment="1">
      <alignment horizontal="center" wrapText="1"/>
    </xf>
    <xf numFmtId="0" fontId="21" fillId="0" borderId="13" xfId="0" applyFont="1" applyBorder="1" applyAlignment="1">
      <alignment horizontal="center"/>
    </xf>
    <xf numFmtId="0" fontId="21" fillId="9" borderId="12" xfId="0" applyFont="1" applyFill="1" applyBorder="1" applyAlignment="1">
      <alignment horizontal="center" wrapText="1"/>
    </xf>
    <xf numFmtId="0" fontId="21" fillId="9" borderId="13" xfId="0" applyFont="1" applyFill="1" applyBorder="1" applyAlignment="1">
      <alignment horizontal="center" wrapText="1"/>
    </xf>
    <xf numFmtId="0" fontId="21" fillId="0" borderId="41" xfId="0" applyFont="1" applyBorder="1" applyAlignment="1">
      <alignment horizontal="center"/>
    </xf>
    <xf numFmtId="0" fontId="21" fillId="4" borderId="43" xfId="0" applyFont="1" applyFill="1" applyBorder="1" applyAlignment="1">
      <alignment horizontal="left"/>
    </xf>
    <xf numFmtId="0" fontId="21" fillId="4" borderId="40" xfId="0" applyFont="1" applyFill="1" applyBorder="1" applyAlignment="1">
      <alignment horizontal="left"/>
    </xf>
    <xf numFmtId="0" fontId="21" fillId="4" borderId="16" xfId="0" applyFont="1" applyFill="1" applyBorder="1" applyAlignment="1">
      <alignment horizontal="left"/>
    </xf>
    <xf numFmtId="0" fontId="21" fillId="4" borderId="30" xfId="0" applyFont="1" applyFill="1" applyBorder="1" applyAlignment="1">
      <alignment horizontal="left"/>
    </xf>
    <xf numFmtId="0" fontId="21" fillId="4" borderId="30" xfId="0" applyFont="1" applyFill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15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1" fillId="0" borderId="18" xfId="0" applyFont="1" applyBorder="1" applyAlignment="1">
      <alignment horizontal="center"/>
    </xf>
    <xf numFmtId="0" fontId="21" fillId="0" borderId="15" xfId="0" applyFont="1" applyFill="1" applyBorder="1" applyAlignment="1">
      <alignment horizontal="center" wrapText="1"/>
    </xf>
    <xf numFmtId="0" fontId="21" fillId="0" borderId="42" xfId="0" applyFont="1" applyBorder="1" applyAlignment="1">
      <alignment horizontal="center"/>
    </xf>
    <xf numFmtId="0" fontId="21" fillId="0" borderId="46" xfId="0" applyFont="1" applyBorder="1" applyAlignment="1"/>
    <xf numFmtId="0" fontId="21" fillId="0" borderId="47" xfId="0" applyFont="1" applyBorder="1" applyAlignment="1"/>
    <xf numFmtId="0" fontId="21" fillId="0" borderId="27" xfId="0" applyFont="1" applyBorder="1" applyAlignment="1"/>
    <xf numFmtId="0" fontId="21" fillId="0" borderId="24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 wrapText="1"/>
    </xf>
    <xf numFmtId="0" fontId="21" fillId="0" borderId="22" xfId="0" applyFont="1" applyFill="1" applyBorder="1" applyAlignment="1">
      <alignment horizontal="center" wrapText="1"/>
    </xf>
    <xf numFmtId="0" fontId="21" fillId="0" borderId="27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7" borderId="25" xfId="0" applyFont="1" applyFill="1" applyBorder="1" applyAlignment="1">
      <alignment horizontal="center"/>
    </xf>
    <xf numFmtId="0" fontId="21" fillId="9" borderId="39" xfId="0" applyFont="1" applyFill="1" applyBorder="1" applyAlignment="1">
      <alignment horizontal="center" wrapText="1"/>
    </xf>
    <xf numFmtId="44" fontId="21" fillId="7" borderId="30" xfId="1" applyFont="1" applyFill="1" applyBorder="1"/>
    <xf numFmtId="44" fontId="21" fillId="7" borderId="22" xfId="0" applyNumberFormat="1" applyFont="1" applyFill="1" applyBorder="1"/>
    <xf numFmtId="10" fontId="21" fillId="7" borderId="32" xfId="2" applyNumberFormat="1" applyFont="1" applyFill="1" applyBorder="1"/>
    <xf numFmtId="44" fontId="21" fillId="7" borderId="30" xfId="0" applyNumberFormat="1" applyFont="1" applyFill="1" applyBorder="1"/>
    <xf numFmtId="164" fontId="21" fillId="7" borderId="31" xfId="2" applyNumberFormat="1" applyFont="1" applyFill="1" applyBorder="1"/>
    <xf numFmtId="44" fontId="21" fillId="2" borderId="30" xfId="1" applyFont="1" applyFill="1" applyBorder="1"/>
    <xf numFmtId="44" fontId="21" fillId="10" borderId="29" xfId="1" applyFont="1" applyFill="1" applyBorder="1"/>
    <xf numFmtId="44" fontId="21" fillId="10" borderId="15" xfId="1" applyFont="1" applyFill="1" applyBorder="1"/>
    <xf numFmtId="0" fontId="23" fillId="7" borderId="35" xfId="0" applyFont="1" applyFill="1" applyBorder="1"/>
    <xf numFmtId="44" fontId="21" fillId="7" borderId="15" xfId="0" applyNumberFormat="1" applyFont="1" applyFill="1" applyBorder="1"/>
    <xf numFmtId="164" fontId="21" fillId="2" borderId="19" xfId="2" applyNumberFormat="1" applyFont="1" applyFill="1" applyBorder="1"/>
    <xf numFmtId="44" fontId="21" fillId="7" borderId="15" xfId="1" applyFont="1" applyFill="1" applyBorder="1"/>
    <xf numFmtId="44" fontId="21" fillId="7" borderId="29" xfId="1" applyFont="1" applyFill="1" applyBorder="1"/>
    <xf numFmtId="43" fontId="21" fillId="7" borderId="44" xfId="3" applyFont="1" applyFill="1" applyBorder="1"/>
    <xf numFmtId="164" fontId="21" fillId="2" borderId="45" xfId="2" applyNumberFormat="1" applyFont="1" applyFill="1" applyBorder="1"/>
    <xf numFmtId="44" fontId="21" fillId="6" borderId="25" xfId="0" applyNumberFormat="1" applyFont="1" applyFill="1" applyBorder="1"/>
    <xf numFmtId="44" fontId="21" fillId="6" borderId="24" xfId="0" applyNumberFormat="1" applyFont="1" applyFill="1" applyBorder="1"/>
    <xf numFmtId="44" fontId="21" fillId="6" borderId="26" xfId="0" applyNumberFormat="1" applyFont="1" applyFill="1" applyBorder="1"/>
    <xf numFmtId="10" fontId="21" fillId="6" borderId="27" xfId="2" applyNumberFormat="1" applyFont="1" applyFill="1" applyBorder="1"/>
    <xf numFmtId="44" fontId="21" fillId="8" borderId="24" xfId="0" applyNumberFormat="1" applyFont="1" applyFill="1" applyBorder="1"/>
    <xf numFmtId="44" fontId="21" fillId="8" borderId="25" xfId="0" applyNumberFormat="1" applyFont="1" applyFill="1" applyBorder="1"/>
    <xf numFmtId="44" fontId="21" fillId="3" borderId="24" xfId="1" applyFont="1" applyFill="1" applyBorder="1"/>
    <xf numFmtId="44" fontId="21" fillId="7" borderId="48" xfId="1" applyFont="1" applyFill="1" applyBorder="1"/>
    <xf numFmtId="44" fontId="21" fillId="7" borderId="24" xfId="0" applyNumberFormat="1" applyFont="1" applyFill="1" applyBorder="1"/>
    <xf numFmtId="0" fontId="23" fillId="0" borderId="0" xfId="0" applyFont="1"/>
    <xf numFmtId="0" fontId="21" fillId="0" borderId="0" xfId="0" applyFont="1" applyAlignment="1">
      <alignment horizontal="center" wrapText="1"/>
    </xf>
    <xf numFmtId="0" fontId="21" fillId="3" borderId="0" xfId="0" applyFont="1" applyFill="1" applyAlignment="1">
      <alignment horizontal="center" wrapText="1"/>
    </xf>
    <xf numFmtId="0" fontId="13" fillId="2" borderId="7" xfId="0" applyFont="1" applyFill="1" applyBorder="1"/>
    <xf numFmtId="0" fontId="16" fillId="0" borderId="24" xfId="0" applyFont="1" applyBorder="1" applyAlignment="1">
      <alignment horizontal="center"/>
    </xf>
    <xf numFmtId="0" fontId="16" fillId="7" borderId="17" xfId="0" applyFont="1" applyFill="1" applyBorder="1"/>
    <xf numFmtId="44" fontId="16" fillId="2" borderId="30" xfId="1" applyFont="1" applyFill="1" applyBorder="1" applyProtection="1">
      <protection locked="0"/>
    </xf>
    <xf numFmtId="44" fontId="16" fillId="2" borderId="31" xfId="1" applyFont="1" applyFill="1" applyBorder="1" applyProtection="1">
      <protection locked="0"/>
    </xf>
    <xf numFmtId="44" fontId="16" fillId="6" borderId="22" xfId="0" applyNumberFormat="1" applyFont="1" applyFill="1" applyBorder="1"/>
    <xf numFmtId="0" fontId="16" fillId="2" borderId="22" xfId="0" applyFont="1" applyFill="1" applyBorder="1" applyProtection="1">
      <protection locked="0"/>
    </xf>
    <xf numFmtId="44" fontId="16" fillId="2" borderId="21" xfId="1" applyFont="1" applyFill="1" applyBorder="1" applyProtection="1">
      <protection locked="0"/>
    </xf>
    <xf numFmtId="0" fontId="16" fillId="2" borderId="26" xfId="0" applyFont="1" applyFill="1" applyBorder="1" applyProtection="1">
      <protection locked="0"/>
    </xf>
    <xf numFmtId="44" fontId="16" fillId="2" borderId="19" xfId="1" applyFont="1" applyFill="1" applyBorder="1" applyProtection="1">
      <protection locked="0"/>
    </xf>
    <xf numFmtId="44" fontId="16" fillId="2" borderId="15" xfId="1" applyFont="1" applyFill="1" applyBorder="1" applyProtection="1">
      <protection locked="0"/>
    </xf>
    <xf numFmtId="44" fontId="16" fillId="6" borderId="34" xfId="1" applyFont="1" applyFill="1" applyBorder="1" applyAlignment="1">
      <alignment horizontal="center"/>
    </xf>
    <xf numFmtId="0" fontId="13" fillId="7" borderId="30" xfId="0" applyFont="1" applyFill="1" applyBorder="1"/>
    <xf numFmtId="0" fontId="13" fillId="5" borderId="0" xfId="0" applyFont="1" applyFill="1" applyBorder="1"/>
    <xf numFmtId="0" fontId="13" fillId="6" borderId="7" xfId="0" applyFont="1" applyFill="1" applyBorder="1"/>
    <xf numFmtId="0" fontId="13" fillId="6" borderId="0" xfId="0" applyFont="1" applyFill="1"/>
    <xf numFmtId="0" fontId="13" fillId="0" borderId="0" xfId="0" applyFont="1" applyBorder="1"/>
    <xf numFmtId="0" fontId="24" fillId="5" borderId="1" xfId="0" applyFont="1" applyFill="1" applyBorder="1"/>
    <xf numFmtId="0" fontId="13" fillId="5" borderId="2" xfId="0" applyFont="1" applyFill="1" applyBorder="1"/>
    <xf numFmtId="0" fontId="13" fillId="5" borderId="3" xfId="0" applyFont="1" applyFill="1" applyBorder="1"/>
    <xf numFmtId="0" fontId="25" fillId="6" borderId="1" xfId="0" applyFont="1" applyFill="1" applyBorder="1"/>
    <xf numFmtId="0" fontId="13" fillId="6" borderId="2" xfId="0" applyFont="1" applyFill="1" applyBorder="1"/>
    <xf numFmtId="0" fontId="13" fillId="6" borderId="3" xfId="0" applyFont="1" applyFill="1" applyBorder="1"/>
    <xf numFmtId="0" fontId="25" fillId="12" borderId="6" xfId="0" applyFont="1" applyFill="1" applyBorder="1"/>
    <xf numFmtId="0" fontId="13" fillId="12" borderId="7" xfId="0" applyFont="1" applyFill="1" applyBorder="1"/>
    <xf numFmtId="0" fontId="13" fillId="12" borderId="8" xfId="0" applyFont="1" applyFill="1" applyBorder="1"/>
    <xf numFmtId="0" fontId="25" fillId="12" borderId="0" xfId="0" applyFont="1" applyFill="1" applyBorder="1" applyAlignment="1"/>
    <xf numFmtId="0" fontId="25" fillId="12" borderId="1" xfId="0" applyFont="1" applyFill="1" applyBorder="1" applyAlignment="1"/>
    <xf numFmtId="0" fontId="25" fillId="0" borderId="0" xfId="0" applyFont="1" applyFill="1" applyBorder="1" applyAlignment="1"/>
    <xf numFmtId="0" fontId="25" fillId="12" borderId="9" xfId="0" applyFont="1" applyFill="1" applyBorder="1" applyAlignment="1"/>
    <xf numFmtId="0" fontId="25" fillId="12" borderId="10" xfId="0" applyFont="1" applyFill="1" applyBorder="1" applyAlignment="1"/>
    <xf numFmtId="0" fontId="25" fillId="12" borderId="11" xfId="0" applyFont="1" applyFill="1" applyBorder="1" applyAlignment="1"/>
    <xf numFmtId="0" fontId="25" fillId="12" borderId="9" xfId="0" applyFont="1" applyFill="1" applyBorder="1"/>
    <xf numFmtId="0" fontId="13" fillId="12" borderId="10" xfId="0" applyFont="1" applyFill="1" applyBorder="1"/>
    <xf numFmtId="0" fontId="13" fillId="12" borderId="11" xfId="0" applyFont="1" applyFill="1" applyBorder="1"/>
    <xf numFmtId="0" fontId="24" fillId="5" borderId="4" xfId="0" applyFont="1" applyFill="1" applyBorder="1"/>
    <xf numFmtId="0" fontId="13" fillId="5" borderId="5" xfId="0" applyFont="1" applyFill="1" applyBorder="1"/>
    <xf numFmtId="0" fontId="25" fillId="6" borderId="9" xfId="0" applyFont="1" applyFill="1" applyBorder="1"/>
    <xf numFmtId="0" fontId="13" fillId="6" borderId="10" xfId="0" applyFont="1" applyFill="1" applyBorder="1"/>
    <xf numFmtId="0" fontId="13" fillId="6" borderId="11" xfId="0" applyFont="1" applyFill="1" applyBorder="1"/>
    <xf numFmtId="0" fontId="25" fillId="6" borderId="6" xfId="0" applyFont="1" applyFill="1" applyBorder="1"/>
    <xf numFmtId="0" fontId="13" fillId="6" borderId="8" xfId="0" applyFont="1" applyFill="1" applyBorder="1"/>
    <xf numFmtId="0" fontId="12" fillId="2" borderId="9" xfId="0" applyFont="1" applyFill="1" applyBorder="1"/>
    <xf numFmtId="0" fontId="2" fillId="2" borderId="0" xfId="0" applyFont="1" applyFill="1" applyBorder="1"/>
    <xf numFmtId="0" fontId="15" fillId="2" borderId="0" xfId="0" applyFont="1" applyFill="1"/>
    <xf numFmtId="44" fontId="21" fillId="3" borderId="42" xfId="1" applyFont="1" applyFill="1" applyBorder="1"/>
    <xf numFmtId="0" fontId="16" fillId="2" borderId="28" xfId="0" applyFont="1" applyFill="1" applyBorder="1"/>
    <xf numFmtId="44" fontId="16" fillId="4" borderId="28" xfId="0" applyNumberFormat="1" applyFont="1" applyFill="1" applyBorder="1"/>
    <xf numFmtId="0" fontId="13" fillId="7" borderId="0" xfId="0" applyFont="1" applyFill="1" applyBorder="1"/>
    <xf numFmtId="44" fontId="18" fillId="6" borderId="5" xfId="0" applyNumberFormat="1" applyFont="1" applyFill="1" applyBorder="1"/>
    <xf numFmtId="44" fontId="16" fillId="13" borderId="35" xfId="0" applyNumberFormat="1" applyFont="1" applyFill="1" applyBorder="1"/>
    <xf numFmtId="0" fontId="16" fillId="7" borderId="34" xfId="0" applyFont="1" applyFill="1" applyBorder="1" applyAlignment="1">
      <alignment horizontal="center" wrapText="1"/>
    </xf>
    <xf numFmtId="0" fontId="16" fillId="7" borderId="21" xfId="0" applyFont="1" applyFill="1" applyBorder="1" applyAlignment="1">
      <alignment horizontal="center" wrapText="1"/>
    </xf>
    <xf numFmtId="0" fontId="16" fillId="0" borderId="33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21" fillId="7" borderId="33" xfId="0" applyFont="1" applyFill="1" applyBorder="1" applyAlignment="1">
      <alignment horizontal="center"/>
    </xf>
    <xf numFmtId="0" fontId="21" fillId="7" borderId="34" xfId="0" applyFont="1" applyFill="1" applyBorder="1" applyAlignment="1">
      <alignment horizontal="center"/>
    </xf>
    <xf numFmtId="0" fontId="21" fillId="7" borderId="21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left" wrapText="1"/>
    </xf>
    <xf numFmtId="0" fontId="6" fillId="4" borderId="40" xfId="0" applyFont="1" applyFill="1" applyBorder="1" applyAlignment="1">
      <alignment horizontal="left" wrapText="1"/>
    </xf>
    <xf numFmtId="0" fontId="6" fillId="4" borderId="16" xfId="0" applyFont="1" applyFill="1" applyBorder="1" applyAlignment="1">
      <alignment horizontal="left" wrapText="1"/>
    </xf>
    <xf numFmtId="0" fontId="16" fillId="7" borderId="15" xfId="0" applyFont="1" applyFill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7" borderId="33" xfId="0" applyFont="1" applyFill="1" applyBorder="1" applyAlignment="1">
      <alignment horizontal="center"/>
    </xf>
    <xf numFmtId="0" fontId="6" fillId="7" borderId="34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6" fillId="7" borderId="43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 wrapText="1"/>
    </xf>
    <xf numFmtId="0" fontId="6" fillId="4" borderId="38" xfId="0" applyFont="1" applyFill="1" applyBorder="1" applyAlignment="1">
      <alignment horizontal="center" wrapText="1"/>
    </xf>
    <xf numFmtId="0" fontId="6" fillId="7" borderId="36" xfId="0" applyFont="1" applyFill="1" applyBorder="1" applyAlignment="1">
      <alignment horizontal="center"/>
    </xf>
    <xf numFmtId="0" fontId="6" fillId="7" borderId="37" xfId="0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3" borderId="18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16" fillId="0" borderId="49" xfId="0" applyFont="1" applyBorder="1" applyAlignment="1">
      <alignment horizontal="center" wrapText="1"/>
    </xf>
    <xf numFmtId="0" fontId="16" fillId="0" borderId="50" xfId="0" applyFont="1" applyBorder="1" applyAlignment="1">
      <alignment horizontal="center" wrapText="1"/>
    </xf>
    <xf numFmtId="0" fontId="21" fillId="4" borderId="37" xfId="0" applyFont="1" applyFill="1" applyBorder="1" applyAlignment="1">
      <alignment horizontal="center" wrapText="1"/>
    </xf>
    <xf numFmtId="0" fontId="21" fillId="4" borderId="38" xfId="0" applyFont="1" applyFill="1" applyBorder="1" applyAlignment="1">
      <alignment horizontal="center" wrapText="1"/>
    </xf>
    <xf numFmtId="0" fontId="21" fillId="7" borderId="43" xfId="0" applyFont="1" applyFill="1" applyBorder="1" applyAlignment="1">
      <alignment horizontal="center"/>
    </xf>
    <xf numFmtId="0" fontId="21" fillId="7" borderId="40" xfId="0" applyFont="1" applyFill="1" applyBorder="1" applyAlignment="1">
      <alignment horizontal="center"/>
    </xf>
    <xf numFmtId="0" fontId="21" fillId="7" borderId="16" xfId="0" applyFont="1" applyFill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3" xfId="0" applyFont="1" applyBorder="1" applyAlignment="1">
      <alignment horizontal="center" wrapText="1"/>
    </xf>
    <xf numFmtId="0" fontId="16" fillId="0" borderId="24" xfId="0" applyFont="1" applyBorder="1" applyAlignment="1">
      <alignment horizontal="center" wrapText="1"/>
    </xf>
    <xf numFmtId="0" fontId="16" fillId="7" borderId="30" xfId="0" applyFont="1" applyFill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37" xfId="0" applyFont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00"/>
  <sheetViews>
    <sheetView tabSelected="1" zoomScale="60" zoomScaleNormal="6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A52" sqref="A52:S101"/>
    </sheetView>
  </sheetViews>
  <sheetFormatPr defaultRowHeight="15" x14ac:dyDescent="0.25"/>
  <cols>
    <col min="1" max="2" width="10.140625" customWidth="1"/>
    <col min="3" max="3" width="11.7109375" customWidth="1"/>
    <col min="4" max="4" width="6" customWidth="1"/>
    <col min="5" max="5" width="19.7109375" bestFit="1" customWidth="1"/>
    <col min="6" max="6" width="24.85546875" customWidth="1"/>
    <col min="7" max="7" width="16.7109375" customWidth="1"/>
    <col min="8" max="8" width="27.42578125" bestFit="1" customWidth="1"/>
    <col min="9" max="9" width="24.5703125" customWidth="1"/>
    <col min="10" max="10" width="26.7109375" bestFit="1" customWidth="1"/>
    <col min="11" max="17" width="23.5703125" customWidth="1"/>
    <col min="18" max="18" width="28.28515625" customWidth="1"/>
    <col min="19" max="19" width="20" customWidth="1"/>
  </cols>
  <sheetData>
    <row r="1" spans="1:19" ht="28.9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2"/>
      <c r="N1" s="5"/>
      <c r="O1" s="5"/>
      <c r="P1" s="5"/>
      <c r="Q1" s="5"/>
      <c r="R1" s="5"/>
      <c r="S1" s="3"/>
    </row>
    <row r="2" spans="1:19" ht="28.9" customHeight="1" x14ac:dyDescent="0.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73"/>
      <c r="N2" s="5"/>
      <c r="O2" s="5"/>
      <c r="P2" s="5"/>
      <c r="Q2" s="5"/>
      <c r="R2" s="5"/>
      <c r="S2" s="3"/>
    </row>
    <row r="3" spans="1:19" ht="28.9" customHeight="1" x14ac:dyDescent="0.4">
      <c r="A3" s="74" t="s">
        <v>94</v>
      </c>
      <c r="B3" s="50"/>
      <c r="C3" s="50"/>
      <c r="D3" s="51"/>
      <c r="E3" s="248"/>
      <c r="F3" s="248"/>
      <c r="G3" s="5"/>
      <c r="H3" s="5"/>
      <c r="I3" s="5"/>
      <c r="J3" s="5"/>
      <c r="K3" s="5"/>
      <c r="L3" s="5"/>
      <c r="M3" s="73"/>
      <c r="N3" s="5"/>
      <c r="O3" s="5"/>
      <c r="P3" s="5"/>
      <c r="Q3" s="5"/>
      <c r="R3" s="5"/>
      <c r="S3" s="3"/>
    </row>
    <row r="4" spans="1:19" ht="28.9" customHeight="1" x14ac:dyDescent="0.4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3"/>
      <c r="N4" s="5"/>
      <c r="O4" s="5"/>
      <c r="P4" s="5"/>
      <c r="Q4" s="5"/>
      <c r="R4" s="5"/>
      <c r="S4" s="3"/>
    </row>
    <row r="5" spans="1:19" ht="28.9" customHeight="1" x14ac:dyDescent="0.4">
      <c r="A5" s="7" t="s">
        <v>68</v>
      </c>
      <c r="B5" s="8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3"/>
      <c r="O5" s="3"/>
      <c r="P5" s="3"/>
      <c r="Q5" s="3"/>
      <c r="R5" s="3"/>
      <c r="S5" s="3"/>
    </row>
    <row r="6" spans="1:19" ht="28.9" customHeight="1" x14ac:dyDescent="0.4">
      <c r="A6" s="9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6"/>
      <c r="N6" s="3"/>
      <c r="O6" s="3"/>
      <c r="P6" s="3"/>
      <c r="Q6" s="3"/>
      <c r="R6" s="3"/>
      <c r="S6" s="3"/>
    </row>
    <row r="7" spans="1:19" ht="28.9" customHeight="1" x14ac:dyDescent="0.4">
      <c r="A7" s="9" t="s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6"/>
      <c r="N7" s="3"/>
      <c r="O7" s="3"/>
      <c r="P7" s="3"/>
      <c r="Q7" s="3"/>
      <c r="R7" s="3"/>
      <c r="S7" s="3"/>
    </row>
    <row r="8" spans="1:19" ht="28.9" customHeight="1" x14ac:dyDescent="0.4">
      <c r="A8" s="9" t="s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6"/>
      <c r="N8" s="3"/>
      <c r="O8" s="3"/>
      <c r="P8" s="3"/>
      <c r="Q8" s="3"/>
      <c r="R8" s="56"/>
      <c r="S8" s="56"/>
    </row>
    <row r="9" spans="1:19" ht="28.9" customHeight="1" x14ac:dyDescent="0.4">
      <c r="A9" s="9" t="s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6"/>
      <c r="N9" s="3"/>
      <c r="O9" s="3"/>
      <c r="P9" s="3"/>
      <c r="Q9" s="3"/>
      <c r="R9" s="3"/>
      <c r="S9" s="3"/>
    </row>
    <row r="10" spans="1:19" ht="28.9" customHeight="1" thickBot="1" x14ac:dyDescent="0.45">
      <c r="A10" s="10" t="s">
        <v>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3"/>
      <c r="O10" s="3"/>
      <c r="P10" s="3"/>
      <c r="Q10" s="3"/>
      <c r="R10" s="3"/>
      <c r="S10" s="3"/>
    </row>
    <row r="11" spans="1:19" ht="28.9" customHeight="1" thickBot="1" x14ac:dyDescent="0.4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28.9" customHeight="1" thickBot="1" x14ac:dyDescent="0.45">
      <c r="A12" s="75" t="s">
        <v>93</v>
      </c>
      <c r="B12" s="76"/>
      <c r="C12" s="76"/>
      <c r="D12" s="77"/>
      <c r="E12" s="76"/>
      <c r="F12" s="77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13"/>
    </row>
    <row r="13" spans="1:19" s="81" customFormat="1" ht="28.9" customHeight="1" thickBot="1" x14ac:dyDescent="0.45">
      <c r="A13" s="247" t="s">
        <v>95</v>
      </c>
      <c r="B13" s="79"/>
      <c r="C13" s="79"/>
      <c r="D13" s="80"/>
      <c r="E13" s="79"/>
      <c r="F13" s="249"/>
      <c r="G13" s="82"/>
      <c r="I13" s="83" t="s">
        <v>63</v>
      </c>
      <c r="J13" s="83" t="s">
        <v>63</v>
      </c>
      <c r="K13" s="83" t="s">
        <v>63</v>
      </c>
      <c r="L13" s="83" t="s">
        <v>63</v>
      </c>
      <c r="M13" s="83" t="s">
        <v>63</v>
      </c>
      <c r="N13" s="83" t="s">
        <v>63</v>
      </c>
      <c r="O13" s="83" t="s">
        <v>63</v>
      </c>
      <c r="P13" s="83" t="s">
        <v>63</v>
      </c>
      <c r="Q13" s="83" t="s">
        <v>63</v>
      </c>
      <c r="R13" s="84"/>
      <c r="S13" s="84"/>
    </row>
    <row r="14" spans="1:19" s="81" customFormat="1" ht="28.9" customHeight="1" x14ac:dyDescent="0.4">
      <c r="A14" s="284" t="s">
        <v>7</v>
      </c>
      <c r="B14" s="285"/>
      <c r="C14" s="285"/>
      <c r="D14" s="285"/>
      <c r="E14" s="85" t="s">
        <v>103</v>
      </c>
      <c r="F14" s="86" t="s">
        <v>8</v>
      </c>
      <c r="G14" s="87" t="s">
        <v>9</v>
      </c>
      <c r="H14" s="88"/>
      <c r="I14" s="89">
        <v>2019</v>
      </c>
      <c r="J14" s="89">
        <v>2019</v>
      </c>
      <c r="K14" s="89">
        <v>2019</v>
      </c>
      <c r="L14" s="89">
        <v>2019</v>
      </c>
      <c r="M14" s="89">
        <v>2019</v>
      </c>
      <c r="N14" s="89">
        <v>2019</v>
      </c>
      <c r="O14" s="89">
        <v>2019</v>
      </c>
      <c r="P14" s="89">
        <v>2019</v>
      </c>
      <c r="Q14" s="89">
        <v>2019</v>
      </c>
      <c r="R14" s="90" t="s">
        <v>10</v>
      </c>
      <c r="S14" s="84"/>
    </row>
    <row r="15" spans="1:19" s="81" customFormat="1" ht="28.9" customHeight="1" x14ac:dyDescent="0.4">
      <c r="A15" s="286" t="s">
        <v>11</v>
      </c>
      <c r="B15" s="287"/>
      <c r="C15" s="287"/>
      <c r="D15" s="287"/>
      <c r="E15" s="91" t="s">
        <v>67</v>
      </c>
      <c r="F15" s="92" t="s">
        <v>12</v>
      </c>
      <c r="G15" s="93" t="s">
        <v>13</v>
      </c>
      <c r="H15" s="94" t="s">
        <v>14</v>
      </c>
      <c r="I15" s="95" t="s">
        <v>58</v>
      </c>
      <c r="J15" s="95" t="s">
        <v>58</v>
      </c>
      <c r="K15" s="95" t="s">
        <v>59</v>
      </c>
      <c r="L15" s="95" t="s">
        <v>59</v>
      </c>
      <c r="M15" s="95" t="s">
        <v>85</v>
      </c>
      <c r="N15" s="95" t="s">
        <v>85</v>
      </c>
      <c r="O15" s="95" t="s">
        <v>64</v>
      </c>
      <c r="P15" s="95" t="s">
        <v>60</v>
      </c>
      <c r="Q15" s="96" t="s">
        <v>60</v>
      </c>
      <c r="R15" s="97" t="s">
        <v>15</v>
      </c>
      <c r="S15" s="84"/>
    </row>
    <row r="16" spans="1:19" s="81" customFormat="1" ht="48.6" customHeight="1" thickBot="1" x14ac:dyDescent="0.4">
      <c r="A16" s="298" t="s">
        <v>16</v>
      </c>
      <c r="B16" s="299"/>
      <c r="C16" s="299"/>
      <c r="D16" s="299"/>
      <c r="E16" s="98" t="s">
        <v>66</v>
      </c>
      <c r="F16" s="99" t="s">
        <v>97</v>
      </c>
      <c r="G16" s="100" t="s">
        <v>17</v>
      </c>
      <c r="H16" s="101" t="s">
        <v>18</v>
      </c>
      <c r="I16" s="102" t="s">
        <v>61</v>
      </c>
      <c r="J16" s="103" t="s">
        <v>19</v>
      </c>
      <c r="K16" s="104" t="s">
        <v>62</v>
      </c>
      <c r="L16" s="103" t="s">
        <v>19</v>
      </c>
      <c r="M16" s="104" t="s">
        <v>62</v>
      </c>
      <c r="N16" s="103" t="s">
        <v>19</v>
      </c>
      <c r="O16" s="105" t="s">
        <v>65</v>
      </c>
      <c r="P16" s="104" t="s">
        <v>62</v>
      </c>
      <c r="Q16" s="103" t="s">
        <v>19</v>
      </c>
      <c r="R16" s="106" t="s">
        <v>20</v>
      </c>
      <c r="S16" s="84"/>
    </row>
    <row r="17" spans="1:19" s="81" customFormat="1" ht="28.9" customHeight="1" x14ac:dyDescent="0.4">
      <c r="A17" s="300" t="s">
        <v>23</v>
      </c>
      <c r="B17" s="300"/>
      <c r="C17" s="300"/>
      <c r="D17" s="300"/>
      <c r="E17" s="107"/>
      <c r="F17" s="108"/>
      <c r="G17" s="109" t="s">
        <v>21</v>
      </c>
      <c r="H17" s="110">
        <v>0</v>
      </c>
      <c r="I17" s="111">
        <v>10000</v>
      </c>
      <c r="J17" s="112">
        <v>0</v>
      </c>
      <c r="K17" s="111">
        <v>0</v>
      </c>
      <c r="L17" s="112">
        <v>-2500</v>
      </c>
      <c r="M17" s="111">
        <v>0</v>
      </c>
      <c r="N17" s="112">
        <v>0</v>
      </c>
      <c r="O17" s="112">
        <v>0</v>
      </c>
      <c r="P17" s="111">
        <v>0</v>
      </c>
      <c r="Q17" s="112">
        <v>0</v>
      </c>
      <c r="R17" s="113">
        <f>SUM(I17:Q17)</f>
        <v>7500</v>
      </c>
      <c r="S17" s="84"/>
    </row>
    <row r="18" spans="1:19" s="81" customFormat="1" ht="28.9" customHeight="1" x14ac:dyDescent="0.4">
      <c r="A18" s="267" t="s">
        <v>23</v>
      </c>
      <c r="B18" s="267"/>
      <c r="C18" s="267"/>
      <c r="D18" s="267"/>
      <c r="E18" s="114" t="s">
        <v>23</v>
      </c>
      <c r="F18" s="115" t="s">
        <v>23</v>
      </c>
      <c r="G18" s="116" t="s">
        <v>22</v>
      </c>
      <c r="H18" s="117">
        <v>0</v>
      </c>
      <c r="I18" s="118">
        <v>0</v>
      </c>
      <c r="J18" s="119">
        <v>-5000</v>
      </c>
      <c r="K18" s="118"/>
      <c r="L18" s="119">
        <v>0</v>
      </c>
      <c r="M18" s="118"/>
      <c r="N18" s="112">
        <v>0</v>
      </c>
      <c r="O18" s="112">
        <v>0</v>
      </c>
      <c r="P18" s="111">
        <v>0</v>
      </c>
      <c r="Q18" s="112">
        <v>0</v>
      </c>
      <c r="R18" s="113">
        <f t="shared" ref="R18:R26" si="0">SUM(I18:Q18)</f>
        <v>-5000</v>
      </c>
      <c r="S18" s="84"/>
    </row>
    <row r="19" spans="1:19" s="81" customFormat="1" ht="28.9" customHeight="1" x14ac:dyDescent="0.4">
      <c r="A19" s="267" t="s">
        <v>23</v>
      </c>
      <c r="B19" s="267"/>
      <c r="C19" s="267"/>
      <c r="D19" s="267"/>
      <c r="E19" s="114" t="s">
        <v>23</v>
      </c>
      <c r="F19" s="115" t="s">
        <v>23</v>
      </c>
      <c r="G19" s="116" t="s">
        <v>24</v>
      </c>
      <c r="H19" s="117">
        <f>+I19*0.025</f>
        <v>87.5</v>
      </c>
      <c r="I19" s="118">
        <v>3500</v>
      </c>
      <c r="J19" s="119">
        <v>0</v>
      </c>
      <c r="K19" s="118">
        <v>0</v>
      </c>
      <c r="L19" s="119">
        <v>0</v>
      </c>
      <c r="M19" s="118">
        <v>0</v>
      </c>
      <c r="N19" s="112">
        <v>0</v>
      </c>
      <c r="O19" s="112">
        <v>0</v>
      </c>
      <c r="P19" s="111">
        <v>0</v>
      </c>
      <c r="Q19" s="112">
        <v>0</v>
      </c>
      <c r="R19" s="113">
        <f t="shared" si="0"/>
        <v>3500</v>
      </c>
      <c r="S19" s="84"/>
    </row>
    <row r="20" spans="1:19" s="81" customFormat="1" ht="28.9" customHeight="1" x14ac:dyDescent="0.4">
      <c r="A20" s="267" t="s">
        <v>23</v>
      </c>
      <c r="B20" s="267"/>
      <c r="C20" s="267"/>
      <c r="D20" s="267"/>
      <c r="E20" s="114"/>
      <c r="F20" s="115" t="s">
        <v>23</v>
      </c>
      <c r="G20" s="116" t="s">
        <v>22</v>
      </c>
      <c r="H20" s="117">
        <v>75</v>
      </c>
      <c r="I20" s="118">
        <v>0</v>
      </c>
      <c r="J20" s="119">
        <v>0</v>
      </c>
      <c r="K20" s="118">
        <v>3000</v>
      </c>
      <c r="L20" s="119">
        <v>0</v>
      </c>
      <c r="M20" s="118">
        <v>0</v>
      </c>
      <c r="N20" s="112">
        <v>0</v>
      </c>
      <c r="O20" s="112">
        <v>0</v>
      </c>
      <c r="P20" s="111">
        <v>0</v>
      </c>
      <c r="Q20" s="112">
        <v>0</v>
      </c>
      <c r="R20" s="113">
        <f t="shared" si="0"/>
        <v>3000</v>
      </c>
      <c r="S20" s="84"/>
    </row>
    <row r="21" spans="1:19" s="81" customFormat="1" ht="28.9" customHeight="1" x14ac:dyDescent="0.4">
      <c r="A21" s="267" t="s">
        <v>23</v>
      </c>
      <c r="B21" s="267"/>
      <c r="C21" s="267"/>
      <c r="D21" s="267"/>
      <c r="E21" s="120"/>
      <c r="F21" s="121"/>
      <c r="G21" s="116" t="s">
        <v>24</v>
      </c>
      <c r="H21" s="117">
        <v>0</v>
      </c>
      <c r="I21" s="118">
        <v>0</v>
      </c>
      <c r="J21" s="119">
        <v>0</v>
      </c>
      <c r="K21" s="118">
        <v>0</v>
      </c>
      <c r="L21" s="119">
        <v>-1500</v>
      </c>
      <c r="M21" s="118">
        <v>0</v>
      </c>
      <c r="N21" s="112">
        <v>0</v>
      </c>
      <c r="O21" s="112">
        <v>0</v>
      </c>
      <c r="P21" s="111">
        <v>0</v>
      </c>
      <c r="Q21" s="112">
        <v>0</v>
      </c>
      <c r="R21" s="113">
        <f t="shared" si="0"/>
        <v>-1500</v>
      </c>
      <c r="S21" s="84"/>
    </row>
    <row r="22" spans="1:19" s="81" customFormat="1" ht="28.9" customHeight="1" x14ac:dyDescent="0.4">
      <c r="A22" s="267" t="s">
        <v>23</v>
      </c>
      <c r="B22" s="267"/>
      <c r="C22" s="267"/>
      <c r="D22" s="267"/>
      <c r="E22" s="120"/>
      <c r="F22" s="121"/>
      <c r="G22" s="116" t="s">
        <v>25</v>
      </c>
      <c r="H22" s="117">
        <v>0</v>
      </c>
      <c r="I22" s="118">
        <v>0</v>
      </c>
      <c r="J22" s="119">
        <v>0</v>
      </c>
      <c r="K22" s="118">
        <v>0</v>
      </c>
      <c r="L22" s="119">
        <v>-2000</v>
      </c>
      <c r="M22" s="118">
        <v>0</v>
      </c>
      <c r="N22" s="112">
        <v>0</v>
      </c>
      <c r="O22" s="112">
        <v>0</v>
      </c>
      <c r="P22" s="111">
        <v>0</v>
      </c>
      <c r="Q22" s="112">
        <v>0</v>
      </c>
      <c r="R22" s="113">
        <f t="shared" si="0"/>
        <v>-2000</v>
      </c>
      <c r="S22" s="84"/>
    </row>
    <row r="23" spans="1:19" s="81" customFormat="1" ht="28.9" customHeight="1" x14ac:dyDescent="0.4">
      <c r="A23" s="267" t="s">
        <v>23</v>
      </c>
      <c r="B23" s="267"/>
      <c r="C23" s="267"/>
      <c r="D23" s="267"/>
      <c r="E23" s="120" t="s">
        <v>23</v>
      </c>
      <c r="F23" s="115" t="s">
        <v>23</v>
      </c>
      <c r="G23" s="116" t="s">
        <v>24</v>
      </c>
      <c r="H23" s="117">
        <v>125</v>
      </c>
      <c r="I23" s="118">
        <v>0</v>
      </c>
      <c r="J23" s="119">
        <v>0</v>
      </c>
      <c r="K23" s="118">
        <v>0</v>
      </c>
      <c r="L23" s="119">
        <v>0</v>
      </c>
      <c r="M23" s="118">
        <v>5000</v>
      </c>
      <c r="N23" s="112">
        <v>0</v>
      </c>
      <c r="O23" s="112">
        <v>0</v>
      </c>
      <c r="P23" s="111">
        <v>0</v>
      </c>
      <c r="Q23" s="112">
        <v>0</v>
      </c>
      <c r="R23" s="113">
        <f t="shared" si="0"/>
        <v>5000</v>
      </c>
      <c r="S23" s="84"/>
    </row>
    <row r="24" spans="1:19" s="81" customFormat="1" ht="28.9" customHeight="1" x14ac:dyDescent="0.4">
      <c r="A24" s="267" t="s">
        <v>23</v>
      </c>
      <c r="B24" s="267"/>
      <c r="C24" s="267"/>
      <c r="D24" s="267"/>
      <c r="E24" s="120"/>
      <c r="F24" s="121"/>
      <c r="G24" s="116" t="s">
        <v>26</v>
      </c>
      <c r="H24" s="117">
        <v>40</v>
      </c>
      <c r="I24" s="118">
        <v>0</v>
      </c>
      <c r="J24" s="119">
        <v>0</v>
      </c>
      <c r="K24" s="118">
        <v>0</v>
      </c>
      <c r="L24" s="119">
        <v>0</v>
      </c>
      <c r="M24" s="118">
        <v>2000</v>
      </c>
      <c r="N24" s="112">
        <v>0</v>
      </c>
      <c r="O24" s="112">
        <v>0</v>
      </c>
      <c r="P24" s="111">
        <v>0</v>
      </c>
      <c r="Q24" s="112">
        <v>0</v>
      </c>
      <c r="R24" s="113">
        <f t="shared" si="0"/>
        <v>2000</v>
      </c>
      <c r="S24" s="84"/>
    </row>
    <row r="25" spans="1:19" s="81" customFormat="1" ht="28.9" customHeight="1" x14ac:dyDescent="0.4">
      <c r="A25" s="267" t="s">
        <v>23</v>
      </c>
      <c r="B25" s="267"/>
      <c r="C25" s="267"/>
      <c r="D25" s="267"/>
      <c r="E25" s="122"/>
      <c r="F25" s="123"/>
      <c r="G25" s="116" t="s">
        <v>23</v>
      </c>
      <c r="H25" s="117">
        <v>0</v>
      </c>
      <c r="I25" s="118">
        <v>0</v>
      </c>
      <c r="J25" s="119">
        <v>0</v>
      </c>
      <c r="K25" s="118">
        <v>0</v>
      </c>
      <c r="L25" s="119">
        <v>0</v>
      </c>
      <c r="M25" s="118">
        <v>0</v>
      </c>
      <c r="N25" s="112">
        <v>0</v>
      </c>
      <c r="O25" s="112">
        <v>0</v>
      </c>
      <c r="P25" s="111">
        <v>0</v>
      </c>
      <c r="Q25" s="112">
        <v>0</v>
      </c>
      <c r="R25" s="113">
        <f t="shared" si="0"/>
        <v>0</v>
      </c>
      <c r="S25" s="84"/>
    </row>
    <row r="26" spans="1:19" s="81" customFormat="1" ht="28.9" customHeight="1" x14ac:dyDescent="0.4">
      <c r="A26" s="267" t="s">
        <v>23</v>
      </c>
      <c r="B26" s="267"/>
      <c r="C26" s="267"/>
      <c r="D26" s="267"/>
      <c r="E26" s="124"/>
      <c r="F26" s="125"/>
      <c r="G26" s="116" t="s">
        <v>23</v>
      </c>
      <c r="H26" s="117">
        <v>0</v>
      </c>
      <c r="I26" s="118">
        <v>0</v>
      </c>
      <c r="J26" s="119">
        <v>0</v>
      </c>
      <c r="K26" s="118">
        <v>0</v>
      </c>
      <c r="L26" s="119">
        <v>0</v>
      </c>
      <c r="M26" s="118">
        <v>0</v>
      </c>
      <c r="N26" s="112">
        <v>0</v>
      </c>
      <c r="O26" s="112">
        <v>0</v>
      </c>
      <c r="P26" s="111">
        <v>0</v>
      </c>
      <c r="Q26" s="112">
        <v>0</v>
      </c>
      <c r="R26" s="113">
        <f t="shared" si="0"/>
        <v>0</v>
      </c>
      <c r="S26" s="84"/>
    </row>
    <row r="27" spans="1:19" s="81" customFormat="1" ht="28.9" customHeight="1" x14ac:dyDescent="0.35">
      <c r="A27" s="267" t="s">
        <v>69</v>
      </c>
      <c r="B27" s="267"/>
      <c r="C27" s="267"/>
      <c r="D27" s="267"/>
      <c r="E27" s="124"/>
      <c r="F27" s="125"/>
      <c r="G27" s="116" t="s">
        <v>23</v>
      </c>
      <c r="H27" s="117">
        <v>0</v>
      </c>
      <c r="I27" s="118">
        <v>0</v>
      </c>
      <c r="J27" s="119">
        <v>0</v>
      </c>
      <c r="K27" s="118">
        <v>0</v>
      </c>
      <c r="L27" s="119">
        <v>0</v>
      </c>
      <c r="M27" s="118">
        <v>0</v>
      </c>
      <c r="N27" s="112">
        <v>0</v>
      </c>
      <c r="O27" s="112">
        <v>0</v>
      </c>
      <c r="P27" s="111">
        <v>0</v>
      </c>
      <c r="Q27" s="112">
        <v>0</v>
      </c>
      <c r="R27" s="126">
        <f>SUM(R17:R26)</f>
        <v>12500</v>
      </c>
      <c r="S27" s="84" t="s">
        <v>27</v>
      </c>
    </row>
    <row r="28" spans="1:19" s="81" customFormat="1" ht="85.5" customHeight="1" x14ac:dyDescent="0.35">
      <c r="A28" s="256" t="s">
        <v>100</v>
      </c>
      <c r="B28" s="256"/>
      <c r="C28" s="256"/>
      <c r="D28" s="257"/>
      <c r="E28" s="124"/>
      <c r="F28" s="125"/>
      <c r="G28" s="251"/>
      <c r="H28" s="117"/>
      <c r="I28" s="118"/>
      <c r="J28" s="119"/>
      <c r="K28" s="118"/>
      <c r="L28" s="119"/>
      <c r="M28" s="118"/>
      <c r="N28" s="112"/>
      <c r="O28" s="112"/>
      <c r="P28" s="111"/>
      <c r="Q28" s="112"/>
      <c r="R28" s="252">
        <f>+R27*0.5</f>
        <v>6250</v>
      </c>
      <c r="S28" s="84"/>
    </row>
    <row r="29" spans="1:19" s="81" customFormat="1" ht="28.9" customHeight="1" thickBot="1" x14ac:dyDescent="0.55000000000000004">
      <c r="A29" s="258" t="s">
        <v>101</v>
      </c>
      <c r="B29" s="259"/>
      <c r="C29" s="259"/>
      <c r="D29" s="260"/>
      <c r="E29" s="127">
        <v>-6500</v>
      </c>
      <c r="F29" s="125">
        <f>+E29*0.5</f>
        <v>-3250</v>
      </c>
      <c r="G29" s="128"/>
      <c r="H29" s="129"/>
      <c r="I29" s="130"/>
      <c r="J29" s="131"/>
      <c r="K29" s="130"/>
      <c r="L29" s="131"/>
      <c r="M29" s="130"/>
      <c r="N29" s="131"/>
      <c r="O29" s="131"/>
      <c r="P29" s="130"/>
      <c r="Q29" s="131"/>
      <c r="R29" s="132">
        <f>+F29</f>
        <v>-3250</v>
      </c>
      <c r="S29" s="133">
        <f>+R29</f>
        <v>-3250</v>
      </c>
    </row>
    <row r="30" spans="1:19" s="81" customFormat="1" ht="28.9" customHeight="1" x14ac:dyDescent="0.5">
      <c r="A30" s="258" t="s">
        <v>102</v>
      </c>
      <c r="B30" s="259"/>
      <c r="C30" s="259"/>
      <c r="D30" s="260"/>
      <c r="E30" s="127">
        <v>0</v>
      </c>
      <c r="F30" s="125"/>
      <c r="G30" s="253"/>
      <c r="H30" s="129"/>
      <c r="I30" s="130"/>
      <c r="J30" s="131"/>
      <c r="K30" s="130"/>
      <c r="L30" s="131"/>
      <c r="M30" s="130"/>
      <c r="N30" s="131"/>
      <c r="O30" s="131"/>
      <c r="P30" s="130"/>
      <c r="Q30" s="131"/>
      <c r="R30" s="254">
        <v>0</v>
      </c>
      <c r="S30" s="133"/>
    </row>
    <row r="31" spans="1:19" s="81" customFormat="1" ht="28.9" customHeight="1" x14ac:dyDescent="0.35">
      <c r="A31" s="295" t="s">
        <v>28</v>
      </c>
      <c r="B31" s="296"/>
      <c r="C31" s="296"/>
      <c r="D31" s="297"/>
      <c r="E31" s="134"/>
      <c r="F31" s="135">
        <f>+F29</f>
        <v>-3250</v>
      </c>
      <c r="G31" s="136"/>
      <c r="H31" s="137">
        <f>SUM(H18:H27)</f>
        <v>327.5</v>
      </c>
      <c r="I31" s="137">
        <f t="shared" ref="I31:N31" si="1">SUM(I17:I27)</f>
        <v>13500</v>
      </c>
      <c r="J31" s="137">
        <f t="shared" si="1"/>
        <v>-5000</v>
      </c>
      <c r="K31" s="137">
        <f t="shared" si="1"/>
        <v>3000</v>
      </c>
      <c r="L31" s="137">
        <f t="shared" si="1"/>
        <v>-6000</v>
      </c>
      <c r="M31" s="137">
        <f t="shared" si="1"/>
        <v>7000</v>
      </c>
      <c r="N31" s="137">
        <f t="shared" si="1"/>
        <v>0</v>
      </c>
      <c r="O31" s="137"/>
      <c r="P31" s="137">
        <f>SUM(P17:P27)</f>
        <v>0</v>
      </c>
      <c r="Q31" s="137">
        <f>SUM(Q17:Q27)</f>
        <v>0</v>
      </c>
      <c r="R31" s="138">
        <f>SUM(I31:Q31)+F31</f>
        <v>9250</v>
      </c>
      <c r="S31" s="84"/>
    </row>
    <row r="32" spans="1:19" s="81" customFormat="1" ht="80.45" customHeight="1" thickBot="1" x14ac:dyDescent="0.4">
      <c r="A32" s="139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140" t="s">
        <v>29</v>
      </c>
    </row>
    <row r="33" spans="1:18" s="81" customFormat="1" ht="28.15" customHeight="1" thickBot="1" x14ac:dyDescent="0.35">
      <c r="A33" s="139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141"/>
    </row>
    <row r="34" spans="1:18" s="81" customFormat="1" ht="104.45" customHeight="1" thickBot="1" x14ac:dyDescent="0.4">
      <c r="A34" s="301" t="s">
        <v>7</v>
      </c>
      <c r="B34" s="302"/>
      <c r="C34" s="302"/>
      <c r="D34" s="302"/>
      <c r="E34" s="142" t="s">
        <v>72</v>
      </c>
      <c r="F34" s="143"/>
      <c r="G34" s="290" t="s">
        <v>30</v>
      </c>
      <c r="H34" s="290"/>
      <c r="I34" s="291"/>
      <c r="J34" s="144" t="s">
        <v>70</v>
      </c>
      <c r="K34" s="145">
        <f>+R31</f>
        <v>9250</v>
      </c>
      <c r="L34" s="146" t="s">
        <v>79</v>
      </c>
      <c r="M34" s="147" t="s">
        <v>31</v>
      </c>
      <c r="N34" s="148" t="s">
        <v>77</v>
      </c>
      <c r="O34" s="149" t="s">
        <v>76</v>
      </c>
      <c r="P34" s="150" t="s">
        <v>32</v>
      </c>
      <c r="Q34" s="150" t="s">
        <v>75</v>
      </c>
      <c r="R34" s="151" t="s">
        <v>33</v>
      </c>
    </row>
    <row r="35" spans="1:18" s="81" customFormat="1" ht="49.5" customHeight="1" thickBot="1" x14ac:dyDescent="0.4">
      <c r="A35" s="152" t="s">
        <v>34</v>
      </c>
      <c r="B35" s="153"/>
      <c r="C35" s="153"/>
      <c r="D35" s="154"/>
      <c r="E35" s="155"/>
      <c r="F35" s="156"/>
      <c r="G35" s="157" t="s">
        <v>23</v>
      </c>
      <c r="H35" s="157" t="s">
        <v>35</v>
      </c>
      <c r="I35" s="158" t="s">
        <v>36</v>
      </c>
      <c r="J35" s="159" t="s">
        <v>37</v>
      </c>
      <c r="K35" s="160" t="s">
        <v>38</v>
      </c>
      <c r="L35" s="161" t="s">
        <v>39</v>
      </c>
      <c r="M35" s="162" t="s">
        <v>40</v>
      </c>
      <c r="N35" s="161" t="s">
        <v>41</v>
      </c>
      <c r="O35" s="163" t="s">
        <v>42</v>
      </c>
      <c r="P35" s="161" t="s">
        <v>14</v>
      </c>
      <c r="Q35" s="164" t="s">
        <v>43</v>
      </c>
      <c r="R35" s="165" t="s">
        <v>44</v>
      </c>
    </row>
    <row r="36" spans="1:18" s="81" customFormat="1" ht="40.5" customHeight="1" thickBot="1" x14ac:dyDescent="0.4">
      <c r="A36" s="166" t="s">
        <v>45</v>
      </c>
      <c r="B36" s="167"/>
      <c r="C36" s="167"/>
      <c r="D36" s="168"/>
      <c r="E36" s="169"/>
      <c r="F36" s="169"/>
      <c r="G36" s="169" t="s">
        <v>23</v>
      </c>
      <c r="H36" s="170" t="s">
        <v>46</v>
      </c>
      <c r="I36" s="171" t="s">
        <v>47</v>
      </c>
      <c r="J36" s="172" t="s">
        <v>48</v>
      </c>
      <c r="K36" s="173" t="s">
        <v>49</v>
      </c>
      <c r="L36" s="170" t="s">
        <v>49</v>
      </c>
      <c r="M36" s="174" t="s">
        <v>50</v>
      </c>
      <c r="N36" s="169" t="s">
        <v>81</v>
      </c>
      <c r="O36" s="175" t="s">
        <v>52</v>
      </c>
      <c r="P36" s="169" t="s">
        <v>82</v>
      </c>
      <c r="Q36" s="176" t="s">
        <v>78</v>
      </c>
      <c r="R36" s="177" t="s">
        <v>54</v>
      </c>
    </row>
    <row r="37" spans="1:18" s="81" customFormat="1" ht="28.9" customHeight="1" x14ac:dyDescent="0.3">
      <c r="A37" s="292" t="s">
        <v>55</v>
      </c>
      <c r="B37" s="293"/>
      <c r="C37" s="293"/>
      <c r="D37" s="293"/>
      <c r="E37" s="293"/>
      <c r="F37" s="293"/>
      <c r="G37" s="294"/>
      <c r="H37" s="178">
        <f t="shared" ref="H37:H47" si="2">+I17+K17+M17+O17+P17</f>
        <v>10000</v>
      </c>
      <c r="I37" s="178">
        <f t="shared" ref="I37:I47" si="3">+J17+L17+N17+Q17</f>
        <v>-2500</v>
      </c>
      <c r="J37" s="179">
        <f>IF(+H37+I37&gt;0,+H37+I37,0)</f>
        <v>7500</v>
      </c>
      <c r="K37" s="180">
        <f t="shared" ref="K37:K43" si="4">+J37/$J$48</f>
        <v>0.35714285714285715</v>
      </c>
      <c r="L37" s="181">
        <f t="shared" ref="L37:L43" si="5">+K37*$K$34</f>
        <v>3303.5714285714284</v>
      </c>
      <c r="M37" s="182">
        <v>0.03</v>
      </c>
      <c r="N37" s="183">
        <v>300</v>
      </c>
      <c r="O37" s="184" t="s">
        <v>23</v>
      </c>
      <c r="P37" s="178">
        <v>0</v>
      </c>
      <c r="Q37" s="185">
        <v>0</v>
      </c>
      <c r="R37" s="186"/>
    </row>
    <row r="38" spans="1:18" s="81" customFormat="1" ht="28.9" customHeight="1" x14ac:dyDescent="0.3">
      <c r="A38" s="261" t="str">
        <f t="shared" ref="A38:A47" si="6">+G18</f>
        <v>Maple Hts.</v>
      </c>
      <c r="B38" s="262"/>
      <c r="C38" s="262"/>
      <c r="D38" s="262"/>
      <c r="E38" s="262"/>
      <c r="F38" s="262"/>
      <c r="G38" s="263"/>
      <c r="H38" s="178">
        <f t="shared" si="2"/>
        <v>0</v>
      </c>
      <c r="I38" s="178">
        <f t="shared" si="3"/>
        <v>-5000</v>
      </c>
      <c r="J38" s="179">
        <f>IF(+H38+I38&gt;0,+H38+I38,0)</f>
        <v>0</v>
      </c>
      <c r="K38" s="180">
        <f t="shared" si="4"/>
        <v>0</v>
      </c>
      <c r="L38" s="187">
        <f t="shared" si="5"/>
        <v>0</v>
      </c>
      <c r="M38" s="188">
        <v>2.5000000000000001E-2</v>
      </c>
      <c r="N38" s="189">
        <v>0</v>
      </c>
      <c r="O38" s="190">
        <f t="shared" ref="O38:O47" si="7">+L38*M38</f>
        <v>0</v>
      </c>
      <c r="P38" s="189">
        <f t="shared" ref="P38:P47" si="8">+H18</f>
        <v>0</v>
      </c>
      <c r="Q38" s="189">
        <f>+L38*0.0225</f>
        <v>0</v>
      </c>
      <c r="R38" s="191">
        <f>SMALL(O38:Q38,1)</f>
        <v>0</v>
      </c>
    </row>
    <row r="39" spans="1:18" s="81" customFormat="1" ht="28.9" customHeight="1" x14ac:dyDescent="0.3">
      <c r="A39" s="261" t="str">
        <f t="shared" si="6"/>
        <v>Cleveland</v>
      </c>
      <c r="B39" s="262"/>
      <c r="C39" s="262"/>
      <c r="D39" s="262"/>
      <c r="E39" s="262"/>
      <c r="F39" s="262"/>
      <c r="G39" s="263"/>
      <c r="H39" s="178">
        <f t="shared" si="2"/>
        <v>3500</v>
      </c>
      <c r="I39" s="178">
        <f t="shared" si="3"/>
        <v>0</v>
      </c>
      <c r="J39" s="179">
        <f t="shared" ref="J39:J44" si="9">IF(+H39+I39&gt;0,+H39+I39,0)</f>
        <v>3500</v>
      </c>
      <c r="K39" s="180">
        <f t="shared" si="4"/>
        <v>0.16666666666666666</v>
      </c>
      <c r="L39" s="187">
        <f t="shared" si="5"/>
        <v>1541.6666666666665</v>
      </c>
      <c r="M39" s="188">
        <v>2.5000000000000001E-2</v>
      </c>
      <c r="N39" s="189">
        <v>0</v>
      </c>
      <c r="O39" s="190">
        <f t="shared" si="7"/>
        <v>38.541666666666664</v>
      </c>
      <c r="P39" s="189">
        <f t="shared" si="8"/>
        <v>87.5</v>
      </c>
      <c r="Q39" s="189">
        <f>+L39*0.0225</f>
        <v>34.687499999999993</v>
      </c>
      <c r="R39" s="191">
        <f t="shared" ref="R39:R47" si="10">SMALL(O39:Q39,1)</f>
        <v>34.687499999999993</v>
      </c>
    </row>
    <row r="40" spans="1:18" s="81" customFormat="1" ht="28.9" customHeight="1" x14ac:dyDescent="0.3">
      <c r="A40" s="261" t="str">
        <f t="shared" si="6"/>
        <v>Maple Hts.</v>
      </c>
      <c r="B40" s="262"/>
      <c r="C40" s="262"/>
      <c r="D40" s="262"/>
      <c r="E40" s="262"/>
      <c r="F40" s="262"/>
      <c r="G40" s="263"/>
      <c r="H40" s="178">
        <f t="shared" si="2"/>
        <v>3000</v>
      </c>
      <c r="I40" s="178">
        <f t="shared" si="3"/>
        <v>0</v>
      </c>
      <c r="J40" s="179">
        <f t="shared" si="9"/>
        <v>3000</v>
      </c>
      <c r="K40" s="180">
        <f t="shared" si="4"/>
        <v>0.14285714285714285</v>
      </c>
      <c r="L40" s="187">
        <f t="shared" si="5"/>
        <v>1321.4285714285713</v>
      </c>
      <c r="M40" s="188">
        <v>2.5000000000000001E-2</v>
      </c>
      <c r="N40" s="189">
        <v>0</v>
      </c>
      <c r="O40" s="190">
        <f t="shared" si="7"/>
        <v>33.035714285714285</v>
      </c>
      <c r="P40" s="189">
        <f t="shared" si="8"/>
        <v>75</v>
      </c>
      <c r="Q40" s="189">
        <f t="shared" ref="Q40:Q42" si="11">+L40*0.0225</f>
        <v>29.732142857142854</v>
      </c>
      <c r="R40" s="191">
        <f t="shared" si="10"/>
        <v>29.732142857142854</v>
      </c>
    </row>
    <row r="41" spans="1:18" s="81" customFormat="1" ht="28.9" customHeight="1" x14ac:dyDescent="0.3">
      <c r="A41" s="261" t="str">
        <f t="shared" si="6"/>
        <v>Cleveland</v>
      </c>
      <c r="B41" s="262"/>
      <c r="C41" s="262"/>
      <c r="D41" s="262"/>
      <c r="E41" s="262"/>
      <c r="F41" s="262"/>
      <c r="G41" s="263"/>
      <c r="H41" s="178">
        <f t="shared" si="2"/>
        <v>0</v>
      </c>
      <c r="I41" s="178">
        <f t="shared" si="3"/>
        <v>-1500</v>
      </c>
      <c r="J41" s="179">
        <f t="shared" si="9"/>
        <v>0</v>
      </c>
      <c r="K41" s="180">
        <f t="shared" si="4"/>
        <v>0</v>
      </c>
      <c r="L41" s="187">
        <f t="shared" si="5"/>
        <v>0</v>
      </c>
      <c r="M41" s="188">
        <v>2.5000000000000001E-2</v>
      </c>
      <c r="N41" s="189">
        <v>0</v>
      </c>
      <c r="O41" s="190">
        <f t="shared" si="7"/>
        <v>0</v>
      </c>
      <c r="P41" s="189">
        <f t="shared" si="8"/>
        <v>0</v>
      </c>
      <c r="Q41" s="189">
        <f t="shared" si="11"/>
        <v>0</v>
      </c>
      <c r="R41" s="191">
        <f t="shared" si="10"/>
        <v>0</v>
      </c>
    </row>
    <row r="42" spans="1:18" s="81" customFormat="1" ht="28.9" customHeight="1" x14ac:dyDescent="0.3">
      <c r="A42" s="261" t="str">
        <f t="shared" si="6"/>
        <v>Garfield Hts</v>
      </c>
      <c r="B42" s="262"/>
      <c r="C42" s="262"/>
      <c r="D42" s="262"/>
      <c r="E42" s="262"/>
      <c r="F42" s="262"/>
      <c r="G42" s="263"/>
      <c r="H42" s="178">
        <f t="shared" si="2"/>
        <v>0</v>
      </c>
      <c r="I42" s="178">
        <f t="shared" si="3"/>
        <v>-2000</v>
      </c>
      <c r="J42" s="179">
        <f t="shared" si="9"/>
        <v>0</v>
      </c>
      <c r="K42" s="180">
        <f t="shared" si="4"/>
        <v>0</v>
      </c>
      <c r="L42" s="187">
        <f t="shared" si="5"/>
        <v>0</v>
      </c>
      <c r="M42" s="188">
        <v>0.02</v>
      </c>
      <c r="N42" s="189">
        <v>0</v>
      </c>
      <c r="O42" s="190">
        <f t="shared" si="7"/>
        <v>0</v>
      </c>
      <c r="P42" s="189">
        <f t="shared" si="8"/>
        <v>0</v>
      </c>
      <c r="Q42" s="189">
        <f t="shared" si="11"/>
        <v>0</v>
      </c>
      <c r="R42" s="191">
        <f t="shared" si="10"/>
        <v>0</v>
      </c>
    </row>
    <row r="43" spans="1:18" s="81" customFormat="1" ht="28.9" customHeight="1" x14ac:dyDescent="0.3">
      <c r="A43" s="261" t="str">
        <f t="shared" si="6"/>
        <v>Cleveland</v>
      </c>
      <c r="B43" s="262"/>
      <c r="C43" s="262"/>
      <c r="D43" s="262"/>
      <c r="E43" s="262"/>
      <c r="F43" s="262"/>
      <c r="G43" s="263"/>
      <c r="H43" s="178">
        <f t="shared" si="2"/>
        <v>5000</v>
      </c>
      <c r="I43" s="178">
        <f t="shared" si="3"/>
        <v>0</v>
      </c>
      <c r="J43" s="179">
        <f t="shared" si="9"/>
        <v>5000</v>
      </c>
      <c r="K43" s="180">
        <f t="shared" si="4"/>
        <v>0.23809523809523808</v>
      </c>
      <c r="L43" s="187">
        <f t="shared" si="5"/>
        <v>2202.3809523809523</v>
      </c>
      <c r="M43" s="188">
        <v>2.5000000000000001E-2</v>
      </c>
      <c r="N43" s="189">
        <v>0</v>
      </c>
      <c r="O43" s="190">
        <f t="shared" si="7"/>
        <v>55.05952380952381</v>
      </c>
      <c r="P43" s="189">
        <f t="shared" si="8"/>
        <v>125</v>
      </c>
      <c r="Q43" s="189">
        <f>+L43*0.0225</f>
        <v>49.553571428571423</v>
      </c>
      <c r="R43" s="191">
        <f t="shared" si="10"/>
        <v>49.553571428571423</v>
      </c>
    </row>
    <row r="44" spans="1:18" s="81" customFormat="1" ht="28.9" customHeight="1" x14ac:dyDescent="0.3">
      <c r="A44" s="261" t="str">
        <f t="shared" si="6"/>
        <v>Northfield Vllg.</v>
      </c>
      <c r="B44" s="262"/>
      <c r="C44" s="262"/>
      <c r="D44" s="262"/>
      <c r="E44" s="262"/>
      <c r="F44" s="262"/>
      <c r="G44" s="263"/>
      <c r="H44" s="178">
        <f t="shared" si="2"/>
        <v>2000</v>
      </c>
      <c r="I44" s="178">
        <f t="shared" si="3"/>
        <v>0</v>
      </c>
      <c r="J44" s="179">
        <f t="shared" si="9"/>
        <v>2000</v>
      </c>
      <c r="K44" s="180">
        <f>+J44/$J$48</f>
        <v>9.5238095238095233E-2</v>
      </c>
      <c r="L44" s="187">
        <f>+K44*$K$34</f>
        <v>880.95238095238085</v>
      </c>
      <c r="M44" s="188">
        <v>0.02</v>
      </c>
      <c r="N44" s="189">
        <v>0</v>
      </c>
      <c r="O44" s="190">
        <f t="shared" si="7"/>
        <v>17.619047619047617</v>
      </c>
      <c r="P44" s="189">
        <f t="shared" si="8"/>
        <v>40</v>
      </c>
      <c r="Q44" s="189">
        <f>+L44*0.0225</f>
        <v>19.821428571428569</v>
      </c>
      <c r="R44" s="191">
        <f t="shared" si="10"/>
        <v>17.619047619047617</v>
      </c>
    </row>
    <row r="45" spans="1:18" s="81" customFormat="1" ht="28.9" customHeight="1" x14ac:dyDescent="0.3">
      <c r="A45" s="261" t="str">
        <f t="shared" si="6"/>
        <v xml:space="preserve"> </v>
      </c>
      <c r="B45" s="262"/>
      <c r="C45" s="262"/>
      <c r="D45" s="262"/>
      <c r="E45" s="262"/>
      <c r="F45" s="262"/>
      <c r="G45" s="263"/>
      <c r="H45" s="178">
        <f t="shared" si="2"/>
        <v>0</v>
      </c>
      <c r="I45" s="178">
        <f t="shared" si="3"/>
        <v>0</v>
      </c>
      <c r="J45" s="179">
        <f t="shared" ref="J45:J47" si="12">IF(+H45+I45&gt;0,+H45+I45,0)</f>
        <v>0</v>
      </c>
      <c r="K45" s="180">
        <f t="shared" ref="K45:K47" si="13">+J45/$J$48</f>
        <v>0</v>
      </c>
      <c r="L45" s="187">
        <f t="shared" ref="L45:L47" si="14">+K45*$K$34</f>
        <v>0</v>
      </c>
      <c r="M45" s="192"/>
      <c r="N45" s="189">
        <v>0</v>
      </c>
      <c r="O45" s="190">
        <f t="shared" si="7"/>
        <v>0</v>
      </c>
      <c r="P45" s="189">
        <f t="shared" si="8"/>
        <v>0</v>
      </c>
      <c r="Q45" s="189">
        <f t="shared" ref="Q45:Q47" si="15">+L45*0.0225</f>
        <v>0</v>
      </c>
      <c r="R45" s="191">
        <f t="shared" si="10"/>
        <v>0</v>
      </c>
    </row>
    <row r="46" spans="1:18" s="81" customFormat="1" ht="28.9" customHeight="1" x14ac:dyDescent="0.3">
      <c r="A46" s="261" t="str">
        <f t="shared" si="6"/>
        <v xml:space="preserve"> </v>
      </c>
      <c r="B46" s="262"/>
      <c r="C46" s="262"/>
      <c r="D46" s="262"/>
      <c r="E46" s="262"/>
      <c r="F46" s="262"/>
      <c r="G46" s="263"/>
      <c r="H46" s="178">
        <f t="shared" si="2"/>
        <v>0</v>
      </c>
      <c r="I46" s="178">
        <f t="shared" si="3"/>
        <v>0</v>
      </c>
      <c r="J46" s="179">
        <f t="shared" si="12"/>
        <v>0</v>
      </c>
      <c r="K46" s="180">
        <f t="shared" si="13"/>
        <v>0</v>
      </c>
      <c r="L46" s="187">
        <f t="shared" si="14"/>
        <v>0</v>
      </c>
      <c r="M46" s="192"/>
      <c r="N46" s="189">
        <v>0</v>
      </c>
      <c r="O46" s="190">
        <f t="shared" si="7"/>
        <v>0</v>
      </c>
      <c r="P46" s="189">
        <f t="shared" si="8"/>
        <v>0</v>
      </c>
      <c r="Q46" s="189">
        <f t="shared" si="15"/>
        <v>0</v>
      </c>
      <c r="R46" s="191">
        <f t="shared" si="10"/>
        <v>0</v>
      </c>
    </row>
    <row r="47" spans="1:18" s="81" customFormat="1" ht="28.9" customHeight="1" x14ac:dyDescent="0.3">
      <c r="A47" s="261" t="str">
        <f t="shared" si="6"/>
        <v xml:space="preserve"> </v>
      </c>
      <c r="B47" s="262"/>
      <c r="C47" s="262"/>
      <c r="D47" s="262"/>
      <c r="E47" s="262"/>
      <c r="F47" s="262"/>
      <c r="G47" s="263"/>
      <c r="H47" s="178">
        <f t="shared" si="2"/>
        <v>0</v>
      </c>
      <c r="I47" s="178">
        <f t="shared" si="3"/>
        <v>0</v>
      </c>
      <c r="J47" s="179">
        <f t="shared" si="12"/>
        <v>0</v>
      </c>
      <c r="K47" s="180">
        <f t="shared" si="13"/>
        <v>0</v>
      </c>
      <c r="L47" s="187">
        <f t="shared" si="14"/>
        <v>0</v>
      </c>
      <c r="M47" s="192"/>
      <c r="N47" s="189">
        <v>0</v>
      </c>
      <c r="O47" s="190">
        <f t="shared" si="7"/>
        <v>0</v>
      </c>
      <c r="P47" s="189">
        <f t="shared" si="8"/>
        <v>0</v>
      </c>
      <c r="Q47" s="189">
        <f t="shared" si="15"/>
        <v>0</v>
      </c>
      <c r="R47" s="191">
        <f t="shared" si="10"/>
        <v>0</v>
      </c>
    </row>
    <row r="48" spans="1:18" s="81" customFormat="1" ht="28.9" customHeight="1" thickBot="1" x14ac:dyDescent="0.35">
      <c r="A48" s="268" t="s">
        <v>28</v>
      </c>
      <c r="B48" s="269"/>
      <c r="C48" s="269"/>
      <c r="D48" s="269"/>
      <c r="E48" s="269"/>
      <c r="F48" s="269"/>
      <c r="G48" s="270"/>
      <c r="H48" s="193">
        <f>SUM(H37:H44)</f>
        <v>23500</v>
      </c>
      <c r="I48" s="194">
        <f>SUM(I37:I44)</f>
        <v>-11000</v>
      </c>
      <c r="J48" s="195">
        <f>SUM(J37:J44)</f>
        <v>21000</v>
      </c>
      <c r="K48" s="196">
        <f>SUM(K37:K44)</f>
        <v>1</v>
      </c>
      <c r="L48" s="197">
        <f>+K48*$K$34</f>
        <v>9250</v>
      </c>
      <c r="M48" s="198"/>
      <c r="N48" s="199">
        <f>SUM(N37:N44)</f>
        <v>300</v>
      </c>
      <c r="O48" s="200">
        <f>+L48*M48</f>
        <v>0</v>
      </c>
      <c r="P48" s="201">
        <f>SUM(P37:P47)</f>
        <v>327.5</v>
      </c>
      <c r="Q48" s="201">
        <f>SUM(Q37:Q47)</f>
        <v>133.79464285714283</v>
      </c>
      <c r="R48" s="250">
        <f>SUM(R39:R44)</f>
        <v>131.5922619047619</v>
      </c>
    </row>
    <row r="49" spans="1:82" s="81" customFormat="1" ht="39.6" customHeight="1" x14ac:dyDescent="0.3">
      <c r="A49" s="202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3" t="s">
        <v>23</v>
      </c>
      <c r="M49" s="203"/>
      <c r="N49" s="204" t="s">
        <v>56</v>
      </c>
      <c r="O49" s="203"/>
      <c r="P49" s="202"/>
      <c r="Q49" s="202"/>
      <c r="R49" s="204" t="s">
        <v>57</v>
      </c>
    </row>
    <row r="50" spans="1:82" s="81" customFormat="1" x14ac:dyDescent="0.25"/>
    <row r="51" spans="1:82" s="81" customFormat="1" ht="15.75" thickBot="1" x14ac:dyDescent="0.3"/>
    <row r="52" spans="1:82" s="81" customFormat="1" ht="33.6" customHeight="1" thickBot="1" x14ac:dyDescent="0.55000000000000004">
      <c r="A52" s="222" t="s">
        <v>71</v>
      </c>
      <c r="B52" s="223"/>
      <c r="C52" s="223"/>
      <c r="D52" s="223"/>
      <c r="E52" s="223"/>
      <c r="F52" s="224"/>
      <c r="G52" s="221"/>
      <c r="H52" s="221"/>
      <c r="I52" s="221"/>
      <c r="J52" s="221"/>
      <c r="K52" s="221"/>
      <c r="L52" s="221"/>
      <c r="M52" s="221"/>
      <c r="N52" s="84"/>
      <c r="O52" s="84"/>
      <c r="P52" s="84"/>
      <c r="Q52" s="84"/>
      <c r="R52" s="84"/>
      <c r="S52" s="84"/>
    </row>
    <row r="53" spans="1:82" s="81" customFormat="1" ht="33.6" customHeight="1" thickBot="1" x14ac:dyDescent="0.55000000000000004">
      <c r="A53" s="222" t="s">
        <v>96</v>
      </c>
      <c r="B53" s="223"/>
      <c r="C53" s="223"/>
      <c r="D53" s="223"/>
      <c r="E53" s="223"/>
      <c r="F53" s="223"/>
      <c r="G53" s="223"/>
      <c r="H53" s="224"/>
      <c r="I53" s="221"/>
      <c r="J53" s="221"/>
      <c r="K53" s="221"/>
      <c r="L53" s="221"/>
      <c r="M53" s="221"/>
      <c r="N53" s="84"/>
      <c r="O53" s="84"/>
      <c r="P53" s="84"/>
      <c r="Q53" s="84"/>
      <c r="R53" s="84"/>
      <c r="S53" s="84"/>
    </row>
    <row r="54" spans="1:82" s="232" customFormat="1" ht="33.6" customHeight="1" thickBot="1" x14ac:dyDescent="0.55000000000000004">
      <c r="A54" s="234" t="s">
        <v>84</v>
      </c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6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3"/>
      <c r="AC54" s="233"/>
      <c r="AD54" s="233"/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  <c r="AO54" s="233"/>
      <c r="AP54" s="233"/>
      <c r="AQ54" s="233"/>
      <c r="AR54" s="233"/>
      <c r="AS54" s="233"/>
      <c r="AT54" s="233"/>
      <c r="AU54" s="233"/>
      <c r="AV54" s="233"/>
      <c r="AW54" s="233"/>
      <c r="AX54" s="233"/>
      <c r="AY54" s="233"/>
      <c r="AZ54" s="233"/>
      <c r="BA54" s="233"/>
      <c r="BB54" s="233"/>
      <c r="BC54" s="233"/>
      <c r="BD54" s="233"/>
      <c r="BE54" s="233"/>
      <c r="BF54" s="233"/>
      <c r="BG54" s="233"/>
      <c r="BH54" s="233"/>
      <c r="BI54" s="233"/>
      <c r="BJ54" s="233"/>
      <c r="BK54" s="233"/>
      <c r="BL54" s="233"/>
      <c r="BM54" s="233"/>
      <c r="BN54" s="233"/>
      <c r="BO54" s="233"/>
      <c r="BP54" s="233"/>
      <c r="BQ54" s="233"/>
      <c r="BR54" s="233"/>
      <c r="BS54" s="233"/>
      <c r="BT54" s="233"/>
      <c r="BU54" s="233"/>
      <c r="BV54" s="233"/>
      <c r="BW54" s="233"/>
      <c r="BX54" s="233"/>
      <c r="BY54" s="233"/>
      <c r="BZ54" s="233"/>
      <c r="CA54" s="233"/>
      <c r="CB54" s="233"/>
      <c r="CC54" s="233"/>
      <c r="CD54" s="233"/>
    </row>
    <row r="55" spans="1:82" s="231" customFormat="1" ht="33.6" customHeight="1" thickBot="1" x14ac:dyDescent="0.55000000000000004">
      <c r="A55" s="234" t="s">
        <v>88</v>
      </c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33"/>
      <c r="AE55" s="233"/>
      <c r="AF55" s="233"/>
      <c r="AG55" s="233"/>
      <c r="AH55" s="233"/>
      <c r="AI55" s="233"/>
      <c r="AJ55" s="233"/>
      <c r="AK55" s="233"/>
      <c r="AL55" s="233"/>
      <c r="AM55" s="233"/>
      <c r="AN55" s="233"/>
      <c r="AO55" s="233"/>
      <c r="AP55" s="233"/>
      <c r="AQ55" s="233"/>
      <c r="AR55" s="233"/>
      <c r="AS55" s="233"/>
      <c r="AT55" s="233"/>
      <c r="AU55" s="233"/>
      <c r="AV55" s="233"/>
      <c r="AW55" s="233"/>
      <c r="AX55" s="233"/>
      <c r="AY55" s="233"/>
      <c r="AZ55" s="233"/>
      <c r="BA55" s="233"/>
      <c r="BB55" s="233"/>
      <c r="BC55" s="233"/>
      <c r="BD55" s="233"/>
      <c r="BE55" s="233"/>
      <c r="BF55" s="233"/>
      <c r="BG55" s="233"/>
      <c r="BH55" s="233"/>
      <c r="BI55" s="233"/>
      <c r="BJ55" s="233"/>
      <c r="BK55" s="233"/>
      <c r="BL55" s="233"/>
      <c r="BM55" s="233"/>
      <c r="BN55" s="233"/>
      <c r="BO55" s="233"/>
      <c r="BP55" s="233"/>
      <c r="BQ55" s="233"/>
      <c r="BR55" s="233"/>
      <c r="BS55" s="233"/>
      <c r="BT55" s="233"/>
      <c r="BU55" s="233"/>
      <c r="BV55" s="233"/>
      <c r="BW55" s="233"/>
      <c r="BX55" s="233"/>
      <c r="BY55" s="233"/>
      <c r="BZ55" s="233"/>
      <c r="CA55" s="233"/>
      <c r="CB55" s="233"/>
      <c r="CC55" s="233"/>
      <c r="CD55" s="233"/>
    </row>
    <row r="56" spans="1:82" s="81" customFormat="1" ht="33.6" customHeight="1" thickBot="1" x14ac:dyDescent="0.55000000000000004">
      <c r="A56" s="237" t="s">
        <v>89</v>
      </c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9"/>
      <c r="P56" s="84"/>
      <c r="Q56" s="84"/>
      <c r="R56" s="84"/>
      <c r="S56" s="84"/>
    </row>
    <row r="57" spans="1:82" s="81" customFormat="1" ht="33.6" customHeight="1" thickBot="1" x14ac:dyDescent="0.55000000000000004">
      <c r="A57" s="237" t="s">
        <v>98</v>
      </c>
      <c r="B57" s="238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9"/>
      <c r="P57" s="84"/>
      <c r="Q57" s="84"/>
      <c r="R57" s="84"/>
      <c r="S57" s="84"/>
    </row>
    <row r="58" spans="1:82" s="81" customFormat="1" ht="33.6" customHeight="1" thickBot="1" x14ac:dyDescent="0.55000000000000004">
      <c r="A58" s="228" t="s">
        <v>90</v>
      </c>
      <c r="B58" s="229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30"/>
      <c r="P58" s="84"/>
      <c r="Q58" s="84"/>
      <c r="R58" s="84"/>
      <c r="S58" s="84"/>
    </row>
    <row r="59" spans="1:82" s="81" customFormat="1" ht="33.6" customHeight="1" thickBot="1" x14ac:dyDescent="0.55000000000000004">
      <c r="A59" s="240" t="s">
        <v>83</v>
      </c>
      <c r="B59" s="218"/>
      <c r="C59" s="218"/>
      <c r="D59" s="218"/>
      <c r="E59" s="218"/>
      <c r="F59" s="218"/>
      <c r="G59" s="218"/>
      <c r="H59" s="218"/>
      <c r="I59" s="241"/>
      <c r="J59" s="221"/>
      <c r="K59" s="221"/>
      <c r="L59" s="221"/>
      <c r="M59" s="221"/>
      <c r="N59" s="84"/>
      <c r="O59" s="84"/>
      <c r="P59" s="84"/>
      <c r="Q59" s="84"/>
      <c r="R59" s="84"/>
      <c r="S59" s="84"/>
    </row>
    <row r="60" spans="1:82" s="81" customFormat="1" ht="33.6" customHeight="1" thickBot="1" x14ac:dyDescent="0.55000000000000004">
      <c r="A60" s="225" t="s">
        <v>99</v>
      </c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7"/>
      <c r="P60" s="84"/>
      <c r="Q60" s="84"/>
      <c r="R60" s="84"/>
      <c r="S60" s="84"/>
    </row>
    <row r="61" spans="1:82" s="81" customFormat="1" ht="33.6" customHeight="1" thickBot="1" x14ac:dyDescent="0.55000000000000004">
      <c r="A61" s="242" t="s">
        <v>87</v>
      </c>
      <c r="B61" s="243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4"/>
      <c r="P61" s="244"/>
      <c r="Q61" s="84"/>
      <c r="R61" s="84"/>
      <c r="S61" s="84"/>
    </row>
    <row r="62" spans="1:82" s="81" customFormat="1" ht="33.6" customHeight="1" thickBot="1" x14ac:dyDescent="0.55000000000000004">
      <c r="A62" s="245" t="s">
        <v>91</v>
      </c>
      <c r="B62" s="219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46"/>
      <c r="P62" s="84"/>
      <c r="Q62" s="84"/>
      <c r="R62" s="84"/>
      <c r="S62" s="84"/>
    </row>
    <row r="63" spans="1:82" s="81" customFormat="1" ht="33.6" customHeight="1" thickBot="1" x14ac:dyDescent="0.55000000000000004">
      <c r="A63" s="242" t="s">
        <v>92</v>
      </c>
      <c r="B63" s="243"/>
      <c r="C63" s="243"/>
      <c r="D63" s="243"/>
      <c r="E63" s="243"/>
      <c r="F63" s="243"/>
      <c r="G63" s="243"/>
      <c r="H63" s="243"/>
      <c r="I63" s="243"/>
      <c r="J63" s="243"/>
      <c r="K63" s="243"/>
      <c r="L63" s="243"/>
      <c r="M63" s="244"/>
      <c r="N63" s="220"/>
      <c r="O63" s="84"/>
      <c r="P63" s="84"/>
      <c r="Q63" s="84"/>
      <c r="R63" s="84"/>
      <c r="S63" s="84"/>
    </row>
    <row r="64" spans="1:82" s="81" customFormat="1" ht="28.9" customHeight="1" thickBot="1" x14ac:dyDescent="0.4">
      <c r="A64" s="205" t="s">
        <v>80</v>
      </c>
      <c r="B64" s="205"/>
      <c r="C64" s="205"/>
      <c r="D64" s="80"/>
      <c r="E64" s="79"/>
      <c r="G64" s="82"/>
      <c r="I64" s="83" t="s">
        <v>63</v>
      </c>
      <c r="J64" s="83" t="s">
        <v>63</v>
      </c>
      <c r="K64" s="83" t="s">
        <v>63</v>
      </c>
      <c r="L64" s="83" t="s">
        <v>63</v>
      </c>
      <c r="M64" s="83" t="s">
        <v>63</v>
      </c>
      <c r="N64" s="83" t="s">
        <v>63</v>
      </c>
      <c r="O64" s="83" t="s">
        <v>63</v>
      </c>
      <c r="P64" s="83" t="s">
        <v>63</v>
      </c>
      <c r="Q64" s="83" t="s">
        <v>63</v>
      </c>
      <c r="R64" s="84"/>
      <c r="S64" s="84"/>
    </row>
    <row r="65" spans="1:19" s="81" customFormat="1" ht="28.9" customHeight="1" x14ac:dyDescent="0.35">
      <c r="A65" s="284" t="s">
        <v>7</v>
      </c>
      <c r="B65" s="285"/>
      <c r="C65" s="285"/>
      <c r="D65" s="285"/>
      <c r="E65" s="85" t="s">
        <v>103</v>
      </c>
      <c r="F65" s="86" t="s">
        <v>8</v>
      </c>
      <c r="G65" s="87" t="s">
        <v>9</v>
      </c>
      <c r="H65" s="88"/>
      <c r="I65" s="89">
        <f>I14</f>
        <v>2019</v>
      </c>
      <c r="J65" s="89">
        <f t="shared" ref="J65:Q65" si="16">J14</f>
        <v>2019</v>
      </c>
      <c r="K65" s="89">
        <f t="shared" si="16"/>
        <v>2019</v>
      </c>
      <c r="L65" s="89">
        <f t="shared" si="16"/>
        <v>2019</v>
      </c>
      <c r="M65" s="89">
        <f t="shared" si="16"/>
        <v>2019</v>
      </c>
      <c r="N65" s="89">
        <f t="shared" si="16"/>
        <v>2019</v>
      </c>
      <c r="O65" s="89">
        <f t="shared" si="16"/>
        <v>2019</v>
      </c>
      <c r="P65" s="89">
        <f t="shared" si="16"/>
        <v>2019</v>
      </c>
      <c r="Q65" s="89">
        <f t="shared" si="16"/>
        <v>2019</v>
      </c>
      <c r="R65" s="90" t="s">
        <v>10</v>
      </c>
      <c r="S65" s="84"/>
    </row>
    <row r="66" spans="1:19" s="81" customFormat="1" ht="28.9" customHeight="1" x14ac:dyDescent="0.35">
      <c r="A66" s="286" t="s">
        <v>73</v>
      </c>
      <c r="B66" s="287"/>
      <c r="C66" s="287"/>
      <c r="D66" s="287"/>
      <c r="E66" s="91" t="s">
        <v>67</v>
      </c>
      <c r="F66" s="92" t="s">
        <v>12</v>
      </c>
      <c r="G66" s="95" t="s">
        <v>13</v>
      </c>
      <c r="H66" s="94" t="s">
        <v>14</v>
      </c>
      <c r="I66" s="95" t="s">
        <v>58</v>
      </c>
      <c r="J66" s="95" t="s">
        <v>58</v>
      </c>
      <c r="K66" s="95" t="s">
        <v>59</v>
      </c>
      <c r="L66" s="95" t="s">
        <v>59</v>
      </c>
      <c r="M66" s="95" t="s">
        <v>85</v>
      </c>
      <c r="N66" s="95" t="s">
        <v>85</v>
      </c>
      <c r="O66" s="95" t="s">
        <v>64</v>
      </c>
      <c r="P66" s="95" t="s">
        <v>60</v>
      </c>
      <c r="Q66" s="96" t="s">
        <v>60</v>
      </c>
      <c r="R66" s="97" t="s">
        <v>15</v>
      </c>
      <c r="S66" s="84"/>
    </row>
    <row r="67" spans="1:19" s="81" customFormat="1" ht="40.15" customHeight="1" thickBot="1" x14ac:dyDescent="0.4">
      <c r="A67" s="288" t="s">
        <v>16</v>
      </c>
      <c r="B67" s="289"/>
      <c r="C67" s="289"/>
      <c r="D67" s="289"/>
      <c r="E67" s="206" t="s">
        <v>66</v>
      </c>
      <c r="F67" s="99" t="s">
        <v>97</v>
      </c>
      <c r="G67" s="206" t="s">
        <v>17</v>
      </c>
      <c r="H67" s="101" t="s">
        <v>18</v>
      </c>
      <c r="I67" s="102" t="s">
        <v>61</v>
      </c>
      <c r="J67" s="103" t="s">
        <v>86</v>
      </c>
      <c r="K67" s="104" t="s">
        <v>62</v>
      </c>
      <c r="L67" s="103" t="s">
        <v>86</v>
      </c>
      <c r="M67" s="104" t="s">
        <v>62</v>
      </c>
      <c r="N67" s="103" t="s">
        <v>86</v>
      </c>
      <c r="O67" s="105" t="s">
        <v>65</v>
      </c>
      <c r="P67" s="104" t="s">
        <v>62</v>
      </c>
      <c r="Q67" s="103" t="s">
        <v>86</v>
      </c>
      <c r="R67" s="106" t="s">
        <v>20</v>
      </c>
      <c r="S67" s="84"/>
    </row>
    <row r="68" spans="1:19" s="81" customFormat="1" ht="28.9" customHeight="1" x14ac:dyDescent="0.35">
      <c r="A68" s="267" t="s">
        <v>23</v>
      </c>
      <c r="B68" s="267"/>
      <c r="C68" s="267"/>
      <c r="D68" s="267"/>
      <c r="E68" s="107"/>
      <c r="F68" s="108"/>
      <c r="G68" s="207" t="s">
        <v>21</v>
      </c>
      <c r="H68" s="110">
        <v>0</v>
      </c>
      <c r="I68" s="208">
        <v>0</v>
      </c>
      <c r="J68" s="209">
        <v>0</v>
      </c>
      <c r="K68" s="208">
        <v>0</v>
      </c>
      <c r="L68" s="209">
        <v>0</v>
      </c>
      <c r="M68" s="208">
        <v>0</v>
      </c>
      <c r="N68" s="209">
        <v>0</v>
      </c>
      <c r="O68" s="209">
        <v>0</v>
      </c>
      <c r="P68" s="208">
        <v>0</v>
      </c>
      <c r="Q68" s="209">
        <v>0</v>
      </c>
      <c r="R68" s="210">
        <f>SUM(I68:Q68)</f>
        <v>0</v>
      </c>
      <c r="S68" s="84"/>
    </row>
    <row r="69" spans="1:19" s="81" customFormat="1" ht="28.9" customHeight="1" x14ac:dyDescent="0.35">
      <c r="A69" s="267" t="s">
        <v>23</v>
      </c>
      <c r="B69" s="267"/>
      <c r="C69" s="267"/>
      <c r="D69" s="267"/>
      <c r="E69" s="114" t="s">
        <v>23</v>
      </c>
      <c r="F69" s="115" t="s">
        <v>23</v>
      </c>
      <c r="G69" s="211" t="s">
        <v>23</v>
      </c>
      <c r="H69" s="212" t="s">
        <v>23</v>
      </c>
      <c r="I69" s="208">
        <v>0</v>
      </c>
      <c r="J69" s="209">
        <v>0</v>
      </c>
      <c r="K69" s="208">
        <v>0</v>
      </c>
      <c r="L69" s="209">
        <v>0</v>
      </c>
      <c r="M69" s="208">
        <v>0</v>
      </c>
      <c r="N69" s="209">
        <v>0</v>
      </c>
      <c r="O69" s="209">
        <v>0</v>
      </c>
      <c r="P69" s="208">
        <v>0</v>
      </c>
      <c r="Q69" s="209">
        <v>0</v>
      </c>
      <c r="R69" s="210">
        <f t="shared" ref="R69:R77" si="17">SUM(I69:Q69)</f>
        <v>0</v>
      </c>
      <c r="S69" s="84"/>
    </row>
    <row r="70" spans="1:19" s="81" customFormat="1" ht="28.9" customHeight="1" x14ac:dyDescent="0.35">
      <c r="A70" s="267" t="s">
        <v>23</v>
      </c>
      <c r="B70" s="267"/>
      <c r="C70" s="267"/>
      <c r="D70" s="267"/>
      <c r="E70" s="114" t="s">
        <v>23</v>
      </c>
      <c r="F70" s="115" t="s">
        <v>23</v>
      </c>
      <c r="G70" s="211" t="s">
        <v>23</v>
      </c>
      <c r="H70" s="212">
        <v>0</v>
      </c>
      <c r="I70" s="208">
        <v>0</v>
      </c>
      <c r="J70" s="209">
        <v>0</v>
      </c>
      <c r="K70" s="208">
        <v>0</v>
      </c>
      <c r="L70" s="209">
        <v>0</v>
      </c>
      <c r="M70" s="208">
        <v>0</v>
      </c>
      <c r="N70" s="209">
        <v>0</v>
      </c>
      <c r="O70" s="209">
        <v>0</v>
      </c>
      <c r="P70" s="208">
        <v>0</v>
      </c>
      <c r="Q70" s="209">
        <v>0</v>
      </c>
      <c r="R70" s="210">
        <f t="shared" si="17"/>
        <v>0</v>
      </c>
      <c r="S70" s="84"/>
    </row>
    <row r="71" spans="1:19" s="81" customFormat="1" ht="28.9" customHeight="1" x14ac:dyDescent="0.35">
      <c r="A71" s="267" t="s">
        <v>23</v>
      </c>
      <c r="B71" s="267"/>
      <c r="C71" s="267"/>
      <c r="D71" s="267"/>
      <c r="E71" s="114"/>
      <c r="F71" s="115" t="s">
        <v>23</v>
      </c>
      <c r="G71" s="211" t="s">
        <v>23</v>
      </c>
      <c r="H71" s="212">
        <v>0</v>
      </c>
      <c r="I71" s="208">
        <v>0</v>
      </c>
      <c r="J71" s="209">
        <v>0</v>
      </c>
      <c r="K71" s="208">
        <v>0</v>
      </c>
      <c r="L71" s="209">
        <v>0</v>
      </c>
      <c r="M71" s="208">
        <v>0</v>
      </c>
      <c r="N71" s="209">
        <v>0</v>
      </c>
      <c r="O71" s="209">
        <v>0</v>
      </c>
      <c r="P71" s="208">
        <v>0</v>
      </c>
      <c r="Q71" s="209">
        <v>0</v>
      </c>
      <c r="R71" s="210">
        <f t="shared" si="17"/>
        <v>0</v>
      </c>
      <c r="S71" s="84"/>
    </row>
    <row r="72" spans="1:19" s="81" customFormat="1" ht="28.9" customHeight="1" x14ac:dyDescent="0.35">
      <c r="A72" s="267" t="s">
        <v>23</v>
      </c>
      <c r="B72" s="267"/>
      <c r="C72" s="267"/>
      <c r="D72" s="267"/>
      <c r="E72" s="120"/>
      <c r="F72" s="121"/>
      <c r="G72" s="211" t="s">
        <v>23</v>
      </c>
      <c r="H72" s="212">
        <v>0</v>
      </c>
      <c r="I72" s="208">
        <v>0</v>
      </c>
      <c r="J72" s="209">
        <v>0</v>
      </c>
      <c r="K72" s="208">
        <v>0</v>
      </c>
      <c r="L72" s="209">
        <v>0</v>
      </c>
      <c r="M72" s="208">
        <v>0</v>
      </c>
      <c r="N72" s="209">
        <v>0</v>
      </c>
      <c r="O72" s="209">
        <v>0</v>
      </c>
      <c r="P72" s="208">
        <v>0</v>
      </c>
      <c r="Q72" s="209">
        <v>0</v>
      </c>
      <c r="R72" s="210">
        <f t="shared" si="17"/>
        <v>0</v>
      </c>
      <c r="S72" s="84"/>
    </row>
    <row r="73" spans="1:19" s="81" customFormat="1" ht="28.9" customHeight="1" x14ac:dyDescent="0.35">
      <c r="A73" s="267" t="s">
        <v>23</v>
      </c>
      <c r="B73" s="267"/>
      <c r="C73" s="267"/>
      <c r="D73" s="267"/>
      <c r="E73" s="120"/>
      <c r="F73" s="121"/>
      <c r="G73" s="211" t="s">
        <v>23</v>
      </c>
      <c r="H73" s="212">
        <v>0</v>
      </c>
      <c r="I73" s="208">
        <v>0</v>
      </c>
      <c r="J73" s="209">
        <v>0</v>
      </c>
      <c r="K73" s="208">
        <v>0</v>
      </c>
      <c r="L73" s="209">
        <v>0</v>
      </c>
      <c r="M73" s="208">
        <v>0</v>
      </c>
      <c r="N73" s="209">
        <v>0</v>
      </c>
      <c r="O73" s="209">
        <v>0</v>
      </c>
      <c r="P73" s="208">
        <v>0</v>
      </c>
      <c r="Q73" s="209">
        <v>0</v>
      </c>
      <c r="R73" s="210">
        <f t="shared" si="17"/>
        <v>0</v>
      </c>
      <c r="S73" s="84"/>
    </row>
    <row r="74" spans="1:19" s="81" customFormat="1" ht="28.9" customHeight="1" x14ac:dyDescent="0.35">
      <c r="A74" s="267" t="s">
        <v>23</v>
      </c>
      <c r="B74" s="267"/>
      <c r="C74" s="267"/>
      <c r="D74" s="267"/>
      <c r="E74" s="120" t="s">
        <v>23</v>
      </c>
      <c r="F74" s="115" t="s">
        <v>23</v>
      </c>
      <c r="G74" s="211" t="s">
        <v>23</v>
      </c>
      <c r="H74" s="212">
        <v>0</v>
      </c>
      <c r="I74" s="208">
        <v>0</v>
      </c>
      <c r="J74" s="209">
        <v>0</v>
      </c>
      <c r="K74" s="208">
        <v>0</v>
      </c>
      <c r="L74" s="209">
        <v>0</v>
      </c>
      <c r="M74" s="208">
        <v>0</v>
      </c>
      <c r="N74" s="209">
        <v>0</v>
      </c>
      <c r="O74" s="209">
        <v>0</v>
      </c>
      <c r="P74" s="208">
        <v>0</v>
      </c>
      <c r="Q74" s="209">
        <v>0</v>
      </c>
      <c r="R74" s="210">
        <f t="shared" si="17"/>
        <v>0</v>
      </c>
      <c r="S74" s="84"/>
    </row>
    <row r="75" spans="1:19" s="81" customFormat="1" ht="28.9" customHeight="1" x14ac:dyDescent="0.35">
      <c r="A75" s="267" t="s">
        <v>23</v>
      </c>
      <c r="B75" s="267"/>
      <c r="C75" s="267"/>
      <c r="D75" s="267"/>
      <c r="E75" s="120"/>
      <c r="F75" s="121"/>
      <c r="G75" s="211" t="s">
        <v>23</v>
      </c>
      <c r="H75" s="212">
        <v>0</v>
      </c>
      <c r="I75" s="208">
        <v>0</v>
      </c>
      <c r="J75" s="209">
        <v>0</v>
      </c>
      <c r="K75" s="208">
        <v>0</v>
      </c>
      <c r="L75" s="209">
        <v>0</v>
      </c>
      <c r="M75" s="208">
        <v>0</v>
      </c>
      <c r="N75" s="209">
        <v>0</v>
      </c>
      <c r="O75" s="209">
        <v>0</v>
      </c>
      <c r="P75" s="208">
        <v>0</v>
      </c>
      <c r="Q75" s="209">
        <v>0</v>
      </c>
      <c r="R75" s="210">
        <f t="shared" si="17"/>
        <v>0</v>
      </c>
      <c r="S75" s="84"/>
    </row>
    <row r="76" spans="1:19" s="81" customFormat="1" ht="28.9" customHeight="1" x14ac:dyDescent="0.35">
      <c r="A76" s="267" t="s">
        <v>23</v>
      </c>
      <c r="B76" s="267"/>
      <c r="C76" s="267"/>
      <c r="D76" s="267"/>
      <c r="E76" s="122"/>
      <c r="F76" s="123"/>
      <c r="G76" s="211" t="s">
        <v>23</v>
      </c>
      <c r="H76" s="212">
        <v>0</v>
      </c>
      <c r="I76" s="208">
        <v>0</v>
      </c>
      <c r="J76" s="209">
        <v>0</v>
      </c>
      <c r="K76" s="208">
        <v>0</v>
      </c>
      <c r="L76" s="209">
        <v>0</v>
      </c>
      <c r="M76" s="208">
        <v>0</v>
      </c>
      <c r="N76" s="209">
        <v>0</v>
      </c>
      <c r="O76" s="209">
        <v>0</v>
      </c>
      <c r="P76" s="208">
        <v>0</v>
      </c>
      <c r="Q76" s="209">
        <v>0</v>
      </c>
      <c r="R76" s="210">
        <f t="shared" si="17"/>
        <v>0</v>
      </c>
      <c r="S76" s="84"/>
    </row>
    <row r="77" spans="1:19" s="81" customFormat="1" ht="28.9" customHeight="1" x14ac:dyDescent="0.35">
      <c r="A77" s="267" t="s">
        <v>23</v>
      </c>
      <c r="B77" s="267"/>
      <c r="C77" s="267"/>
      <c r="D77" s="267"/>
      <c r="E77" s="124"/>
      <c r="F77" s="125"/>
      <c r="G77" s="211" t="s">
        <v>23</v>
      </c>
      <c r="H77" s="212">
        <v>0</v>
      </c>
      <c r="I77" s="208">
        <v>0</v>
      </c>
      <c r="J77" s="209">
        <v>0</v>
      </c>
      <c r="K77" s="208">
        <v>0</v>
      </c>
      <c r="L77" s="209">
        <v>0</v>
      </c>
      <c r="M77" s="208">
        <v>0</v>
      </c>
      <c r="N77" s="209">
        <v>0</v>
      </c>
      <c r="O77" s="209">
        <v>0</v>
      </c>
      <c r="P77" s="208">
        <v>0</v>
      </c>
      <c r="Q77" s="209">
        <v>0</v>
      </c>
      <c r="R77" s="210">
        <f t="shared" si="17"/>
        <v>0</v>
      </c>
      <c r="S77" s="84"/>
    </row>
    <row r="78" spans="1:19" s="81" customFormat="1" ht="28.9" customHeight="1" thickBot="1" x14ac:dyDescent="0.4">
      <c r="A78" s="267" t="s">
        <v>69</v>
      </c>
      <c r="B78" s="267"/>
      <c r="C78" s="267"/>
      <c r="D78" s="267"/>
      <c r="E78" s="124"/>
      <c r="F78" s="125"/>
      <c r="G78" s="213" t="s">
        <v>23</v>
      </c>
      <c r="H78" s="212">
        <v>0</v>
      </c>
      <c r="I78" s="208">
        <v>0</v>
      </c>
      <c r="J78" s="214">
        <v>0</v>
      </c>
      <c r="K78" s="215">
        <v>0</v>
      </c>
      <c r="L78" s="214">
        <v>0</v>
      </c>
      <c r="M78" s="215">
        <v>0</v>
      </c>
      <c r="N78" s="209">
        <v>0</v>
      </c>
      <c r="O78" s="209">
        <v>0</v>
      </c>
      <c r="P78" s="208">
        <v>0</v>
      </c>
      <c r="Q78" s="209">
        <v>0</v>
      </c>
      <c r="R78" s="210">
        <f>SUM(R68:R77)</f>
        <v>0</v>
      </c>
      <c r="S78" s="84" t="s">
        <v>27</v>
      </c>
    </row>
    <row r="79" spans="1:19" s="81" customFormat="1" ht="67.5" customHeight="1" x14ac:dyDescent="0.35">
      <c r="A79" s="256" t="s">
        <v>100</v>
      </c>
      <c r="B79" s="256"/>
      <c r="C79" s="256"/>
      <c r="D79" s="257"/>
      <c r="E79" s="124"/>
      <c r="F79" s="216">
        <f>+E79*0.5</f>
        <v>0</v>
      </c>
      <c r="G79" s="217"/>
      <c r="H79" s="129"/>
      <c r="I79" s="130"/>
      <c r="J79" s="131"/>
      <c r="K79" s="130"/>
      <c r="L79" s="131"/>
      <c r="M79" s="130"/>
      <c r="N79" s="131"/>
      <c r="O79" s="131"/>
      <c r="P79" s="130"/>
      <c r="Q79" s="131"/>
      <c r="R79" s="252">
        <f>+R78*0.5</f>
        <v>0</v>
      </c>
      <c r="S79" s="84"/>
    </row>
    <row r="80" spans="1:19" s="81" customFormat="1" ht="28.9" customHeight="1" thickBot="1" x14ac:dyDescent="0.55000000000000004">
      <c r="A80" s="258" t="s">
        <v>101</v>
      </c>
      <c r="B80" s="259"/>
      <c r="C80" s="259"/>
      <c r="D80" s="260"/>
      <c r="E80" s="127">
        <v>0</v>
      </c>
      <c r="F80" s="125">
        <f>+E80*0.5</f>
        <v>0</v>
      </c>
      <c r="G80" s="217"/>
      <c r="H80" s="129"/>
      <c r="I80" s="130"/>
      <c r="J80" s="131"/>
      <c r="K80" s="130"/>
      <c r="L80" s="131"/>
      <c r="M80" s="130"/>
      <c r="N80" s="131"/>
      <c r="O80" s="131"/>
      <c r="P80" s="130"/>
      <c r="Q80" s="131"/>
      <c r="R80" s="132">
        <f>+F80</f>
        <v>0</v>
      </c>
      <c r="S80" s="133">
        <f>+R80</f>
        <v>0</v>
      </c>
    </row>
    <row r="81" spans="1:19" s="81" customFormat="1" ht="28.9" customHeight="1" x14ac:dyDescent="0.5">
      <c r="A81" s="258" t="s">
        <v>102</v>
      </c>
      <c r="B81" s="259"/>
      <c r="C81" s="259"/>
      <c r="D81" s="260"/>
      <c r="E81" s="127">
        <v>0</v>
      </c>
      <c r="F81" s="125"/>
      <c r="G81" s="217"/>
      <c r="H81" s="129"/>
      <c r="I81" s="130"/>
      <c r="J81" s="131"/>
      <c r="K81" s="130"/>
      <c r="L81" s="131"/>
      <c r="M81" s="130"/>
      <c r="N81" s="131"/>
      <c r="O81" s="131"/>
      <c r="P81" s="130"/>
      <c r="Q81" s="131"/>
      <c r="R81" s="254">
        <v>0</v>
      </c>
      <c r="S81" s="133"/>
    </row>
    <row r="82" spans="1:19" s="81" customFormat="1" ht="28.9" customHeight="1" x14ac:dyDescent="0.35">
      <c r="A82" s="295" t="s">
        <v>28</v>
      </c>
      <c r="B82" s="296"/>
      <c r="C82" s="296"/>
      <c r="D82" s="297"/>
      <c r="E82" s="134"/>
      <c r="F82" s="135">
        <f>+F80</f>
        <v>0</v>
      </c>
      <c r="G82" s="136"/>
      <c r="H82" s="137">
        <f>SUM(H69:H78)</f>
        <v>0</v>
      </c>
      <c r="I82" s="137">
        <f t="shared" ref="I82:N82" si="18">SUM(I68:I78)</f>
        <v>0</v>
      </c>
      <c r="J82" s="137">
        <f t="shared" si="18"/>
        <v>0</v>
      </c>
      <c r="K82" s="137">
        <f t="shared" si="18"/>
        <v>0</v>
      </c>
      <c r="L82" s="137">
        <f t="shared" si="18"/>
        <v>0</v>
      </c>
      <c r="M82" s="137">
        <f t="shared" si="18"/>
        <v>0</v>
      </c>
      <c r="N82" s="137">
        <f t="shared" si="18"/>
        <v>0</v>
      </c>
      <c r="O82" s="137"/>
      <c r="P82" s="137">
        <f>SUM(P68:P78)</f>
        <v>0</v>
      </c>
      <c r="Q82" s="137">
        <f>SUM(Q68:Q78)</f>
        <v>0</v>
      </c>
      <c r="R82" s="255">
        <f>SUM(I82:Q82)+F82</f>
        <v>0</v>
      </c>
      <c r="S82" s="84"/>
    </row>
    <row r="83" spans="1:19" ht="46.15" customHeight="1" thickBot="1" x14ac:dyDescent="0.35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41" t="s">
        <v>29</v>
      </c>
    </row>
    <row r="84" spans="1:19" ht="58.15" customHeight="1" thickBot="1" x14ac:dyDescent="0.3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6"/>
    </row>
    <row r="85" spans="1:19" ht="102" customHeight="1" thickBot="1" x14ac:dyDescent="0.35">
      <c r="A85" s="282" t="s">
        <v>7</v>
      </c>
      <c r="B85" s="283"/>
      <c r="C85" s="283"/>
      <c r="D85" s="283"/>
      <c r="E85" s="45" t="s">
        <v>23</v>
      </c>
      <c r="F85" s="46"/>
      <c r="G85" s="280" t="s">
        <v>30</v>
      </c>
      <c r="H85" s="280"/>
      <c r="I85" s="281"/>
      <c r="J85" s="40" t="s">
        <v>70</v>
      </c>
      <c r="K85" s="17">
        <f>+R82</f>
        <v>0</v>
      </c>
      <c r="L85" s="18" t="s">
        <v>79</v>
      </c>
      <c r="M85" s="19" t="s">
        <v>31</v>
      </c>
      <c r="N85" s="61" t="s">
        <v>77</v>
      </c>
      <c r="O85" s="20" t="s">
        <v>76</v>
      </c>
      <c r="P85" s="21" t="s">
        <v>32</v>
      </c>
      <c r="Q85" s="21" t="s">
        <v>75</v>
      </c>
      <c r="R85" s="22" t="s">
        <v>33</v>
      </c>
    </row>
    <row r="86" spans="1:19" ht="64.150000000000006" customHeight="1" thickBot="1" x14ac:dyDescent="0.35">
      <c r="A86" s="264" t="s">
        <v>74</v>
      </c>
      <c r="B86" s="265"/>
      <c r="C86" s="265"/>
      <c r="D86" s="265"/>
      <c r="E86" s="266"/>
      <c r="F86" s="47"/>
      <c r="G86" s="47" t="s">
        <v>23</v>
      </c>
      <c r="H86" s="23" t="s">
        <v>35</v>
      </c>
      <c r="I86" s="24" t="s">
        <v>36</v>
      </c>
      <c r="J86" s="25" t="s">
        <v>37</v>
      </c>
      <c r="K86" s="26" t="s">
        <v>38</v>
      </c>
      <c r="L86" s="58" t="s">
        <v>39</v>
      </c>
      <c r="M86" s="59" t="s">
        <v>40</v>
      </c>
      <c r="N86" s="58" t="s">
        <v>41</v>
      </c>
      <c r="O86" s="65" t="s">
        <v>42</v>
      </c>
      <c r="P86" s="58" t="s">
        <v>14</v>
      </c>
      <c r="Q86" s="60" t="s">
        <v>43</v>
      </c>
      <c r="R86" s="27" t="s">
        <v>44</v>
      </c>
    </row>
    <row r="87" spans="1:19" ht="42" customHeight="1" thickBot="1" x14ac:dyDescent="0.35">
      <c r="A87" s="62" t="s">
        <v>45</v>
      </c>
      <c r="B87" s="63"/>
      <c r="C87" s="63"/>
      <c r="D87" s="64"/>
      <c r="E87" s="48"/>
      <c r="F87" s="48"/>
      <c r="G87" s="48" t="s">
        <v>23</v>
      </c>
      <c r="H87" s="69" t="s">
        <v>46</v>
      </c>
      <c r="I87" s="57" t="s">
        <v>47</v>
      </c>
      <c r="J87" s="70" t="s">
        <v>48</v>
      </c>
      <c r="K87" s="71" t="s">
        <v>49</v>
      </c>
      <c r="L87" s="69" t="s">
        <v>49</v>
      </c>
      <c r="M87" s="57" t="s">
        <v>50</v>
      </c>
      <c r="N87" s="67" t="s">
        <v>51</v>
      </c>
      <c r="O87" s="66" t="s">
        <v>52</v>
      </c>
      <c r="P87" s="67" t="s">
        <v>53</v>
      </c>
      <c r="Q87" s="68" t="s">
        <v>78</v>
      </c>
      <c r="R87" s="28" t="s">
        <v>54</v>
      </c>
    </row>
    <row r="88" spans="1:19" ht="28.9" customHeight="1" x14ac:dyDescent="0.3">
      <c r="A88" s="277" t="s">
        <v>55</v>
      </c>
      <c r="B88" s="278"/>
      <c r="C88" s="278"/>
      <c r="D88" s="278"/>
      <c r="E88" s="278"/>
      <c r="F88" s="278"/>
      <c r="G88" s="279"/>
      <c r="H88" s="44">
        <f t="shared" ref="H88:H98" si="19">+I68+K68+M68+O68+P68</f>
        <v>0</v>
      </c>
      <c r="I88" s="44">
        <f t="shared" ref="I88:I98" si="20">+J68+L68+N68+Q68</f>
        <v>0</v>
      </c>
      <c r="J88" s="49">
        <f>IF(+H88+I88&gt;0,+H88+I88,0)</f>
        <v>0</v>
      </c>
      <c r="K88" s="54" t="e">
        <f>+J88/$J$99</f>
        <v>#DIV/0!</v>
      </c>
      <c r="L88" s="55" t="e">
        <f>+K88*$K$85</f>
        <v>#DIV/0!</v>
      </c>
      <c r="M88" s="30">
        <v>0.03</v>
      </c>
      <c r="N88" s="53">
        <v>0</v>
      </c>
      <c r="O88" s="32" t="s">
        <v>23</v>
      </c>
      <c r="P88" s="44"/>
      <c r="Q88" s="31"/>
      <c r="R88" s="43"/>
    </row>
    <row r="89" spans="1:19" ht="28.9" customHeight="1" x14ac:dyDescent="0.3">
      <c r="A89" s="274" t="str">
        <f t="shared" ref="A89:A98" si="21">+G69</f>
        <v xml:space="preserve"> </v>
      </c>
      <c r="B89" s="275"/>
      <c r="C89" s="275"/>
      <c r="D89" s="275"/>
      <c r="E89" s="275"/>
      <c r="F89" s="275"/>
      <c r="G89" s="276"/>
      <c r="H89" s="44">
        <f t="shared" si="19"/>
        <v>0</v>
      </c>
      <c r="I89" s="44">
        <f t="shared" si="20"/>
        <v>0</v>
      </c>
      <c r="J89" s="29">
        <f>IF(+H89+I89&gt;0,+H89+I89,0)</f>
        <v>0</v>
      </c>
      <c r="K89" s="54" t="e">
        <f t="shared" ref="K89:K98" si="22">+J89/$J$99</f>
        <v>#DIV/0!</v>
      </c>
      <c r="L89" s="55" t="e">
        <f t="shared" ref="L89:L98" si="23">+K89*$K$85</f>
        <v>#DIV/0!</v>
      </c>
      <c r="M89" s="52">
        <v>0</v>
      </c>
      <c r="N89" s="31"/>
      <c r="O89" s="32" t="e">
        <f>+L89*M89</f>
        <v>#DIV/0!</v>
      </c>
      <c r="P89" s="31" t="str">
        <f t="shared" ref="P89:P98" si="24">+H69</f>
        <v xml:space="preserve"> </v>
      </c>
      <c r="Q89" s="31" t="e">
        <f>+L89*0.0225</f>
        <v>#DIV/0!</v>
      </c>
      <c r="R89" s="43" t="e">
        <f>SMALL(O89:Q89,1)</f>
        <v>#DIV/0!</v>
      </c>
    </row>
    <row r="90" spans="1:19" ht="28.9" customHeight="1" x14ac:dyDescent="0.3">
      <c r="A90" s="274" t="str">
        <f t="shared" si="21"/>
        <v xml:space="preserve"> </v>
      </c>
      <c r="B90" s="275"/>
      <c r="C90" s="275"/>
      <c r="D90" s="275"/>
      <c r="E90" s="275"/>
      <c r="F90" s="275"/>
      <c r="G90" s="276"/>
      <c r="H90" s="44">
        <f t="shared" si="19"/>
        <v>0</v>
      </c>
      <c r="I90" s="44">
        <f t="shared" si="20"/>
        <v>0</v>
      </c>
      <c r="J90" s="29">
        <f t="shared" ref="J90:J98" si="25">IF(+H90+I90&gt;0,+H90+I90,0)</f>
        <v>0</v>
      </c>
      <c r="K90" s="54" t="e">
        <f t="shared" si="22"/>
        <v>#DIV/0!</v>
      </c>
      <c r="L90" s="55" t="e">
        <f t="shared" si="23"/>
        <v>#DIV/0!</v>
      </c>
      <c r="M90" s="52">
        <v>0</v>
      </c>
      <c r="N90" s="31"/>
      <c r="O90" s="32" t="e">
        <f t="shared" ref="O90:O95" si="26">+L90*M90</f>
        <v>#DIV/0!</v>
      </c>
      <c r="P90" s="31">
        <f t="shared" si="24"/>
        <v>0</v>
      </c>
      <c r="Q90" s="31" t="e">
        <f>+L90*0.0225</f>
        <v>#DIV/0!</v>
      </c>
      <c r="R90" s="43" t="e">
        <f t="shared" ref="R90:R98" si="27">SMALL(O90:Q90,1)</f>
        <v>#DIV/0!</v>
      </c>
    </row>
    <row r="91" spans="1:19" ht="28.9" customHeight="1" x14ac:dyDescent="0.3">
      <c r="A91" s="274" t="str">
        <f t="shared" si="21"/>
        <v xml:space="preserve"> </v>
      </c>
      <c r="B91" s="275"/>
      <c r="C91" s="275"/>
      <c r="D91" s="275"/>
      <c r="E91" s="275"/>
      <c r="F91" s="275"/>
      <c r="G91" s="276"/>
      <c r="H91" s="44">
        <f t="shared" si="19"/>
        <v>0</v>
      </c>
      <c r="I91" s="44">
        <f t="shared" si="20"/>
        <v>0</v>
      </c>
      <c r="J91" s="29">
        <f t="shared" si="25"/>
        <v>0</v>
      </c>
      <c r="K91" s="54" t="e">
        <f t="shared" si="22"/>
        <v>#DIV/0!</v>
      </c>
      <c r="L91" s="55" t="e">
        <f t="shared" si="23"/>
        <v>#DIV/0!</v>
      </c>
      <c r="M91" s="52">
        <v>2.5000000000000001E-2</v>
      </c>
      <c r="N91" s="31"/>
      <c r="O91" s="32" t="e">
        <f t="shared" si="26"/>
        <v>#DIV/0!</v>
      </c>
      <c r="P91" s="31">
        <f t="shared" si="24"/>
        <v>0</v>
      </c>
      <c r="Q91" s="31" t="e">
        <f t="shared" ref="Q91:Q93" si="28">+L91*0.0225</f>
        <v>#DIV/0!</v>
      </c>
      <c r="R91" s="43" t="e">
        <f t="shared" si="27"/>
        <v>#DIV/0!</v>
      </c>
    </row>
    <row r="92" spans="1:19" ht="28.9" customHeight="1" x14ac:dyDescent="0.3">
      <c r="A92" s="274" t="str">
        <f t="shared" si="21"/>
        <v xml:space="preserve"> </v>
      </c>
      <c r="B92" s="275"/>
      <c r="C92" s="275"/>
      <c r="D92" s="275"/>
      <c r="E92" s="275"/>
      <c r="F92" s="275"/>
      <c r="G92" s="276"/>
      <c r="H92" s="44">
        <f t="shared" si="19"/>
        <v>0</v>
      </c>
      <c r="I92" s="44">
        <f t="shared" si="20"/>
        <v>0</v>
      </c>
      <c r="J92" s="29">
        <f t="shared" si="25"/>
        <v>0</v>
      </c>
      <c r="K92" s="54" t="e">
        <f t="shared" si="22"/>
        <v>#DIV/0!</v>
      </c>
      <c r="L92" s="55" t="e">
        <f t="shared" si="23"/>
        <v>#DIV/0!</v>
      </c>
      <c r="M92" s="52">
        <v>0</v>
      </c>
      <c r="N92" s="31"/>
      <c r="O92" s="32" t="e">
        <f t="shared" si="26"/>
        <v>#DIV/0!</v>
      </c>
      <c r="P92" s="31">
        <f t="shared" si="24"/>
        <v>0</v>
      </c>
      <c r="Q92" s="31" t="e">
        <f t="shared" si="28"/>
        <v>#DIV/0!</v>
      </c>
      <c r="R92" s="43" t="e">
        <f t="shared" si="27"/>
        <v>#DIV/0!</v>
      </c>
    </row>
    <row r="93" spans="1:19" ht="28.9" customHeight="1" x14ac:dyDescent="0.3">
      <c r="A93" s="274" t="str">
        <f t="shared" si="21"/>
        <v xml:space="preserve"> </v>
      </c>
      <c r="B93" s="275"/>
      <c r="C93" s="275"/>
      <c r="D93" s="275"/>
      <c r="E93" s="275"/>
      <c r="F93" s="275"/>
      <c r="G93" s="276"/>
      <c r="H93" s="44">
        <f t="shared" si="19"/>
        <v>0</v>
      </c>
      <c r="I93" s="44">
        <f t="shared" si="20"/>
        <v>0</v>
      </c>
      <c r="J93" s="29">
        <f t="shared" si="25"/>
        <v>0</v>
      </c>
      <c r="K93" s="54" t="e">
        <f t="shared" si="22"/>
        <v>#DIV/0!</v>
      </c>
      <c r="L93" s="55" t="e">
        <f t="shared" si="23"/>
        <v>#DIV/0!</v>
      </c>
      <c r="M93" s="52">
        <v>0</v>
      </c>
      <c r="N93" s="31"/>
      <c r="O93" s="32" t="e">
        <f t="shared" si="26"/>
        <v>#DIV/0!</v>
      </c>
      <c r="P93" s="31">
        <f t="shared" si="24"/>
        <v>0</v>
      </c>
      <c r="Q93" s="31" t="e">
        <f t="shared" si="28"/>
        <v>#DIV/0!</v>
      </c>
      <c r="R93" s="43" t="e">
        <f t="shared" si="27"/>
        <v>#DIV/0!</v>
      </c>
    </row>
    <row r="94" spans="1:19" ht="28.9" customHeight="1" x14ac:dyDescent="0.3">
      <c r="A94" s="274" t="str">
        <f t="shared" si="21"/>
        <v xml:space="preserve"> </v>
      </c>
      <c r="B94" s="275"/>
      <c r="C94" s="275"/>
      <c r="D94" s="275"/>
      <c r="E94" s="275"/>
      <c r="F94" s="275"/>
      <c r="G94" s="276"/>
      <c r="H94" s="44">
        <f t="shared" si="19"/>
        <v>0</v>
      </c>
      <c r="I94" s="44">
        <f t="shared" si="20"/>
        <v>0</v>
      </c>
      <c r="J94" s="29">
        <f t="shared" si="25"/>
        <v>0</v>
      </c>
      <c r="K94" s="54" t="e">
        <f t="shared" si="22"/>
        <v>#DIV/0!</v>
      </c>
      <c r="L94" s="55" t="e">
        <f t="shared" si="23"/>
        <v>#DIV/0!</v>
      </c>
      <c r="M94" s="52">
        <v>0</v>
      </c>
      <c r="N94" s="31"/>
      <c r="O94" s="32" t="e">
        <f t="shared" si="26"/>
        <v>#DIV/0!</v>
      </c>
      <c r="P94" s="31">
        <f t="shared" si="24"/>
        <v>0</v>
      </c>
      <c r="Q94" s="31" t="e">
        <f>+L94*0.0225</f>
        <v>#DIV/0!</v>
      </c>
      <c r="R94" s="43" t="e">
        <f t="shared" si="27"/>
        <v>#DIV/0!</v>
      </c>
    </row>
    <row r="95" spans="1:19" ht="28.9" customHeight="1" x14ac:dyDescent="0.3">
      <c r="A95" s="274" t="str">
        <f t="shared" si="21"/>
        <v xml:space="preserve"> </v>
      </c>
      <c r="B95" s="275"/>
      <c r="C95" s="275"/>
      <c r="D95" s="275"/>
      <c r="E95" s="275"/>
      <c r="F95" s="275"/>
      <c r="G95" s="276"/>
      <c r="H95" s="44">
        <f t="shared" si="19"/>
        <v>0</v>
      </c>
      <c r="I95" s="44">
        <f t="shared" si="20"/>
        <v>0</v>
      </c>
      <c r="J95" s="29">
        <f t="shared" si="25"/>
        <v>0</v>
      </c>
      <c r="K95" s="54" t="e">
        <f t="shared" si="22"/>
        <v>#DIV/0!</v>
      </c>
      <c r="L95" s="55" t="e">
        <f t="shared" si="23"/>
        <v>#DIV/0!</v>
      </c>
      <c r="M95" s="52">
        <v>0</v>
      </c>
      <c r="N95" s="31"/>
      <c r="O95" s="32" t="e">
        <f t="shared" si="26"/>
        <v>#DIV/0!</v>
      </c>
      <c r="P95" s="31">
        <f t="shared" si="24"/>
        <v>0</v>
      </c>
      <c r="Q95" s="31" t="e">
        <f>+L95*0.0225</f>
        <v>#DIV/0!</v>
      </c>
      <c r="R95" s="43" t="e">
        <f t="shared" si="27"/>
        <v>#DIV/0!</v>
      </c>
    </row>
    <row r="96" spans="1:19" ht="28.9" customHeight="1" x14ac:dyDescent="0.3">
      <c r="A96" s="274" t="str">
        <f t="shared" si="21"/>
        <v xml:space="preserve"> </v>
      </c>
      <c r="B96" s="275"/>
      <c r="C96" s="275"/>
      <c r="D96" s="275"/>
      <c r="E96" s="275"/>
      <c r="F96" s="275"/>
      <c r="G96" s="276"/>
      <c r="H96" s="44">
        <f t="shared" si="19"/>
        <v>0</v>
      </c>
      <c r="I96" s="44">
        <f t="shared" si="20"/>
        <v>0</v>
      </c>
      <c r="J96" s="29">
        <f t="shared" si="25"/>
        <v>0</v>
      </c>
      <c r="K96" s="54" t="e">
        <f t="shared" si="22"/>
        <v>#DIV/0!</v>
      </c>
      <c r="L96" s="55" t="e">
        <f t="shared" si="23"/>
        <v>#DIV/0!</v>
      </c>
      <c r="M96" s="52">
        <v>0</v>
      </c>
      <c r="N96" s="31"/>
      <c r="O96" s="32" t="e">
        <f t="shared" ref="O96:O98" si="29">+L96*M96</f>
        <v>#DIV/0!</v>
      </c>
      <c r="P96" s="31">
        <f t="shared" si="24"/>
        <v>0</v>
      </c>
      <c r="Q96" s="31" t="e">
        <f t="shared" ref="Q96:Q98" si="30">+L96*0.0225</f>
        <v>#DIV/0!</v>
      </c>
      <c r="R96" s="43" t="e">
        <f t="shared" si="27"/>
        <v>#DIV/0!</v>
      </c>
    </row>
    <row r="97" spans="1:18" ht="28.9" customHeight="1" x14ac:dyDescent="0.3">
      <c r="A97" s="274" t="str">
        <f t="shared" si="21"/>
        <v xml:space="preserve"> </v>
      </c>
      <c r="B97" s="275"/>
      <c r="C97" s="275"/>
      <c r="D97" s="275"/>
      <c r="E97" s="275"/>
      <c r="F97" s="275"/>
      <c r="G97" s="276"/>
      <c r="H97" s="44">
        <f t="shared" si="19"/>
        <v>0</v>
      </c>
      <c r="I97" s="44">
        <f t="shared" si="20"/>
        <v>0</v>
      </c>
      <c r="J97" s="29">
        <f t="shared" si="25"/>
        <v>0</v>
      </c>
      <c r="K97" s="54" t="e">
        <f t="shared" si="22"/>
        <v>#DIV/0!</v>
      </c>
      <c r="L97" s="55" t="e">
        <f t="shared" si="23"/>
        <v>#DIV/0!</v>
      </c>
      <c r="M97" s="52">
        <v>0</v>
      </c>
      <c r="N97" s="31"/>
      <c r="O97" s="32" t="e">
        <f t="shared" si="29"/>
        <v>#DIV/0!</v>
      </c>
      <c r="P97" s="31">
        <f t="shared" si="24"/>
        <v>0</v>
      </c>
      <c r="Q97" s="31" t="e">
        <f t="shared" si="30"/>
        <v>#DIV/0!</v>
      </c>
      <c r="R97" s="43" t="e">
        <f t="shared" si="27"/>
        <v>#DIV/0!</v>
      </c>
    </row>
    <row r="98" spans="1:18" ht="38.450000000000003" customHeight="1" x14ac:dyDescent="0.3">
      <c r="A98" s="274" t="str">
        <f t="shared" si="21"/>
        <v xml:space="preserve"> </v>
      </c>
      <c r="B98" s="275"/>
      <c r="C98" s="275"/>
      <c r="D98" s="275"/>
      <c r="E98" s="275"/>
      <c r="F98" s="275"/>
      <c r="G98" s="276"/>
      <c r="H98" s="44">
        <f t="shared" si="19"/>
        <v>0</v>
      </c>
      <c r="I98" s="44">
        <f t="shared" si="20"/>
        <v>0</v>
      </c>
      <c r="J98" s="29">
        <f t="shared" si="25"/>
        <v>0</v>
      </c>
      <c r="K98" s="54" t="e">
        <f t="shared" si="22"/>
        <v>#DIV/0!</v>
      </c>
      <c r="L98" s="55" t="e">
        <f t="shared" si="23"/>
        <v>#DIV/0!</v>
      </c>
      <c r="M98" s="52">
        <v>0</v>
      </c>
      <c r="N98" s="31"/>
      <c r="O98" s="32" t="e">
        <f t="shared" si="29"/>
        <v>#DIV/0!</v>
      </c>
      <c r="P98" s="31">
        <f t="shared" si="24"/>
        <v>0</v>
      </c>
      <c r="Q98" s="31" t="e">
        <f t="shared" si="30"/>
        <v>#DIV/0!</v>
      </c>
      <c r="R98" s="43" t="e">
        <f t="shared" si="27"/>
        <v>#DIV/0!</v>
      </c>
    </row>
    <row r="99" spans="1:18" ht="26.45" customHeight="1" thickBot="1" x14ac:dyDescent="0.35">
      <c r="A99" s="271" t="s">
        <v>28</v>
      </c>
      <c r="B99" s="272"/>
      <c r="C99" s="272"/>
      <c r="D99" s="272"/>
      <c r="E99" s="272"/>
      <c r="F99" s="272"/>
      <c r="G99" s="273"/>
      <c r="H99" s="42">
        <f>SUM(H88:H95)</f>
        <v>0</v>
      </c>
      <c r="I99" s="42">
        <f t="shared" ref="I99:J99" si="31">SUM(I88:I95)</f>
        <v>0</v>
      </c>
      <c r="J99" s="42">
        <f t="shared" si="31"/>
        <v>0</v>
      </c>
      <c r="K99" s="42" t="e">
        <f>SUM(K88:K98)</f>
        <v>#DIV/0!</v>
      </c>
      <c r="L99" s="42" t="e">
        <f>SUM(L88:L98)</f>
        <v>#DIV/0!</v>
      </c>
      <c r="M99" s="42"/>
      <c r="N99" s="33">
        <f>SUM(N88)</f>
        <v>0</v>
      </c>
      <c r="O99" s="34" t="e">
        <f t="shared" ref="O99" si="32">+L99*M99</f>
        <v>#DIV/0!</v>
      </c>
      <c r="P99" s="35">
        <f>SUM(P88:P95)</f>
        <v>0</v>
      </c>
      <c r="Q99" s="35" t="e">
        <f>SUM(Q88:Q95)</f>
        <v>#DIV/0!</v>
      </c>
      <c r="R99" s="36" t="e">
        <f>SUM(R88:R98)</f>
        <v>#DIV/0!</v>
      </c>
    </row>
    <row r="100" spans="1:18" ht="37.5" x14ac:dyDescent="0.3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8" t="s">
        <v>23</v>
      </c>
      <c r="M100" s="38"/>
      <c r="N100" s="39" t="s">
        <v>56</v>
      </c>
      <c r="O100" s="38"/>
      <c r="P100" s="37"/>
      <c r="Q100" s="37"/>
      <c r="R100" s="39" t="s">
        <v>57</v>
      </c>
    </row>
  </sheetData>
  <sheetProtection selectLockedCells="1"/>
  <mergeCells count="65">
    <mergeCell ref="A20:D20"/>
    <mergeCell ref="A26:D26"/>
    <mergeCell ref="A27:D27"/>
    <mergeCell ref="A34:D34"/>
    <mergeCell ref="A21:D21"/>
    <mergeCell ref="A22:D22"/>
    <mergeCell ref="A23:D23"/>
    <mergeCell ref="A24:D24"/>
    <mergeCell ref="A19:D19"/>
    <mergeCell ref="A14:D14"/>
    <mergeCell ref="A15:D15"/>
    <mergeCell ref="A16:D16"/>
    <mergeCell ref="A17:D17"/>
    <mergeCell ref="A18:D18"/>
    <mergeCell ref="A25:D25"/>
    <mergeCell ref="A76:D76"/>
    <mergeCell ref="A75:D75"/>
    <mergeCell ref="A74:D74"/>
    <mergeCell ref="A65:D65"/>
    <mergeCell ref="A66:D66"/>
    <mergeCell ref="A67:D67"/>
    <mergeCell ref="A68:D68"/>
    <mergeCell ref="A69:D69"/>
    <mergeCell ref="A70:D70"/>
    <mergeCell ref="A73:D73"/>
    <mergeCell ref="A72:D72"/>
    <mergeCell ref="A46:G46"/>
    <mergeCell ref="G34:I34"/>
    <mergeCell ref="A29:D29"/>
    <mergeCell ref="A37:G37"/>
    <mergeCell ref="A99:G99"/>
    <mergeCell ref="A98:G98"/>
    <mergeCell ref="A88:G88"/>
    <mergeCell ref="G85:I85"/>
    <mergeCell ref="A85:D85"/>
    <mergeCell ref="A92:G92"/>
    <mergeCell ref="A93:G93"/>
    <mergeCell ref="A94:G94"/>
    <mergeCell ref="A95:G95"/>
    <mergeCell ref="A96:G96"/>
    <mergeCell ref="A97:G97"/>
    <mergeCell ref="A89:G89"/>
    <mergeCell ref="A90:G90"/>
    <mergeCell ref="A91:G91"/>
    <mergeCell ref="A86:E86"/>
    <mergeCell ref="A47:G47"/>
    <mergeCell ref="A71:D71"/>
    <mergeCell ref="A40:G40"/>
    <mergeCell ref="A41:G41"/>
    <mergeCell ref="A42:G42"/>
    <mergeCell ref="A43:G43"/>
    <mergeCell ref="A44:G44"/>
    <mergeCell ref="A48:G48"/>
    <mergeCell ref="A78:D78"/>
    <mergeCell ref="A79:D79"/>
    <mergeCell ref="A45:G45"/>
    <mergeCell ref="A77:D77"/>
    <mergeCell ref="A82:D82"/>
    <mergeCell ref="A28:D28"/>
    <mergeCell ref="A30:D30"/>
    <mergeCell ref="A80:D80"/>
    <mergeCell ref="A81:D81"/>
    <mergeCell ref="A38:G38"/>
    <mergeCell ref="A39:G39"/>
    <mergeCell ref="A31:D31"/>
  </mergeCells>
  <pageMargins left="0.7" right="0.7" top="0.75" bottom="0.75" header="0.3" footer="0.3"/>
  <pageSetup paperSize="17"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Gambosi</dc:creator>
  <cp:lastModifiedBy>Frank Gambosi</cp:lastModifiedBy>
  <cp:lastPrinted>2021-01-18T17:32:48Z</cp:lastPrinted>
  <dcterms:created xsi:type="dcterms:W3CDTF">2018-12-13T13:29:29Z</dcterms:created>
  <dcterms:modified xsi:type="dcterms:W3CDTF">2021-01-18T17:32:53Z</dcterms:modified>
</cp:coreProperties>
</file>