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P:\FINANCE DEPT\Finance\Transparency Stars\Debt Star\2019\"/>
    </mc:Choice>
  </mc:AlternateContent>
  <xr:revisionPtr revIDLastSave="0" documentId="8_{19C2EA7B-F067-4721-BAA0-8D35F7FEE725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General Fund" sheetId="2" r:id="rId1"/>
    <sheet name="Water Fund" sheetId="3" r:id="rId2"/>
    <sheet name="Total Both Fund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4" l="1"/>
  <c r="G24" i="4"/>
  <c r="G23" i="4"/>
  <c r="E26" i="4"/>
  <c r="D26" i="4"/>
  <c r="S49" i="3"/>
  <c r="S48" i="3"/>
  <c r="S47" i="3"/>
  <c r="S46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R11" i="3"/>
  <c r="Q11" i="3"/>
  <c r="M52" i="3"/>
  <c r="L52" i="3"/>
  <c r="K52" i="3"/>
  <c r="J52" i="3"/>
  <c r="I52" i="3"/>
  <c r="H52" i="3"/>
  <c r="G52" i="3"/>
  <c r="F52" i="3"/>
  <c r="E52" i="3"/>
  <c r="D52" i="3"/>
  <c r="C52" i="3"/>
  <c r="B52" i="3"/>
  <c r="P52" i="3"/>
  <c r="O52" i="3"/>
  <c r="N52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V50" i="2"/>
  <c r="V49" i="2"/>
  <c r="V48" i="2"/>
  <c r="V47" i="2"/>
  <c r="V46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U11" i="2"/>
  <c r="T11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53" i="2"/>
  <c r="R53" i="2"/>
  <c r="Q53" i="2"/>
  <c r="S12" i="2"/>
  <c r="S11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R52" i="3" l="1"/>
  <c r="Q52" i="3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6" i="4" l="1"/>
  <c r="Q12" i="3"/>
  <c r="M44" i="3"/>
  <c r="M42" i="3"/>
  <c r="M40" i="3"/>
  <c r="M39" i="3"/>
  <c r="M38" i="3"/>
  <c r="M36" i="3"/>
  <c r="M34" i="3"/>
  <c r="M33" i="3"/>
  <c r="M32" i="3"/>
  <c r="J32" i="3"/>
  <c r="M31" i="3"/>
  <c r="M30" i="3"/>
  <c r="J30" i="3"/>
  <c r="J29" i="3"/>
  <c r="M28" i="3"/>
  <c r="J28" i="3"/>
  <c r="M27" i="3"/>
  <c r="J27" i="3"/>
  <c r="M26" i="3"/>
  <c r="J26" i="3"/>
  <c r="M25" i="3"/>
  <c r="J25" i="3"/>
  <c r="D25" i="3"/>
  <c r="M24" i="3"/>
  <c r="J24" i="3"/>
  <c r="D24" i="3"/>
  <c r="J23" i="3"/>
  <c r="G23" i="3"/>
  <c r="D23" i="3"/>
  <c r="M22" i="3"/>
  <c r="J22" i="3"/>
  <c r="G22" i="3"/>
  <c r="D22" i="3"/>
  <c r="J21" i="3"/>
  <c r="G21" i="3"/>
  <c r="M20" i="3"/>
  <c r="J20" i="3"/>
  <c r="G20" i="3"/>
  <c r="D20" i="3"/>
  <c r="J19" i="3"/>
  <c r="G19" i="3"/>
  <c r="D19" i="3"/>
  <c r="M18" i="3"/>
  <c r="J18" i="3"/>
  <c r="G18" i="3"/>
  <c r="D18" i="3"/>
  <c r="J17" i="3"/>
  <c r="G17" i="3"/>
  <c r="M16" i="3"/>
  <c r="J16" i="3"/>
  <c r="G16" i="3"/>
  <c r="D16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J11" i="3"/>
  <c r="G11" i="3"/>
  <c r="T12" i="2"/>
  <c r="P45" i="2"/>
  <c r="P44" i="2"/>
  <c r="P43" i="2"/>
  <c r="P42" i="2"/>
  <c r="P41" i="2"/>
  <c r="P40" i="2"/>
  <c r="P39" i="2"/>
  <c r="P38" i="2"/>
  <c r="P36" i="2"/>
  <c r="P35" i="2"/>
  <c r="P34" i="2"/>
  <c r="P33" i="2"/>
  <c r="J33" i="2"/>
  <c r="P32" i="2"/>
  <c r="J32" i="2"/>
  <c r="P31" i="2"/>
  <c r="M31" i="2"/>
  <c r="J31" i="2"/>
  <c r="P30" i="2"/>
  <c r="M30" i="2"/>
  <c r="J30" i="2"/>
  <c r="P29" i="2"/>
  <c r="M29" i="2"/>
  <c r="J29" i="2"/>
  <c r="P28" i="2"/>
  <c r="M28" i="2"/>
  <c r="J28" i="2"/>
  <c r="P27" i="2"/>
  <c r="M27" i="2"/>
  <c r="J27" i="2"/>
  <c r="P26" i="2"/>
  <c r="M26" i="2"/>
  <c r="J26" i="2"/>
  <c r="P25" i="2"/>
  <c r="M25" i="2"/>
  <c r="J25" i="2"/>
  <c r="D25" i="2"/>
  <c r="P24" i="2"/>
  <c r="M24" i="2"/>
  <c r="J24" i="2"/>
  <c r="D24" i="2"/>
  <c r="P23" i="2"/>
  <c r="M23" i="2"/>
  <c r="J23" i="2"/>
  <c r="G23" i="2"/>
  <c r="D23" i="2"/>
  <c r="P22" i="2"/>
  <c r="M22" i="2"/>
  <c r="J22" i="2"/>
  <c r="G22" i="2"/>
  <c r="D22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J13" i="2"/>
  <c r="G13" i="2"/>
  <c r="D13" i="2"/>
  <c r="P12" i="2"/>
  <c r="M12" i="2"/>
  <c r="J12" i="2"/>
  <c r="G12" i="2"/>
  <c r="D12" i="2"/>
  <c r="M11" i="2"/>
  <c r="J11" i="2"/>
  <c r="G11" i="2"/>
  <c r="D11" i="2"/>
  <c r="V17" i="2" l="1"/>
  <c r="V34" i="2"/>
  <c r="V37" i="2"/>
  <c r="V24" i="2"/>
  <c r="V32" i="2"/>
  <c r="V40" i="2"/>
  <c r="S16" i="3"/>
  <c r="S24" i="3"/>
  <c r="S32" i="3"/>
  <c r="S44" i="3"/>
  <c r="V18" i="2"/>
  <c r="S26" i="3"/>
  <c r="S34" i="3"/>
  <c r="S36" i="3"/>
  <c r="S37" i="3"/>
  <c r="S14" i="3"/>
  <c r="S19" i="3"/>
  <c r="S23" i="3"/>
  <c r="S12" i="3"/>
  <c r="S22" i="3"/>
  <c r="S30" i="3"/>
  <c r="S35" i="3"/>
  <c r="S42" i="3"/>
  <c r="S31" i="3"/>
  <c r="S18" i="3"/>
  <c r="S20" i="3"/>
  <c r="S28" i="3"/>
  <c r="S38" i="3"/>
  <c r="S40" i="3"/>
  <c r="S43" i="3"/>
  <c r="M37" i="3"/>
  <c r="S33" i="3"/>
  <c r="S21" i="3"/>
  <c r="S17" i="3"/>
  <c r="S45" i="3"/>
  <c r="S41" i="3"/>
  <c r="S39" i="3"/>
  <c r="J33" i="3"/>
  <c r="J31" i="3"/>
  <c r="S29" i="3"/>
  <c r="S27" i="3"/>
  <c r="S25" i="3"/>
  <c r="S13" i="3"/>
  <c r="S11" i="3"/>
  <c r="D21" i="3"/>
  <c r="D17" i="3"/>
  <c r="S15" i="3"/>
  <c r="M41" i="3"/>
  <c r="M45" i="3"/>
  <c r="M15" i="3"/>
  <c r="M17" i="3"/>
  <c r="M19" i="3"/>
  <c r="M21" i="3"/>
  <c r="M23" i="3"/>
  <c r="M29" i="3"/>
  <c r="M35" i="3"/>
  <c r="M43" i="3"/>
  <c r="D11" i="3"/>
  <c r="M11" i="3"/>
  <c r="V21" i="2"/>
  <c r="T53" i="2"/>
  <c r="V38" i="2"/>
  <c r="V11" i="2"/>
  <c r="P37" i="2"/>
  <c r="V45" i="2"/>
  <c r="V41" i="2"/>
  <c r="V29" i="2"/>
  <c r="V16" i="2"/>
  <c r="V25" i="2"/>
  <c r="P17" i="2"/>
  <c r="P21" i="2"/>
  <c r="V15" i="2"/>
  <c r="V31" i="2"/>
  <c r="V33" i="2"/>
  <c r="V12" i="2"/>
  <c r="V14" i="2"/>
  <c r="V19" i="2"/>
  <c r="V26" i="2"/>
  <c r="V28" i="2"/>
  <c r="V30" i="2"/>
  <c r="V35" i="2"/>
  <c r="V42" i="2"/>
  <c r="V44" i="2"/>
  <c r="V23" i="2"/>
  <c r="V39" i="2"/>
  <c r="P11" i="2"/>
  <c r="V13" i="2"/>
  <c r="V20" i="2"/>
  <c r="V22" i="2"/>
  <c r="V27" i="2"/>
  <c r="V36" i="2"/>
  <c r="V43" i="2"/>
  <c r="S52" i="3" l="1"/>
  <c r="V53" i="2"/>
  <c r="U53" i="2"/>
</calcChain>
</file>

<file path=xl/sharedStrings.xml><?xml version="1.0" encoding="utf-8"?>
<sst xmlns="http://schemas.openxmlformats.org/spreadsheetml/2006/main" count="122" uniqueCount="58">
  <si>
    <t>Certificate of Obligation</t>
  </si>
  <si>
    <t>Maturity Date 2/1/2027</t>
  </si>
  <si>
    <t>Payment   Date</t>
  </si>
  <si>
    <t>Principal</t>
  </si>
  <si>
    <t>Interest</t>
  </si>
  <si>
    <t>Total</t>
  </si>
  <si>
    <t>TOTAL</t>
  </si>
  <si>
    <t xml:space="preserve">CITY OF LUCAS - DEBT SERVICE REQUIREMENTS </t>
  </si>
  <si>
    <t xml:space="preserve">GENERAL FUND - TAX SUPPORTED </t>
  </si>
  <si>
    <t>Interest Rate 4.25%</t>
  </si>
  <si>
    <t>Maturity Date 2/1/2022</t>
  </si>
  <si>
    <t>Interest Rate 3.76%</t>
  </si>
  <si>
    <t>GO Refunding</t>
  </si>
  <si>
    <t>Maturity Date 2/1/2031</t>
  </si>
  <si>
    <t>Interest Rate 3.6%</t>
  </si>
  <si>
    <t>Series 2015 - $2,000,000</t>
  </si>
  <si>
    <t>Maturity Date 2/1/2030</t>
  </si>
  <si>
    <t>Interest Rate 3.0%</t>
  </si>
  <si>
    <t xml:space="preserve">WATER FUND - REVENUE SUPPORTED </t>
  </si>
  <si>
    <t>Combined Total</t>
  </si>
  <si>
    <t>All Issues</t>
  </si>
  <si>
    <t>BOTH FUNDS BY YEAR</t>
  </si>
  <si>
    <t>FISCAL YEAR</t>
  </si>
  <si>
    <t>20-21</t>
  </si>
  <si>
    <t>21-22</t>
  </si>
  <si>
    <t>22-23</t>
  </si>
  <si>
    <t>23-24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</si>
  <si>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</si>
  <si>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</si>
  <si>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</si>
  <si>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</si>
  <si>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</si>
  <si>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</si>
  <si>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</si>
  <si>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</si>
  <si>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</si>
  <si>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</si>
  <si>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34-35</t>
  </si>
  <si>
    <t>35-36</t>
  </si>
  <si>
    <t>36-37</t>
  </si>
  <si>
    <t>G FUND</t>
  </si>
  <si>
    <t>W FUND</t>
  </si>
  <si>
    <t>Series 2019 - $7,215,000</t>
  </si>
  <si>
    <t>Maturity Date 2/1/2039</t>
  </si>
  <si>
    <t>Series 2017 - $5,855,000</t>
  </si>
  <si>
    <t>Maturity Date 2/1/2037</t>
  </si>
  <si>
    <t>Series 2017 - $2,920,000</t>
  </si>
  <si>
    <t>Series 2007 - $2,500,000</t>
  </si>
  <si>
    <t>Series 2007 - $1,790,000</t>
  </si>
  <si>
    <t>Series 2011 - $3,500,000</t>
  </si>
  <si>
    <t>Interest Rate 2.65 % -  5.0%</t>
  </si>
  <si>
    <t>Series 2019 - $1,390,000</t>
  </si>
  <si>
    <t>Interest Rate 2.65% to 5.0 %</t>
  </si>
  <si>
    <t>Series 2007 - $1,455,000</t>
  </si>
  <si>
    <t>Series 2011 - $2,250,000</t>
  </si>
  <si>
    <t>37-38</t>
  </si>
  <si>
    <t>38-39</t>
  </si>
  <si>
    <t>39-40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</si>
</sst>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0" fontId="3" fillId="0" borderId="0" xfId="0" applyFont="1" applyFill="1"/>
    <xf numFmtId="164" fontId="3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64" fontId="3" fillId="0" borderId="12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42" fontId="3" fillId="0" borderId="3" xfId="1" applyNumberFormat="1" applyFont="1" applyFill="1" applyBorder="1"/>
    <xf numFmtId="42" fontId="3" fillId="0" borderId="4" xfId="1" applyNumberFormat="1" applyFont="1" applyFill="1" applyBorder="1"/>
    <xf numFmtId="14" fontId="2" fillId="0" borderId="6" xfId="0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3" fillId="0" borderId="0" xfId="1" applyNumberFormat="1" applyFont="1" applyFill="1" applyBorder="1"/>
    <xf numFmtId="164" fontId="3" fillId="0" borderId="7" xfId="1" applyNumberFormat="1" applyFont="1" applyFill="1" applyBorder="1"/>
    <xf numFmtId="42" fontId="3" fillId="0" borderId="0" xfId="1" applyNumberFormat="1" applyFont="1" applyFill="1" applyBorder="1"/>
    <xf numFmtId="42" fontId="3" fillId="0" borderId="7" xfId="1" applyNumberFormat="1" applyFont="1" applyFill="1" applyBorder="1"/>
    <xf numFmtId="42" fontId="3" fillId="0" borderId="6" xfId="1" applyNumberFormat="1" applyFont="1" applyFill="1" applyBorder="1"/>
    <xf numFmtId="0" fontId="3" fillId="0" borderId="6" xfId="0" applyFont="1" applyFill="1" applyBorder="1"/>
    <xf numFmtId="14" fontId="2" fillId="0" borderId="6" xfId="0" applyNumberFormat="1" applyFont="1" applyBorder="1" applyAlignment="1">
      <alignment horizontal="center"/>
    </xf>
    <xf numFmtId="164" fontId="3" fillId="0" borderId="6" xfId="1" applyNumberFormat="1" applyFont="1" applyBorder="1"/>
    <xf numFmtId="164" fontId="3" fillId="0" borderId="7" xfId="1" applyNumberFormat="1" applyFont="1" applyBorder="1"/>
    <xf numFmtId="0" fontId="3" fillId="0" borderId="0" xfId="0" applyFont="1" applyFill="1" applyBorder="1"/>
    <xf numFmtId="0" fontId="3" fillId="0" borderId="7" xfId="0" applyFont="1" applyFill="1" applyBorder="1"/>
    <xf numFmtId="14" fontId="2" fillId="0" borderId="15" xfId="0" applyNumberFormat="1" applyFont="1" applyBorder="1" applyAlignment="1">
      <alignment horizontal="center"/>
    </xf>
    <xf numFmtId="164" fontId="3" fillId="0" borderId="15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6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3" fillId="0" borderId="16" xfId="1" applyNumberFormat="1" applyFont="1" applyBorder="1"/>
    <xf numFmtId="164" fontId="0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275A7-8209-4B18-93A8-1664BDB1B526}">
  <dimension ref="A1:V53"/>
  <sheetViews>
    <sheetView tabSelected="1" zoomScale="115" zoomScaleNormal="115" workbookViewId="0">
      <selection activeCell="A14" sqref="A14"/>
    </sheetView>
  </sheetViews>
  <sheetFormatPr defaultRowHeight="15" x14ac:dyDescent="0.25"/>
  <cols>
    <col min="2" max="2" width="11.28515625" bestFit="1" customWidth="1"/>
    <col min="3" max="3" width="9.7109375" bestFit="1" customWidth="1"/>
    <col min="4" max="4" width="11.28515625" bestFit="1" customWidth="1"/>
    <col min="5" max="5" width="12.42578125" customWidth="1"/>
    <col min="6" max="6" width="11.140625" customWidth="1"/>
    <col min="7" max="7" width="12.28515625" customWidth="1"/>
    <col min="8" max="8" width="11" customWidth="1"/>
    <col min="9" max="9" width="11.140625" customWidth="1"/>
    <col min="10" max="10" width="11.85546875" customWidth="1"/>
    <col min="11" max="11" width="12.140625" customWidth="1"/>
    <col min="12" max="12" width="9.7109375" bestFit="1" customWidth="1"/>
    <col min="13" max="16" width="11.28515625" bestFit="1" customWidth="1"/>
    <col min="17" max="19" width="11.28515625" customWidth="1"/>
    <col min="20" max="20" width="13.42578125" bestFit="1" customWidth="1"/>
    <col min="21" max="21" width="13" customWidth="1"/>
    <col min="22" max="22" width="13.42578125" customWidth="1"/>
  </cols>
  <sheetData>
    <row r="1" spans="1:22" x14ac:dyDescent="0.25">
      <c r="A1" s="1"/>
      <c r="B1" s="2"/>
      <c r="C1" s="3"/>
      <c r="D1" s="2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2" x14ac:dyDescent="0.25">
      <c r="A2" s="1"/>
      <c r="B2" s="59" t="s">
        <v>7</v>
      </c>
      <c r="C2" s="59"/>
      <c r="D2" s="59"/>
      <c r="E2" s="59"/>
      <c r="F2" s="59"/>
      <c r="G2" s="5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x14ac:dyDescent="0.25">
      <c r="A3" s="1"/>
      <c r="B3" s="59" t="s">
        <v>8</v>
      </c>
      <c r="C3" s="59"/>
      <c r="D3" s="59"/>
      <c r="E3" s="59"/>
      <c r="F3" s="59"/>
      <c r="G3" s="5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2" ht="12" customHeight="1" thickBot="1" x14ac:dyDescent="0.3">
      <c r="A4" s="1"/>
      <c r="B4" s="5"/>
      <c r="C4" s="8"/>
      <c r="D4" s="5"/>
      <c r="E4" s="5"/>
      <c r="F4" s="5"/>
      <c r="G4" s="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2" x14ac:dyDescent="0.25">
      <c r="A5" s="6"/>
      <c r="B5" s="50" t="s">
        <v>0</v>
      </c>
      <c r="C5" s="51"/>
      <c r="D5" s="52"/>
      <c r="E5" s="50" t="s">
        <v>12</v>
      </c>
      <c r="F5" s="51"/>
      <c r="G5" s="52"/>
      <c r="H5" s="50" t="s">
        <v>0</v>
      </c>
      <c r="I5" s="51"/>
      <c r="J5" s="52"/>
      <c r="K5" s="50" t="s">
        <v>0</v>
      </c>
      <c r="L5" s="51"/>
      <c r="M5" s="52"/>
      <c r="N5" s="50" t="s">
        <v>0</v>
      </c>
      <c r="O5" s="51"/>
      <c r="P5" s="52"/>
      <c r="Q5" s="50" t="s">
        <v>0</v>
      </c>
      <c r="R5" s="51"/>
      <c r="S5" s="52"/>
      <c r="T5" s="50"/>
      <c r="U5" s="51"/>
      <c r="V5" s="52"/>
    </row>
    <row r="6" spans="1:22" x14ac:dyDescent="0.25">
      <c r="A6" s="7"/>
      <c r="B6" s="53" t="s">
        <v>47</v>
      </c>
      <c r="C6" s="54"/>
      <c r="D6" s="55"/>
      <c r="E6" s="53" t="s">
        <v>48</v>
      </c>
      <c r="F6" s="54"/>
      <c r="G6" s="55"/>
      <c r="H6" s="53" t="s">
        <v>49</v>
      </c>
      <c r="I6" s="54"/>
      <c r="J6" s="55"/>
      <c r="K6" s="53" t="s">
        <v>15</v>
      </c>
      <c r="L6" s="54"/>
      <c r="M6" s="55"/>
      <c r="N6" s="53" t="s">
        <v>44</v>
      </c>
      <c r="O6" s="54"/>
      <c r="P6" s="55"/>
      <c r="Q6" s="53" t="s">
        <v>42</v>
      </c>
      <c r="R6" s="54"/>
      <c r="S6" s="55"/>
      <c r="T6" s="53"/>
      <c r="U6" s="54"/>
      <c r="V6" s="55"/>
    </row>
    <row r="7" spans="1:22" x14ac:dyDescent="0.25">
      <c r="A7" s="7"/>
      <c r="B7" s="53" t="s">
        <v>1</v>
      </c>
      <c r="C7" s="54"/>
      <c r="D7" s="55"/>
      <c r="E7" s="53" t="s">
        <v>10</v>
      </c>
      <c r="F7" s="54"/>
      <c r="G7" s="55"/>
      <c r="H7" s="53" t="s">
        <v>13</v>
      </c>
      <c r="I7" s="54"/>
      <c r="J7" s="55"/>
      <c r="K7" s="53" t="s">
        <v>16</v>
      </c>
      <c r="L7" s="54"/>
      <c r="M7" s="55"/>
      <c r="N7" s="53" t="s">
        <v>45</v>
      </c>
      <c r="O7" s="54"/>
      <c r="P7" s="55"/>
      <c r="Q7" s="53" t="s">
        <v>43</v>
      </c>
      <c r="R7" s="54"/>
      <c r="S7" s="55"/>
      <c r="T7" s="53" t="s">
        <v>19</v>
      </c>
      <c r="U7" s="54"/>
      <c r="V7" s="55"/>
    </row>
    <row r="8" spans="1:22" ht="15.75" thickBot="1" x14ac:dyDescent="0.3">
      <c r="A8" s="7"/>
      <c r="B8" s="56" t="s">
        <v>9</v>
      </c>
      <c r="C8" s="57"/>
      <c r="D8" s="58"/>
      <c r="E8" s="56" t="s">
        <v>11</v>
      </c>
      <c r="F8" s="57"/>
      <c r="G8" s="58"/>
      <c r="H8" s="56" t="s">
        <v>14</v>
      </c>
      <c r="I8" s="57"/>
      <c r="J8" s="58"/>
      <c r="K8" s="56" t="s">
        <v>17</v>
      </c>
      <c r="L8" s="57"/>
      <c r="M8" s="58"/>
      <c r="N8" s="56" t="s">
        <v>17</v>
      </c>
      <c r="O8" s="57"/>
      <c r="P8" s="58"/>
      <c r="Q8" s="56" t="s">
        <v>50</v>
      </c>
      <c r="R8" s="57"/>
      <c r="S8" s="58"/>
      <c r="T8" s="56" t="s">
        <v>20</v>
      </c>
      <c r="U8" s="57"/>
      <c r="V8" s="58"/>
    </row>
    <row r="9" spans="1:22" ht="24" thickBot="1" x14ac:dyDescent="0.3">
      <c r="A9" s="9" t="s">
        <v>2</v>
      </c>
      <c r="B9" s="10" t="s">
        <v>3</v>
      </c>
      <c r="C9" s="11" t="s">
        <v>4</v>
      </c>
      <c r="D9" s="11" t="s">
        <v>5</v>
      </c>
      <c r="E9" s="10" t="s">
        <v>3</v>
      </c>
      <c r="F9" s="11" t="s">
        <v>4</v>
      </c>
      <c r="G9" s="11" t="s">
        <v>5</v>
      </c>
      <c r="H9" s="12" t="s">
        <v>3</v>
      </c>
      <c r="I9" s="13" t="s">
        <v>4</v>
      </c>
      <c r="J9" s="13" t="s">
        <v>5</v>
      </c>
      <c r="K9" s="12" t="s">
        <v>3</v>
      </c>
      <c r="L9" s="13" t="s">
        <v>4</v>
      </c>
      <c r="M9" s="13" t="s">
        <v>5</v>
      </c>
      <c r="N9" s="12" t="s">
        <v>3</v>
      </c>
      <c r="O9" s="13" t="s">
        <v>4</v>
      </c>
      <c r="P9" s="14" t="s">
        <v>5</v>
      </c>
      <c r="Q9" s="12" t="s">
        <v>3</v>
      </c>
      <c r="R9" s="13" t="s">
        <v>4</v>
      </c>
      <c r="S9" s="14" t="s">
        <v>5</v>
      </c>
      <c r="T9" s="12" t="s">
        <v>3</v>
      </c>
      <c r="U9" s="13" t="s">
        <v>4</v>
      </c>
      <c r="V9" s="14" t="s">
        <v>5</v>
      </c>
    </row>
    <row r="10" spans="1:22" x14ac:dyDescent="0.25">
      <c r="A10" s="15"/>
      <c r="B10" s="16"/>
      <c r="C10" s="17"/>
      <c r="D10" s="18"/>
      <c r="E10" s="16"/>
      <c r="F10" s="17"/>
      <c r="G10" s="18"/>
      <c r="H10" s="16"/>
      <c r="I10" s="17"/>
      <c r="J10" s="18"/>
      <c r="K10" s="16"/>
      <c r="L10" s="17"/>
      <c r="M10" s="18"/>
      <c r="N10" s="16"/>
      <c r="O10" s="19"/>
      <c r="P10" s="20"/>
      <c r="Q10" s="19"/>
      <c r="R10" s="19"/>
      <c r="S10" s="19"/>
      <c r="T10" s="36"/>
      <c r="U10" s="37"/>
      <c r="V10" s="38"/>
    </row>
    <row r="11" spans="1:22" x14ac:dyDescent="0.25">
      <c r="A11" s="21">
        <v>43862</v>
      </c>
      <c r="B11" s="22">
        <v>90000</v>
      </c>
      <c r="C11" s="23">
        <v>16362.5</v>
      </c>
      <c r="D11" s="24">
        <f t="shared" ref="D11:D25" si="0">SUM(B11:C11)</f>
        <v>106362.5</v>
      </c>
      <c r="E11" s="22">
        <v>225000</v>
      </c>
      <c r="F11" s="23">
        <v>13254</v>
      </c>
      <c r="G11" s="24">
        <f t="shared" ref="G11:G23" si="1">SUM(E11:F11)</f>
        <v>238254</v>
      </c>
      <c r="H11" s="22">
        <v>160000</v>
      </c>
      <c r="I11" s="23">
        <v>46050</v>
      </c>
      <c r="J11" s="24">
        <f t="shared" ref="J11:J33" si="2">SUM(H11:I11)</f>
        <v>206050</v>
      </c>
      <c r="K11" s="22">
        <v>120000</v>
      </c>
      <c r="L11" s="23">
        <v>22650</v>
      </c>
      <c r="M11" s="24">
        <f t="shared" ref="M11:M31" si="3">SUM(K11:L11)</f>
        <v>142650</v>
      </c>
      <c r="N11" s="22">
        <v>230000</v>
      </c>
      <c r="O11" s="25">
        <v>81075</v>
      </c>
      <c r="P11" s="26">
        <f t="shared" ref="P11:P45" si="4">SUM(N11:O11)</f>
        <v>311075</v>
      </c>
      <c r="Q11" s="25">
        <v>90000</v>
      </c>
      <c r="R11" s="25">
        <v>120828.75</v>
      </c>
      <c r="S11" s="25">
        <f>+R11+Q11</f>
        <v>210828.75</v>
      </c>
      <c r="T11" s="39">
        <f>+N11+K11+H11+E11+B11+Q11</f>
        <v>915000</v>
      </c>
      <c r="U11" s="40">
        <f>+O11+L11+I11+F11+C11+R11</f>
        <v>300220.25</v>
      </c>
      <c r="V11" s="41">
        <f t="shared" ref="V11:V50" si="5">+U11+T11</f>
        <v>1215220.25</v>
      </c>
    </row>
    <row r="12" spans="1:22" x14ac:dyDescent="0.25">
      <c r="A12" s="21">
        <v>44044</v>
      </c>
      <c r="B12" s="22"/>
      <c r="C12" s="23">
        <v>14450</v>
      </c>
      <c r="D12" s="24">
        <f t="shared" si="0"/>
        <v>14450</v>
      </c>
      <c r="E12" s="22"/>
      <c r="F12" s="23">
        <v>9024</v>
      </c>
      <c r="G12" s="24">
        <f t="shared" si="1"/>
        <v>9024</v>
      </c>
      <c r="H12" s="22"/>
      <c r="I12" s="23">
        <v>43650</v>
      </c>
      <c r="J12" s="24">
        <f t="shared" si="2"/>
        <v>43650</v>
      </c>
      <c r="K12" s="22"/>
      <c r="L12" s="23">
        <v>20850</v>
      </c>
      <c r="M12" s="24">
        <f t="shared" si="3"/>
        <v>20850</v>
      </c>
      <c r="N12" s="22"/>
      <c r="O12" s="25">
        <v>77625</v>
      </c>
      <c r="P12" s="26">
        <f t="shared" si="4"/>
        <v>77625</v>
      </c>
      <c r="Q12" s="25"/>
      <c r="R12" s="25">
        <v>118578.75</v>
      </c>
      <c r="S12" s="25">
        <f>+R12+Q12</f>
        <v>118578.75</v>
      </c>
      <c r="T12" s="39">
        <f t="shared" ref="T11:T45" si="6">+N12+K12+H12+E12+B12</f>
        <v>0</v>
      </c>
      <c r="U12" s="40">
        <f>+O12+L12+I12+F12+C12+R12</f>
        <v>284177.75</v>
      </c>
      <c r="V12" s="41">
        <f t="shared" si="5"/>
        <v>284177.75</v>
      </c>
    </row>
    <row r="13" spans="1:22" x14ac:dyDescent="0.25">
      <c r="A13" s="21">
        <v>44228</v>
      </c>
      <c r="B13" s="22">
        <v>90000</v>
      </c>
      <c r="C13" s="23">
        <v>14450</v>
      </c>
      <c r="D13" s="24">
        <f t="shared" si="0"/>
        <v>104450</v>
      </c>
      <c r="E13" s="22">
        <v>235000</v>
      </c>
      <c r="F13" s="23">
        <v>9024</v>
      </c>
      <c r="G13" s="24">
        <f t="shared" si="1"/>
        <v>244024</v>
      </c>
      <c r="H13" s="22">
        <v>165000</v>
      </c>
      <c r="I13" s="23">
        <v>43650</v>
      </c>
      <c r="J13" s="24">
        <f t="shared" si="2"/>
        <v>208650</v>
      </c>
      <c r="K13" s="22">
        <v>120000</v>
      </c>
      <c r="L13" s="23">
        <v>20850</v>
      </c>
      <c r="M13" s="24">
        <f t="shared" si="3"/>
        <v>140850</v>
      </c>
      <c r="N13" s="22">
        <v>235000</v>
      </c>
      <c r="O13" s="25">
        <v>77625</v>
      </c>
      <c r="P13" s="26">
        <f t="shared" si="4"/>
        <v>312625</v>
      </c>
      <c r="Q13" s="25">
        <v>175000</v>
      </c>
      <c r="R13" s="25">
        <v>118578.75</v>
      </c>
      <c r="S13" s="25">
        <f t="shared" ref="S13:S49" si="7">+R13+Q13</f>
        <v>293578.75</v>
      </c>
      <c r="T13" s="39">
        <f>+N13+K13+H13+E13+B13+Q13</f>
        <v>1020000</v>
      </c>
      <c r="U13" s="40">
        <f>+O13+L13+I13+F13+C13+R13</f>
        <v>284177.75</v>
      </c>
      <c r="V13" s="41">
        <f t="shared" si="5"/>
        <v>1304177.75</v>
      </c>
    </row>
    <row r="14" spans="1:22" x14ac:dyDescent="0.25">
      <c r="A14" s="21">
        <v>44409</v>
      </c>
      <c r="B14" s="22"/>
      <c r="C14" s="23">
        <v>12537.5</v>
      </c>
      <c r="D14" s="24">
        <f t="shared" si="0"/>
        <v>12537.5</v>
      </c>
      <c r="E14" s="22"/>
      <c r="F14" s="23">
        <v>4606</v>
      </c>
      <c r="G14" s="24">
        <f t="shared" si="1"/>
        <v>4606</v>
      </c>
      <c r="H14" s="22"/>
      <c r="I14" s="23">
        <v>41175</v>
      </c>
      <c r="J14" s="24">
        <f t="shared" si="2"/>
        <v>41175</v>
      </c>
      <c r="K14" s="22"/>
      <c r="L14" s="23">
        <v>19050</v>
      </c>
      <c r="M14" s="24">
        <f t="shared" si="3"/>
        <v>19050</v>
      </c>
      <c r="N14" s="22"/>
      <c r="O14" s="25">
        <v>74100</v>
      </c>
      <c r="P14" s="26">
        <f t="shared" si="4"/>
        <v>74100</v>
      </c>
      <c r="Q14" s="25"/>
      <c r="R14" s="25">
        <v>114203.75</v>
      </c>
      <c r="S14" s="25">
        <f t="shared" si="7"/>
        <v>114203.75</v>
      </c>
      <c r="T14" s="39">
        <f t="shared" ref="T14" si="8">+N14+K14+H14+E14+B14</f>
        <v>0</v>
      </c>
      <c r="U14" s="40">
        <f>+O14+L14+I14+F14+C14+R14</f>
        <v>265672.25</v>
      </c>
      <c r="V14" s="41">
        <f t="shared" si="5"/>
        <v>265672.25</v>
      </c>
    </row>
    <row r="15" spans="1:22" x14ac:dyDescent="0.25">
      <c r="A15" s="21">
        <v>44593</v>
      </c>
      <c r="B15" s="22">
        <v>90000</v>
      </c>
      <c r="C15" s="23">
        <v>12537.5</v>
      </c>
      <c r="D15" s="24">
        <f t="shared" si="0"/>
        <v>102537.5</v>
      </c>
      <c r="E15" s="22">
        <v>245000</v>
      </c>
      <c r="F15" s="23">
        <v>4606</v>
      </c>
      <c r="G15" s="24">
        <f t="shared" si="1"/>
        <v>249606</v>
      </c>
      <c r="H15" s="22">
        <v>175000</v>
      </c>
      <c r="I15" s="23">
        <v>41175</v>
      </c>
      <c r="J15" s="24">
        <f t="shared" si="2"/>
        <v>216175</v>
      </c>
      <c r="K15" s="22">
        <v>125000</v>
      </c>
      <c r="L15" s="23">
        <v>19050</v>
      </c>
      <c r="M15" s="24">
        <f t="shared" si="3"/>
        <v>144050</v>
      </c>
      <c r="N15" s="22">
        <v>245000</v>
      </c>
      <c r="O15" s="25">
        <v>74100</v>
      </c>
      <c r="P15" s="26">
        <f t="shared" si="4"/>
        <v>319100</v>
      </c>
      <c r="Q15" s="25">
        <v>260000</v>
      </c>
      <c r="R15" s="25">
        <v>114203.75</v>
      </c>
      <c r="S15" s="25">
        <f t="shared" si="7"/>
        <v>374203.75</v>
      </c>
      <c r="T15" s="39">
        <f>+N15+K15+H15+E15+B15+Q15</f>
        <v>1140000</v>
      </c>
      <c r="U15" s="40">
        <f>+O15+L15+I15+F15+C15+R15</f>
        <v>265672.25</v>
      </c>
      <c r="V15" s="41">
        <f t="shared" si="5"/>
        <v>1405672.25</v>
      </c>
    </row>
    <row r="16" spans="1:22" x14ac:dyDescent="0.25">
      <c r="A16" s="21">
        <v>44774</v>
      </c>
      <c r="B16" s="22"/>
      <c r="C16" s="23">
        <v>10625</v>
      </c>
      <c r="D16" s="24">
        <f t="shared" si="0"/>
        <v>10625</v>
      </c>
      <c r="E16" s="22"/>
      <c r="F16" s="23"/>
      <c r="G16" s="24">
        <f t="shared" si="1"/>
        <v>0</v>
      </c>
      <c r="H16" s="22"/>
      <c r="I16" s="23">
        <v>38550</v>
      </c>
      <c r="J16" s="24">
        <f t="shared" si="2"/>
        <v>38550</v>
      </c>
      <c r="K16" s="22"/>
      <c r="L16" s="23">
        <v>17175</v>
      </c>
      <c r="M16" s="24">
        <f t="shared" si="3"/>
        <v>17175</v>
      </c>
      <c r="N16" s="22"/>
      <c r="O16" s="25">
        <v>70425</v>
      </c>
      <c r="P16" s="26">
        <f t="shared" si="4"/>
        <v>70425</v>
      </c>
      <c r="Q16" s="25"/>
      <c r="R16" s="25">
        <v>107703.75</v>
      </c>
      <c r="S16" s="25">
        <f t="shared" si="7"/>
        <v>107703.75</v>
      </c>
      <c r="T16" s="39">
        <f t="shared" ref="T16" si="9">+N16+K16+H16+E16+B16</f>
        <v>0</v>
      </c>
      <c r="U16" s="40">
        <f>+O16+L16+I16+F16+C16+R16</f>
        <v>244478.75</v>
      </c>
      <c r="V16" s="41">
        <f t="shared" si="5"/>
        <v>244478.75</v>
      </c>
    </row>
    <row r="17" spans="1:22" x14ac:dyDescent="0.25">
      <c r="A17" s="21">
        <v>44958</v>
      </c>
      <c r="B17" s="22">
        <v>100000</v>
      </c>
      <c r="C17" s="23">
        <v>10625</v>
      </c>
      <c r="D17" s="24">
        <f t="shared" si="0"/>
        <v>110625</v>
      </c>
      <c r="E17" s="22">
        <v>0</v>
      </c>
      <c r="F17" s="23"/>
      <c r="G17" s="24">
        <f t="shared" si="1"/>
        <v>0</v>
      </c>
      <c r="H17" s="22">
        <v>180000</v>
      </c>
      <c r="I17" s="23">
        <v>38550</v>
      </c>
      <c r="J17" s="24">
        <f t="shared" si="2"/>
        <v>218550</v>
      </c>
      <c r="K17" s="22">
        <v>130000</v>
      </c>
      <c r="L17" s="23">
        <v>17175</v>
      </c>
      <c r="M17" s="24">
        <f t="shared" si="3"/>
        <v>147175</v>
      </c>
      <c r="N17" s="22">
        <v>250000</v>
      </c>
      <c r="O17" s="25">
        <v>70425</v>
      </c>
      <c r="P17" s="26">
        <f t="shared" si="4"/>
        <v>320425</v>
      </c>
      <c r="Q17" s="25">
        <v>285000</v>
      </c>
      <c r="R17" s="25">
        <v>107703.75</v>
      </c>
      <c r="S17" s="25">
        <f t="shared" si="7"/>
        <v>392703.75</v>
      </c>
      <c r="T17" s="39">
        <f>+N17+K17+H17+E17+B17+Q17</f>
        <v>945000</v>
      </c>
      <c r="U17" s="40">
        <f>+O17+L17+I17+F17+C17+R17</f>
        <v>244478.75</v>
      </c>
      <c r="V17" s="41">
        <f t="shared" si="5"/>
        <v>1189478.75</v>
      </c>
    </row>
    <row r="18" spans="1:22" x14ac:dyDescent="0.25">
      <c r="A18" s="29">
        <v>45139</v>
      </c>
      <c r="B18" s="30"/>
      <c r="C18" s="5">
        <v>8500</v>
      </c>
      <c r="D18" s="31">
        <f t="shared" si="0"/>
        <v>8500</v>
      </c>
      <c r="E18" s="30"/>
      <c r="F18" s="5"/>
      <c r="G18" s="31">
        <f t="shared" si="1"/>
        <v>0</v>
      </c>
      <c r="H18" s="22"/>
      <c r="I18" s="23">
        <v>35400</v>
      </c>
      <c r="J18" s="24">
        <f t="shared" si="2"/>
        <v>35400</v>
      </c>
      <c r="K18" s="22"/>
      <c r="L18" s="23">
        <v>15225</v>
      </c>
      <c r="M18" s="24">
        <f t="shared" si="3"/>
        <v>15225</v>
      </c>
      <c r="N18" s="22"/>
      <c r="O18" s="25">
        <v>66675</v>
      </c>
      <c r="P18" s="26">
        <f t="shared" si="4"/>
        <v>66675</v>
      </c>
      <c r="Q18" s="25"/>
      <c r="R18" s="25">
        <v>100578.75</v>
      </c>
      <c r="S18" s="25">
        <f t="shared" si="7"/>
        <v>100578.75</v>
      </c>
      <c r="T18" s="39">
        <f t="shared" ref="T18" si="10">+N18+K18+H18+E18+B18</f>
        <v>0</v>
      </c>
      <c r="U18" s="40">
        <f>+O18+L18+I18+F18+C18+R18</f>
        <v>226378.75</v>
      </c>
      <c r="V18" s="41">
        <f t="shared" si="5"/>
        <v>226378.75</v>
      </c>
    </row>
    <row r="19" spans="1:22" x14ac:dyDescent="0.25">
      <c r="A19" s="29">
        <v>45323</v>
      </c>
      <c r="B19" s="30">
        <v>100000</v>
      </c>
      <c r="C19" s="5">
        <v>8500</v>
      </c>
      <c r="D19" s="31">
        <f t="shared" si="0"/>
        <v>108500</v>
      </c>
      <c r="E19" s="30">
        <v>0</v>
      </c>
      <c r="F19" s="5"/>
      <c r="G19" s="31">
        <f t="shared" si="1"/>
        <v>0</v>
      </c>
      <c r="H19" s="22">
        <v>190000</v>
      </c>
      <c r="I19" s="23">
        <v>35400</v>
      </c>
      <c r="J19" s="24">
        <f t="shared" si="2"/>
        <v>225400</v>
      </c>
      <c r="K19" s="22">
        <v>130000</v>
      </c>
      <c r="L19" s="23">
        <v>15225</v>
      </c>
      <c r="M19" s="24">
        <f t="shared" si="3"/>
        <v>145225</v>
      </c>
      <c r="N19" s="22">
        <v>260000</v>
      </c>
      <c r="O19" s="25">
        <v>66675</v>
      </c>
      <c r="P19" s="26">
        <f t="shared" si="4"/>
        <v>326675</v>
      </c>
      <c r="Q19" s="25">
        <v>300000</v>
      </c>
      <c r="R19" s="25">
        <v>100578.75</v>
      </c>
      <c r="S19" s="25">
        <f t="shared" si="7"/>
        <v>400578.75</v>
      </c>
      <c r="T19" s="39">
        <f>+N19+K19+H19+E19+B19+Q19</f>
        <v>980000</v>
      </c>
      <c r="U19" s="40">
        <f>+O19+L19+I19+F19+C19+R19</f>
        <v>226378.75</v>
      </c>
      <c r="V19" s="41">
        <f t="shared" si="5"/>
        <v>1206378.75</v>
      </c>
    </row>
    <row r="20" spans="1:22" x14ac:dyDescent="0.25">
      <c r="A20" s="29">
        <v>45505</v>
      </c>
      <c r="B20" s="30"/>
      <c r="C20" s="5">
        <v>6375</v>
      </c>
      <c r="D20" s="31">
        <f t="shared" si="0"/>
        <v>6375</v>
      </c>
      <c r="E20" s="30"/>
      <c r="F20" s="5"/>
      <c r="G20" s="31">
        <f t="shared" si="1"/>
        <v>0</v>
      </c>
      <c r="H20" s="22"/>
      <c r="I20" s="23">
        <v>31600</v>
      </c>
      <c r="J20" s="24">
        <f t="shared" si="2"/>
        <v>31600</v>
      </c>
      <c r="K20" s="22"/>
      <c r="L20" s="23">
        <v>13275</v>
      </c>
      <c r="M20" s="24">
        <f t="shared" si="3"/>
        <v>13275</v>
      </c>
      <c r="N20" s="22"/>
      <c r="O20" s="25">
        <v>62775</v>
      </c>
      <c r="P20" s="26">
        <f t="shared" si="4"/>
        <v>62775</v>
      </c>
      <c r="Q20" s="25"/>
      <c r="R20" s="25">
        <v>93078.75</v>
      </c>
      <c r="S20" s="25">
        <f t="shared" si="7"/>
        <v>93078.75</v>
      </c>
      <c r="T20" s="39">
        <f t="shared" ref="T20" si="11">+N20+K20+H20+E20+B20</f>
        <v>0</v>
      </c>
      <c r="U20" s="40">
        <f>+O20+L20+I20+F20+C20+R20</f>
        <v>207103.75</v>
      </c>
      <c r="V20" s="41">
        <f t="shared" si="5"/>
        <v>207103.75</v>
      </c>
    </row>
    <row r="21" spans="1:22" x14ac:dyDescent="0.25">
      <c r="A21" s="29">
        <v>45689</v>
      </c>
      <c r="B21" s="30">
        <v>100000</v>
      </c>
      <c r="C21" s="5">
        <v>6375</v>
      </c>
      <c r="D21" s="31">
        <f t="shared" si="0"/>
        <v>106375</v>
      </c>
      <c r="E21" s="30"/>
      <c r="F21" s="5"/>
      <c r="G21" s="31">
        <f t="shared" si="1"/>
        <v>0</v>
      </c>
      <c r="H21" s="22">
        <v>200000</v>
      </c>
      <c r="I21" s="23">
        <v>31600</v>
      </c>
      <c r="J21" s="24">
        <f t="shared" si="2"/>
        <v>231600</v>
      </c>
      <c r="K21" s="22">
        <v>135000</v>
      </c>
      <c r="L21" s="23">
        <v>13275</v>
      </c>
      <c r="M21" s="24">
        <f t="shared" si="3"/>
        <v>148275</v>
      </c>
      <c r="N21" s="22">
        <v>265000</v>
      </c>
      <c r="O21" s="25">
        <v>62775</v>
      </c>
      <c r="P21" s="26">
        <f t="shared" si="4"/>
        <v>327775</v>
      </c>
      <c r="Q21" s="25">
        <v>315000</v>
      </c>
      <c r="R21" s="25">
        <v>93078.75</v>
      </c>
      <c r="S21" s="25">
        <f t="shared" si="7"/>
        <v>408078.75</v>
      </c>
      <c r="T21" s="39">
        <f>+N21+K21+H21+E21+B21+Q21</f>
        <v>1015000</v>
      </c>
      <c r="U21" s="40">
        <f>+O21+L21+I21+F21+C21+R21</f>
        <v>207103.75</v>
      </c>
      <c r="V21" s="41">
        <f t="shared" si="5"/>
        <v>1222103.75</v>
      </c>
    </row>
    <row r="22" spans="1:22" x14ac:dyDescent="0.25">
      <c r="A22" s="29">
        <v>45870</v>
      </c>
      <c r="B22" s="30"/>
      <c r="C22" s="5">
        <v>4250</v>
      </c>
      <c r="D22" s="31">
        <f t="shared" si="0"/>
        <v>4250</v>
      </c>
      <c r="E22" s="30"/>
      <c r="F22" s="5"/>
      <c r="G22" s="31">
        <f t="shared" si="1"/>
        <v>0</v>
      </c>
      <c r="H22" s="22"/>
      <c r="I22" s="23">
        <v>27600</v>
      </c>
      <c r="J22" s="24">
        <f t="shared" si="2"/>
        <v>27600</v>
      </c>
      <c r="K22" s="22"/>
      <c r="L22" s="23">
        <v>11250</v>
      </c>
      <c r="M22" s="24">
        <f t="shared" si="3"/>
        <v>11250</v>
      </c>
      <c r="N22" s="27"/>
      <c r="O22" s="25">
        <v>58800</v>
      </c>
      <c r="P22" s="26">
        <f t="shared" si="4"/>
        <v>58800</v>
      </c>
      <c r="Q22" s="25"/>
      <c r="R22" s="25">
        <v>85203.75</v>
      </c>
      <c r="S22" s="25">
        <f t="shared" si="7"/>
        <v>85203.75</v>
      </c>
      <c r="T22" s="39">
        <f t="shared" ref="T22" si="12">+N22+K22+H22+E22+B22</f>
        <v>0</v>
      </c>
      <c r="U22" s="40">
        <f>+O22+L22+I22+F22+C22+R22</f>
        <v>187103.75</v>
      </c>
      <c r="V22" s="41">
        <f t="shared" si="5"/>
        <v>187103.75</v>
      </c>
    </row>
    <row r="23" spans="1:22" x14ac:dyDescent="0.25">
      <c r="A23" s="29">
        <v>46054</v>
      </c>
      <c r="B23" s="30">
        <v>100000</v>
      </c>
      <c r="C23" s="5">
        <v>4250</v>
      </c>
      <c r="D23" s="31">
        <f t="shared" si="0"/>
        <v>104250</v>
      </c>
      <c r="E23" s="30"/>
      <c r="F23" s="5"/>
      <c r="G23" s="31">
        <f t="shared" si="1"/>
        <v>0</v>
      </c>
      <c r="H23" s="22">
        <v>205000</v>
      </c>
      <c r="I23" s="23">
        <v>27600</v>
      </c>
      <c r="J23" s="24">
        <f t="shared" si="2"/>
        <v>232600</v>
      </c>
      <c r="K23" s="22">
        <v>140000</v>
      </c>
      <c r="L23" s="23">
        <v>11250</v>
      </c>
      <c r="M23" s="24">
        <f t="shared" si="3"/>
        <v>151250</v>
      </c>
      <c r="N23" s="27">
        <v>275000</v>
      </c>
      <c r="O23" s="25">
        <v>58800</v>
      </c>
      <c r="P23" s="26">
        <f t="shared" si="4"/>
        <v>333800</v>
      </c>
      <c r="Q23" s="25">
        <v>330000</v>
      </c>
      <c r="R23" s="25">
        <v>85203.75</v>
      </c>
      <c r="S23" s="25">
        <f t="shared" si="7"/>
        <v>415203.75</v>
      </c>
      <c r="T23" s="39">
        <f>+N23+K23+H23+E23+B23+Q23</f>
        <v>1050000</v>
      </c>
      <c r="U23" s="40">
        <f>+O23+L23+I23+F23+C23+R23</f>
        <v>187103.75</v>
      </c>
      <c r="V23" s="41">
        <f t="shared" si="5"/>
        <v>1237103.75</v>
      </c>
    </row>
    <row r="24" spans="1:22" x14ac:dyDescent="0.25">
      <c r="A24" s="29">
        <v>46235</v>
      </c>
      <c r="B24" s="30"/>
      <c r="C24" s="5">
        <v>2125</v>
      </c>
      <c r="D24" s="31">
        <f t="shared" si="0"/>
        <v>2125</v>
      </c>
      <c r="E24" s="30"/>
      <c r="F24" s="5"/>
      <c r="G24" s="31"/>
      <c r="H24" s="22"/>
      <c r="I24" s="23">
        <v>23500</v>
      </c>
      <c r="J24" s="24">
        <f t="shared" si="2"/>
        <v>23500</v>
      </c>
      <c r="K24" s="22"/>
      <c r="L24" s="23">
        <v>9150</v>
      </c>
      <c r="M24" s="24">
        <f t="shared" si="3"/>
        <v>9150</v>
      </c>
      <c r="N24" s="27"/>
      <c r="O24" s="25">
        <v>54675</v>
      </c>
      <c r="P24" s="26">
        <f t="shared" si="4"/>
        <v>54675</v>
      </c>
      <c r="Q24" s="25"/>
      <c r="R24" s="25">
        <v>76953.75</v>
      </c>
      <c r="S24" s="25">
        <f t="shared" si="7"/>
        <v>76953.75</v>
      </c>
      <c r="T24" s="39">
        <f t="shared" ref="T24" si="13">+N24+K24+H24+E24+B24</f>
        <v>0</v>
      </c>
      <c r="U24" s="40">
        <f>+O24+L24+I24+F24+C24+R24</f>
        <v>166403.75</v>
      </c>
      <c r="V24" s="41">
        <f t="shared" si="5"/>
        <v>166403.75</v>
      </c>
    </row>
    <row r="25" spans="1:22" x14ac:dyDescent="0.25">
      <c r="A25" s="29">
        <v>46419</v>
      </c>
      <c r="B25" s="30">
        <v>100000</v>
      </c>
      <c r="C25" s="5">
        <v>2125</v>
      </c>
      <c r="D25" s="31">
        <f t="shared" si="0"/>
        <v>102125</v>
      </c>
      <c r="E25" s="30"/>
      <c r="F25" s="5"/>
      <c r="G25" s="31"/>
      <c r="H25" s="22">
        <v>215000</v>
      </c>
      <c r="I25" s="23">
        <v>23500</v>
      </c>
      <c r="J25" s="24">
        <f t="shared" si="2"/>
        <v>238500</v>
      </c>
      <c r="K25" s="22">
        <v>145000</v>
      </c>
      <c r="L25" s="23">
        <v>9150</v>
      </c>
      <c r="M25" s="24">
        <f t="shared" si="3"/>
        <v>154150</v>
      </c>
      <c r="N25" s="27">
        <v>285000</v>
      </c>
      <c r="O25" s="25">
        <v>54675</v>
      </c>
      <c r="P25" s="26">
        <f t="shared" si="4"/>
        <v>339675</v>
      </c>
      <c r="Q25" s="25">
        <v>350000</v>
      </c>
      <c r="R25" s="25">
        <v>76953.75</v>
      </c>
      <c r="S25" s="25">
        <f t="shared" si="7"/>
        <v>426953.75</v>
      </c>
      <c r="T25" s="39">
        <f>+N25+K25+H25+E25+B25+Q25</f>
        <v>1095000</v>
      </c>
      <c r="U25" s="40">
        <f>+O25+L25+I25+F25+C25+R25</f>
        <v>166403.75</v>
      </c>
      <c r="V25" s="41">
        <f t="shared" si="5"/>
        <v>1261403.75</v>
      </c>
    </row>
    <row r="26" spans="1:22" x14ac:dyDescent="0.25">
      <c r="A26" s="29">
        <v>46600</v>
      </c>
      <c r="B26" s="30"/>
      <c r="C26" s="5"/>
      <c r="D26" s="31"/>
      <c r="E26" s="30"/>
      <c r="F26" s="5"/>
      <c r="G26" s="31"/>
      <c r="H26" s="22"/>
      <c r="I26" s="23">
        <v>19200</v>
      </c>
      <c r="J26" s="24">
        <f t="shared" si="2"/>
        <v>19200</v>
      </c>
      <c r="K26" s="22"/>
      <c r="L26" s="23">
        <v>6975</v>
      </c>
      <c r="M26" s="24">
        <f t="shared" si="3"/>
        <v>6975</v>
      </c>
      <c r="N26" s="27"/>
      <c r="O26" s="25">
        <v>50400</v>
      </c>
      <c r="P26" s="26">
        <f t="shared" si="4"/>
        <v>50400</v>
      </c>
      <c r="Q26" s="25"/>
      <c r="R26" s="25">
        <v>68203.75</v>
      </c>
      <c r="S26" s="25">
        <f t="shared" si="7"/>
        <v>68203.75</v>
      </c>
      <c r="T26" s="39">
        <f t="shared" ref="T26" si="14">+N26+K26+H26+E26+B26</f>
        <v>0</v>
      </c>
      <c r="U26" s="40">
        <f>+O26+L26+I26+F26+C26+R26</f>
        <v>144778.75</v>
      </c>
      <c r="V26" s="41">
        <f t="shared" si="5"/>
        <v>144778.75</v>
      </c>
    </row>
    <row r="27" spans="1:22" x14ac:dyDescent="0.25">
      <c r="A27" s="29">
        <v>46784</v>
      </c>
      <c r="B27" s="30"/>
      <c r="C27" s="5"/>
      <c r="D27" s="31"/>
      <c r="E27" s="30"/>
      <c r="F27" s="5"/>
      <c r="G27" s="31"/>
      <c r="H27" s="22">
        <v>225000</v>
      </c>
      <c r="I27" s="23">
        <v>19200</v>
      </c>
      <c r="J27" s="24">
        <f t="shared" si="2"/>
        <v>244200</v>
      </c>
      <c r="K27" s="22">
        <v>150000</v>
      </c>
      <c r="L27" s="23">
        <v>6975</v>
      </c>
      <c r="M27" s="24">
        <f t="shared" si="3"/>
        <v>156975</v>
      </c>
      <c r="N27" s="27">
        <v>295000</v>
      </c>
      <c r="O27" s="25">
        <v>50400</v>
      </c>
      <c r="P27" s="26">
        <f t="shared" si="4"/>
        <v>345400</v>
      </c>
      <c r="Q27" s="25">
        <v>365000</v>
      </c>
      <c r="R27" s="25">
        <v>68203.75</v>
      </c>
      <c r="S27" s="25">
        <f t="shared" si="7"/>
        <v>433203.75</v>
      </c>
      <c r="T27" s="39">
        <f>+N27+K27+H27+E27+B27+Q27</f>
        <v>1035000</v>
      </c>
      <c r="U27" s="40">
        <f>+O27+L27+I27+F27+C27+R27</f>
        <v>144778.75</v>
      </c>
      <c r="V27" s="41">
        <f t="shared" si="5"/>
        <v>1179778.75</v>
      </c>
    </row>
    <row r="28" spans="1:22" x14ac:dyDescent="0.25">
      <c r="A28" s="29">
        <v>46966</v>
      </c>
      <c r="B28" s="30"/>
      <c r="C28" s="5"/>
      <c r="D28" s="31"/>
      <c r="E28" s="30"/>
      <c r="F28" s="5"/>
      <c r="G28" s="31"/>
      <c r="H28" s="22"/>
      <c r="I28" s="23">
        <v>14700</v>
      </c>
      <c r="J28" s="24">
        <f t="shared" si="2"/>
        <v>14700</v>
      </c>
      <c r="K28" s="22"/>
      <c r="L28" s="23">
        <v>4725</v>
      </c>
      <c r="M28" s="24">
        <f t="shared" si="3"/>
        <v>4725</v>
      </c>
      <c r="N28" s="27"/>
      <c r="O28" s="25">
        <v>45975</v>
      </c>
      <c r="P28" s="26">
        <f t="shared" si="4"/>
        <v>45975</v>
      </c>
      <c r="Q28" s="25"/>
      <c r="R28" s="25">
        <v>59078.75</v>
      </c>
      <c r="S28" s="25">
        <f t="shared" si="7"/>
        <v>59078.75</v>
      </c>
      <c r="T28" s="39">
        <f t="shared" ref="T28" si="15">+N28+K28+H28+E28+B28</f>
        <v>0</v>
      </c>
      <c r="U28" s="40">
        <f>+O28+L28+I28+F28+C28+R28</f>
        <v>124478.75</v>
      </c>
      <c r="V28" s="41">
        <f t="shared" si="5"/>
        <v>124478.75</v>
      </c>
    </row>
    <row r="29" spans="1:22" x14ac:dyDescent="0.25">
      <c r="A29" s="29">
        <v>47150</v>
      </c>
      <c r="B29" s="30"/>
      <c r="C29" s="5"/>
      <c r="D29" s="31"/>
      <c r="E29" s="30"/>
      <c r="F29" s="5"/>
      <c r="G29" s="31"/>
      <c r="H29" s="22">
        <v>235000</v>
      </c>
      <c r="I29" s="23">
        <v>14700</v>
      </c>
      <c r="J29" s="24">
        <f t="shared" si="2"/>
        <v>249700</v>
      </c>
      <c r="K29" s="22">
        <v>155000</v>
      </c>
      <c r="L29" s="23">
        <v>4725</v>
      </c>
      <c r="M29" s="24">
        <f t="shared" si="3"/>
        <v>159725</v>
      </c>
      <c r="N29" s="27">
        <v>300000</v>
      </c>
      <c r="O29" s="25">
        <v>45975</v>
      </c>
      <c r="P29" s="26">
        <f t="shared" si="4"/>
        <v>345975</v>
      </c>
      <c r="Q29" s="25">
        <v>380000</v>
      </c>
      <c r="R29" s="25">
        <v>59078.75</v>
      </c>
      <c r="S29" s="25">
        <f t="shared" si="7"/>
        <v>439078.75</v>
      </c>
      <c r="T29" s="39">
        <f>+N29+K29+H29+E29+B29+Q29</f>
        <v>1070000</v>
      </c>
      <c r="U29" s="40">
        <f>+O29+L29+I29+F29+C29+R29</f>
        <v>124478.75</v>
      </c>
      <c r="V29" s="41">
        <f t="shared" si="5"/>
        <v>1194478.75</v>
      </c>
    </row>
    <row r="30" spans="1:22" x14ac:dyDescent="0.25">
      <c r="A30" s="29">
        <v>47331</v>
      </c>
      <c r="B30" s="30"/>
      <c r="C30" s="5"/>
      <c r="D30" s="31"/>
      <c r="E30" s="30"/>
      <c r="F30" s="5"/>
      <c r="G30" s="31"/>
      <c r="H30" s="22"/>
      <c r="I30" s="23">
        <v>10000</v>
      </c>
      <c r="J30" s="24">
        <f t="shared" si="2"/>
        <v>10000</v>
      </c>
      <c r="K30" s="22"/>
      <c r="L30" s="23">
        <v>2400</v>
      </c>
      <c r="M30" s="24">
        <f t="shared" si="3"/>
        <v>2400</v>
      </c>
      <c r="N30" s="27"/>
      <c r="O30" s="25">
        <v>41475</v>
      </c>
      <c r="P30" s="26">
        <f t="shared" si="4"/>
        <v>41475</v>
      </c>
      <c r="Q30" s="25"/>
      <c r="R30" s="25">
        <v>55278.75</v>
      </c>
      <c r="S30" s="25">
        <f t="shared" si="7"/>
        <v>55278.75</v>
      </c>
      <c r="T30" s="39">
        <f t="shared" ref="T30" si="16">+N30+K30+H30+E30+B30</f>
        <v>0</v>
      </c>
      <c r="U30" s="40">
        <f>+O30+L30+I30+F30+C30+R30</f>
        <v>109153.75</v>
      </c>
      <c r="V30" s="41">
        <f t="shared" si="5"/>
        <v>109153.75</v>
      </c>
    </row>
    <row r="31" spans="1:22" x14ac:dyDescent="0.25">
      <c r="A31" s="29">
        <v>47515</v>
      </c>
      <c r="B31" s="30"/>
      <c r="C31" s="5"/>
      <c r="D31" s="31"/>
      <c r="E31" s="30"/>
      <c r="F31" s="5"/>
      <c r="G31" s="31"/>
      <c r="H31" s="22">
        <v>245000</v>
      </c>
      <c r="I31" s="23">
        <v>10000</v>
      </c>
      <c r="J31" s="24">
        <f t="shared" si="2"/>
        <v>255000</v>
      </c>
      <c r="K31" s="22">
        <v>160000</v>
      </c>
      <c r="L31" s="23">
        <v>2400</v>
      </c>
      <c r="M31" s="24">
        <f t="shared" si="3"/>
        <v>162400</v>
      </c>
      <c r="N31" s="27">
        <v>310000</v>
      </c>
      <c r="O31" s="25">
        <v>41475</v>
      </c>
      <c r="P31" s="26">
        <f t="shared" si="4"/>
        <v>351475</v>
      </c>
      <c r="Q31" s="25">
        <v>390000</v>
      </c>
      <c r="R31" s="25">
        <v>55278.75</v>
      </c>
      <c r="S31" s="25">
        <f t="shared" si="7"/>
        <v>445278.75</v>
      </c>
      <c r="T31" s="39">
        <f>+N31+K31+H31+E31+B31+Q31</f>
        <v>1105000</v>
      </c>
      <c r="U31" s="40">
        <f>+O31+L31+I31+F31+C31+R31</f>
        <v>109153.75</v>
      </c>
      <c r="V31" s="41">
        <f t="shared" si="5"/>
        <v>1214153.75</v>
      </c>
    </row>
    <row r="32" spans="1:22" x14ac:dyDescent="0.25">
      <c r="A32" s="29">
        <v>47696</v>
      </c>
      <c r="B32" s="30"/>
      <c r="C32" s="5"/>
      <c r="D32" s="31"/>
      <c r="E32" s="30"/>
      <c r="F32" s="5"/>
      <c r="G32" s="31"/>
      <c r="H32" s="22"/>
      <c r="I32" s="23">
        <v>5100</v>
      </c>
      <c r="J32" s="24">
        <f t="shared" si="2"/>
        <v>5100</v>
      </c>
      <c r="K32" s="22"/>
      <c r="L32" s="23"/>
      <c r="M32" s="24"/>
      <c r="N32" s="27"/>
      <c r="O32" s="25">
        <v>36825</v>
      </c>
      <c r="P32" s="26">
        <f t="shared" si="4"/>
        <v>36825</v>
      </c>
      <c r="Q32" s="25"/>
      <c r="R32" s="25">
        <v>50403.75</v>
      </c>
      <c r="S32" s="25">
        <f t="shared" si="7"/>
        <v>50403.75</v>
      </c>
      <c r="T32" s="39">
        <f t="shared" ref="T32" si="17">+N32+K32+H32+E32+B32</f>
        <v>0</v>
      </c>
      <c r="U32" s="40">
        <f>+O32+L32+I32+F32+C32+R32</f>
        <v>92328.75</v>
      </c>
      <c r="V32" s="41">
        <f t="shared" si="5"/>
        <v>92328.75</v>
      </c>
    </row>
    <row r="33" spans="1:22" x14ac:dyDescent="0.25">
      <c r="A33" s="29">
        <v>47880</v>
      </c>
      <c r="B33" s="30"/>
      <c r="C33" s="5"/>
      <c r="D33" s="31"/>
      <c r="E33" s="30"/>
      <c r="F33" s="5"/>
      <c r="G33" s="31"/>
      <c r="H33" s="22">
        <v>255000</v>
      </c>
      <c r="I33" s="23">
        <v>5100</v>
      </c>
      <c r="J33" s="24">
        <f t="shared" si="2"/>
        <v>260100</v>
      </c>
      <c r="K33" s="22"/>
      <c r="L33" s="23"/>
      <c r="M33" s="24"/>
      <c r="N33" s="27">
        <v>320000</v>
      </c>
      <c r="O33" s="25">
        <v>36825</v>
      </c>
      <c r="P33" s="26">
        <f t="shared" si="4"/>
        <v>356825</v>
      </c>
      <c r="Q33" s="25">
        <v>400000</v>
      </c>
      <c r="R33" s="25">
        <v>50403.75</v>
      </c>
      <c r="S33" s="25">
        <f t="shared" si="7"/>
        <v>450403.75</v>
      </c>
      <c r="T33" s="39">
        <f>+N33+K33+H33+E33+B33+Q33</f>
        <v>975000</v>
      </c>
      <c r="U33" s="40">
        <f>+O33+L33+I33+F33+C33+R33</f>
        <v>92328.75</v>
      </c>
      <c r="V33" s="41">
        <f t="shared" si="5"/>
        <v>1067328.75</v>
      </c>
    </row>
    <row r="34" spans="1:22" x14ac:dyDescent="0.25">
      <c r="A34" s="29">
        <v>48061</v>
      </c>
      <c r="B34" s="30"/>
      <c r="C34" s="8"/>
      <c r="D34" s="31"/>
      <c r="E34" s="30"/>
      <c r="F34" s="5"/>
      <c r="G34" s="31"/>
      <c r="H34" s="28"/>
      <c r="I34" s="32"/>
      <c r="J34" s="33"/>
      <c r="K34" s="28"/>
      <c r="L34" s="32"/>
      <c r="M34" s="33"/>
      <c r="N34" s="28"/>
      <c r="O34" s="23">
        <v>32025</v>
      </c>
      <c r="P34" s="26">
        <f t="shared" si="4"/>
        <v>32025</v>
      </c>
      <c r="Q34" s="25"/>
      <c r="R34" s="25">
        <v>45403.75</v>
      </c>
      <c r="S34" s="25">
        <f t="shared" si="7"/>
        <v>45403.75</v>
      </c>
      <c r="T34" s="39">
        <f t="shared" ref="T34" si="18">+N34+K34+H34+E34+B34</f>
        <v>0</v>
      </c>
      <c r="U34" s="40">
        <f>+O34+L34+I34+F34+C34+R34</f>
        <v>77428.75</v>
      </c>
      <c r="V34" s="41">
        <f t="shared" si="5"/>
        <v>77428.75</v>
      </c>
    </row>
    <row r="35" spans="1:22" x14ac:dyDescent="0.25">
      <c r="A35" s="29">
        <v>48245</v>
      </c>
      <c r="B35" s="30"/>
      <c r="C35" s="5"/>
      <c r="D35" s="31"/>
      <c r="E35" s="30"/>
      <c r="F35" s="5"/>
      <c r="G35" s="31"/>
      <c r="H35" s="22"/>
      <c r="I35" s="23"/>
      <c r="J35" s="24"/>
      <c r="K35" s="22"/>
      <c r="L35" s="23"/>
      <c r="M35" s="24"/>
      <c r="N35" s="27">
        <v>330000</v>
      </c>
      <c r="O35" s="25">
        <v>32025</v>
      </c>
      <c r="P35" s="26">
        <f t="shared" si="4"/>
        <v>362025</v>
      </c>
      <c r="Q35" s="25">
        <v>410000</v>
      </c>
      <c r="R35" s="25">
        <v>45403.75</v>
      </c>
      <c r="S35" s="25">
        <f t="shared" si="7"/>
        <v>455403.75</v>
      </c>
      <c r="T35" s="39">
        <f>+N35+K35+H35+E35+B35+Q35</f>
        <v>740000</v>
      </c>
      <c r="U35" s="40">
        <f>+O35+L35+I35+F35+C35+R35</f>
        <v>77428.75</v>
      </c>
      <c r="V35" s="41">
        <f t="shared" si="5"/>
        <v>817428.75</v>
      </c>
    </row>
    <row r="36" spans="1:22" x14ac:dyDescent="0.25">
      <c r="A36" s="29">
        <v>48427</v>
      </c>
      <c r="B36" s="30"/>
      <c r="C36" s="5"/>
      <c r="D36" s="31"/>
      <c r="E36" s="30"/>
      <c r="F36" s="5"/>
      <c r="G36" s="31"/>
      <c r="H36" s="22"/>
      <c r="I36" s="23"/>
      <c r="J36" s="24"/>
      <c r="K36" s="22"/>
      <c r="L36" s="23"/>
      <c r="M36" s="24"/>
      <c r="N36" s="27"/>
      <c r="O36" s="25">
        <v>27075</v>
      </c>
      <c r="P36" s="26">
        <f t="shared" si="4"/>
        <v>27075</v>
      </c>
      <c r="Q36" s="25"/>
      <c r="R36" s="25">
        <v>40278.75</v>
      </c>
      <c r="S36" s="25">
        <f t="shared" si="7"/>
        <v>40278.75</v>
      </c>
      <c r="T36" s="39">
        <f t="shared" ref="T36" si="19">+N36+K36+H36+E36+B36</f>
        <v>0</v>
      </c>
      <c r="U36" s="40">
        <f>+O36+L36+I36+F36+C36+R36</f>
        <v>67353.75</v>
      </c>
      <c r="V36" s="41">
        <f t="shared" si="5"/>
        <v>67353.75</v>
      </c>
    </row>
    <row r="37" spans="1:22" x14ac:dyDescent="0.25">
      <c r="A37" s="29">
        <v>48611</v>
      </c>
      <c r="B37" s="30"/>
      <c r="C37" s="5"/>
      <c r="D37" s="31"/>
      <c r="E37" s="30"/>
      <c r="F37" s="5"/>
      <c r="G37" s="31"/>
      <c r="H37" s="22"/>
      <c r="I37" s="23"/>
      <c r="J37" s="24"/>
      <c r="K37" s="22"/>
      <c r="L37" s="23"/>
      <c r="M37" s="24"/>
      <c r="N37" s="27">
        <v>340000</v>
      </c>
      <c r="O37" s="25">
        <v>27075</v>
      </c>
      <c r="P37" s="26">
        <f t="shared" si="4"/>
        <v>367075</v>
      </c>
      <c r="Q37" s="25">
        <v>420000</v>
      </c>
      <c r="R37" s="25">
        <v>40278.75</v>
      </c>
      <c r="S37" s="25">
        <f t="shared" si="7"/>
        <v>460278.75</v>
      </c>
      <c r="T37" s="39">
        <f>+N37+K37+H37+E37+B37+Q37</f>
        <v>760000</v>
      </c>
      <c r="U37" s="40">
        <f>+O37+L37+I37+F37+C37+R37</f>
        <v>67353.75</v>
      </c>
      <c r="V37" s="41">
        <f t="shared" si="5"/>
        <v>827353.75</v>
      </c>
    </row>
    <row r="38" spans="1:22" x14ac:dyDescent="0.25">
      <c r="A38" s="29">
        <v>48792</v>
      </c>
      <c r="B38" s="30"/>
      <c r="C38" s="5"/>
      <c r="D38" s="31"/>
      <c r="E38" s="30"/>
      <c r="F38" s="5"/>
      <c r="G38" s="31"/>
      <c r="H38" s="22"/>
      <c r="I38" s="23"/>
      <c r="J38" s="24"/>
      <c r="K38" s="22"/>
      <c r="L38" s="23"/>
      <c r="M38" s="24"/>
      <c r="N38" s="27"/>
      <c r="O38" s="25">
        <v>21975</v>
      </c>
      <c r="P38" s="26">
        <f t="shared" si="4"/>
        <v>21975</v>
      </c>
      <c r="Q38" s="25"/>
      <c r="R38" s="25">
        <v>35028.75</v>
      </c>
      <c r="S38" s="25">
        <f t="shared" si="7"/>
        <v>35028.75</v>
      </c>
      <c r="T38" s="39">
        <f t="shared" ref="T38" si="20">+N38+K38+H38+E38+B38</f>
        <v>0</v>
      </c>
      <c r="U38" s="40">
        <f>+O38+L38+I38+F38+C38+R38</f>
        <v>57003.75</v>
      </c>
      <c r="V38" s="41">
        <f t="shared" si="5"/>
        <v>57003.75</v>
      </c>
    </row>
    <row r="39" spans="1:22" x14ac:dyDescent="0.25">
      <c r="A39" s="29">
        <v>48976</v>
      </c>
      <c r="B39" s="30"/>
      <c r="C39" s="5"/>
      <c r="D39" s="31"/>
      <c r="E39" s="30"/>
      <c r="F39" s="5"/>
      <c r="G39" s="31"/>
      <c r="H39" s="22"/>
      <c r="I39" s="23"/>
      <c r="J39" s="24"/>
      <c r="K39" s="22"/>
      <c r="L39" s="23"/>
      <c r="M39" s="24"/>
      <c r="N39" s="27">
        <v>350000</v>
      </c>
      <c r="O39" s="25">
        <v>21975</v>
      </c>
      <c r="P39" s="26">
        <f t="shared" si="4"/>
        <v>371975</v>
      </c>
      <c r="Q39" s="25">
        <v>430000</v>
      </c>
      <c r="R39" s="25">
        <v>35028.75</v>
      </c>
      <c r="S39" s="25">
        <f t="shared" si="7"/>
        <v>465028.75</v>
      </c>
      <c r="T39" s="39">
        <f>+N39+K39+H39+E39+B39+Q39</f>
        <v>780000</v>
      </c>
      <c r="U39" s="40">
        <f>+O39+L39+I39+F39+C39+R39</f>
        <v>57003.75</v>
      </c>
      <c r="V39" s="41">
        <f t="shared" si="5"/>
        <v>837003.75</v>
      </c>
    </row>
    <row r="40" spans="1:22" x14ac:dyDescent="0.25">
      <c r="A40" s="29">
        <v>49157</v>
      </c>
      <c r="B40" s="30"/>
      <c r="C40" s="5"/>
      <c r="D40" s="31"/>
      <c r="E40" s="30"/>
      <c r="F40" s="5"/>
      <c r="G40" s="31"/>
      <c r="H40" s="22"/>
      <c r="I40" s="23"/>
      <c r="J40" s="24"/>
      <c r="K40" s="22"/>
      <c r="L40" s="23"/>
      <c r="M40" s="24"/>
      <c r="N40" s="27"/>
      <c r="O40" s="25">
        <v>16725</v>
      </c>
      <c r="P40" s="26">
        <f t="shared" si="4"/>
        <v>16725</v>
      </c>
      <c r="Q40" s="25"/>
      <c r="R40" s="25">
        <v>29653.75</v>
      </c>
      <c r="S40" s="25">
        <f t="shared" si="7"/>
        <v>29653.75</v>
      </c>
      <c r="T40" s="39">
        <f t="shared" ref="T40" si="21">+N40+K40+H40+E40+B40</f>
        <v>0</v>
      </c>
      <c r="U40" s="40">
        <f>+O40+L40+I40+F40+C40+R40</f>
        <v>46378.75</v>
      </c>
      <c r="V40" s="41">
        <f t="shared" si="5"/>
        <v>46378.75</v>
      </c>
    </row>
    <row r="41" spans="1:22" ht="15" customHeight="1" x14ac:dyDescent="0.25">
      <c r="A41" s="29">
        <v>49341</v>
      </c>
      <c r="B41" s="30"/>
      <c r="C41" s="5"/>
      <c r="D41" s="31"/>
      <c r="E41" s="30"/>
      <c r="F41" s="5"/>
      <c r="G41" s="31"/>
      <c r="H41" s="22"/>
      <c r="I41" s="23"/>
      <c r="J41" s="24"/>
      <c r="K41" s="22"/>
      <c r="L41" s="23"/>
      <c r="M41" s="24"/>
      <c r="N41" s="27">
        <v>360000</v>
      </c>
      <c r="O41" s="25">
        <v>16725</v>
      </c>
      <c r="P41" s="26">
        <f t="shared" si="4"/>
        <v>376725</v>
      </c>
      <c r="Q41" s="25">
        <v>440000</v>
      </c>
      <c r="R41" s="25">
        <v>29653.75</v>
      </c>
      <c r="S41" s="25">
        <f t="shared" si="7"/>
        <v>469653.75</v>
      </c>
      <c r="T41" s="39">
        <f>+N41+K41+H41+E41+B41+Q41</f>
        <v>800000</v>
      </c>
      <c r="U41" s="40">
        <f>+O41+L41+I41+F41+C41+R41</f>
        <v>46378.75</v>
      </c>
      <c r="V41" s="41">
        <f t="shared" si="5"/>
        <v>846378.75</v>
      </c>
    </row>
    <row r="42" spans="1:22" ht="15" customHeight="1" x14ac:dyDescent="0.25">
      <c r="A42" s="29">
        <v>49522</v>
      </c>
      <c r="B42" s="30"/>
      <c r="C42" s="5"/>
      <c r="D42" s="31"/>
      <c r="E42" s="30"/>
      <c r="F42" s="5"/>
      <c r="G42" s="31"/>
      <c r="H42" s="22"/>
      <c r="I42" s="23"/>
      <c r="J42" s="24"/>
      <c r="K42" s="22"/>
      <c r="L42" s="23"/>
      <c r="M42" s="24"/>
      <c r="N42" s="27"/>
      <c r="O42" s="25">
        <v>11325</v>
      </c>
      <c r="P42" s="26">
        <f t="shared" si="4"/>
        <v>11325</v>
      </c>
      <c r="Q42" s="25"/>
      <c r="R42" s="25">
        <v>24153.75</v>
      </c>
      <c r="S42" s="25">
        <f t="shared" si="7"/>
        <v>24153.75</v>
      </c>
      <c r="T42" s="39">
        <f t="shared" ref="T42" si="22">+N42+K42+H42+E42+B42</f>
        <v>0</v>
      </c>
      <c r="U42" s="40">
        <f>+O42+L42+I42+F42+C42+R42</f>
        <v>35478.75</v>
      </c>
      <c r="V42" s="41">
        <f t="shared" si="5"/>
        <v>35478.75</v>
      </c>
    </row>
    <row r="43" spans="1:22" ht="15" customHeight="1" x14ac:dyDescent="0.25">
      <c r="A43" s="29">
        <v>49706</v>
      </c>
      <c r="B43" s="30"/>
      <c r="C43" s="5"/>
      <c r="D43" s="5"/>
      <c r="E43" s="30"/>
      <c r="F43" s="5"/>
      <c r="G43" s="5"/>
      <c r="H43" s="22"/>
      <c r="I43" s="23"/>
      <c r="J43" s="23"/>
      <c r="K43" s="22"/>
      <c r="L43" s="23"/>
      <c r="M43" s="23"/>
      <c r="N43" s="27">
        <v>370000</v>
      </c>
      <c r="O43" s="25">
        <v>11325</v>
      </c>
      <c r="P43" s="26">
        <f t="shared" si="4"/>
        <v>381325</v>
      </c>
      <c r="Q43" s="25">
        <v>450000</v>
      </c>
      <c r="R43" s="25">
        <v>24153.75</v>
      </c>
      <c r="S43" s="25">
        <f t="shared" si="7"/>
        <v>474153.75</v>
      </c>
      <c r="T43" s="39">
        <f>+N43+K43+H43+E43+B43+Q43</f>
        <v>820000</v>
      </c>
      <c r="U43" s="40">
        <f>+O43+L43+I43+F43+C43+R43</f>
        <v>35478.75</v>
      </c>
      <c r="V43" s="41">
        <f t="shared" si="5"/>
        <v>855478.75</v>
      </c>
    </row>
    <row r="44" spans="1:22" ht="15" customHeight="1" x14ac:dyDescent="0.25">
      <c r="A44" s="29">
        <v>49888</v>
      </c>
      <c r="B44" s="30"/>
      <c r="C44" s="5"/>
      <c r="D44" s="5"/>
      <c r="E44" s="30"/>
      <c r="F44" s="5"/>
      <c r="G44" s="5"/>
      <c r="H44" s="22"/>
      <c r="I44" s="23"/>
      <c r="J44" s="23"/>
      <c r="K44" s="22"/>
      <c r="L44" s="23"/>
      <c r="M44" s="23"/>
      <c r="N44" s="27"/>
      <c r="O44" s="25">
        <v>5775</v>
      </c>
      <c r="P44" s="26">
        <f t="shared" si="4"/>
        <v>5775</v>
      </c>
      <c r="Q44" s="25"/>
      <c r="R44" s="25">
        <v>18528.75</v>
      </c>
      <c r="S44" s="25">
        <f t="shared" si="7"/>
        <v>18528.75</v>
      </c>
      <c r="T44" s="39">
        <f t="shared" ref="T44" si="23">+N44+K44+H44+E44+B44</f>
        <v>0</v>
      </c>
      <c r="U44" s="40">
        <f>+O44+L44+I44+F44+C44+R44</f>
        <v>24303.75</v>
      </c>
      <c r="V44" s="41">
        <f t="shared" si="5"/>
        <v>24303.75</v>
      </c>
    </row>
    <row r="45" spans="1:22" ht="15" customHeight="1" x14ac:dyDescent="0.25">
      <c r="A45" s="29">
        <v>50072</v>
      </c>
      <c r="B45" s="30"/>
      <c r="C45" s="5"/>
      <c r="D45" s="5"/>
      <c r="E45" s="30"/>
      <c r="F45" s="5"/>
      <c r="G45" s="5"/>
      <c r="H45" s="22"/>
      <c r="I45" s="23"/>
      <c r="J45" s="23"/>
      <c r="K45" s="22"/>
      <c r="L45" s="23"/>
      <c r="M45" s="23"/>
      <c r="N45" s="27">
        <v>385000</v>
      </c>
      <c r="O45" s="25">
        <v>5775</v>
      </c>
      <c r="P45" s="26">
        <f t="shared" si="4"/>
        <v>390775</v>
      </c>
      <c r="Q45" s="25">
        <v>465000</v>
      </c>
      <c r="R45" s="25">
        <v>18528.75</v>
      </c>
      <c r="S45" s="25">
        <f t="shared" si="7"/>
        <v>483528.75</v>
      </c>
      <c r="T45" s="39">
        <f>+N45+K45+H45+E45+B45+Q45</f>
        <v>850000</v>
      </c>
      <c r="U45" s="40">
        <f>+O45+L45+I45+F45+C45+R45</f>
        <v>24303.75</v>
      </c>
      <c r="V45" s="41">
        <f t="shared" si="5"/>
        <v>874303.75</v>
      </c>
    </row>
    <row r="46" spans="1:22" ht="15" customHeight="1" x14ac:dyDescent="0.25">
      <c r="A46" s="29">
        <v>50253</v>
      </c>
      <c r="B46" s="30"/>
      <c r="C46" s="5"/>
      <c r="D46" s="5"/>
      <c r="E46" s="30"/>
      <c r="F46" s="5"/>
      <c r="G46" s="5"/>
      <c r="H46" s="22"/>
      <c r="I46" s="23"/>
      <c r="J46" s="23"/>
      <c r="K46" s="22"/>
      <c r="L46" s="23"/>
      <c r="M46" s="23"/>
      <c r="N46" s="27"/>
      <c r="O46" s="25"/>
      <c r="P46" s="26"/>
      <c r="Q46" s="25"/>
      <c r="R46" s="25">
        <v>12600</v>
      </c>
      <c r="S46" s="25">
        <f t="shared" si="7"/>
        <v>12600</v>
      </c>
      <c r="T46" s="39">
        <f t="shared" ref="T46" si="24">+N46+K46+H46+E46+B46</f>
        <v>0</v>
      </c>
      <c r="U46" s="40">
        <f>+O46+L46+I46+F46+C46+R46</f>
        <v>12600</v>
      </c>
      <c r="V46" s="41">
        <f t="shared" si="5"/>
        <v>12600</v>
      </c>
    </row>
    <row r="47" spans="1:22" ht="15" customHeight="1" x14ac:dyDescent="0.25">
      <c r="A47" s="29">
        <v>50437</v>
      </c>
      <c r="B47" s="30"/>
      <c r="C47" s="5"/>
      <c r="D47" s="5"/>
      <c r="E47" s="30"/>
      <c r="F47" s="5"/>
      <c r="G47" s="5"/>
      <c r="H47" s="22"/>
      <c r="I47" s="23"/>
      <c r="J47" s="23"/>
      <c r="K47" s="22"/>
      <c r="L47" s="23"/>
      <c r="M47" s="23"/>
      <c r="N47" s="27"/>
      <c r="O47" s="25"/>
      <c r="P47" s="26"/>
      <c r="Q47" s="25">
        <v>475000</v>
      </c>
      <c r="R47" s="25">
        <v>12600</v>
      </c>
      <c r="S47" s="25">
        <f t="shared" si="7"/>
        <v>487600</v>
      </c>
      <c r="T47" s="39">
        <f>+N47+K47+H47+E47+B47+Q47</f>
        <v>475000</v>
      </c>
      <c r="U47" s="40">
        <f>+O47+L47+I47+F47+C47+R47</f>
        <v>12600</v>
      </c>
      <c r="V47" s="41">
        <f t="shared" si="5"/>
        <v>487600</v>
      </c>
    </row>
    <row r="48" spans="1:22" ht="15" customHeight="1" x14ac:dyDescent="0.25">
      <c r="A48" s="29">
        <v>50618</v>
      </c>
      <c r="B48" s="30"/>
      <c r="C48" s="5"/>
      <c r="D48" s="5"/>
      <c r="E48" s="30"/>
      <c r="F48" s="5"/>
      <c r="G48" s="5"/>
      <c r="H48" s="22"/>
      <c r="I48" s="23"/>
      <c r="J48" s="23"/>
      <c r="K48" s="22"/>
      <c r="L48" s="23"/>
      <c r="M48" s="23"/>
      <c r="N48" s="27"/>
      <c r="O48" s="25"/>
      <c r="P48" s="26"/>
      <c r="Q48" s="25"/>
      <c r="R48" s="25">
        <v>6365.63</v>
      </c>
      <c r="S48" s="25">
        <f t="shared" si="7"/>
        <v>6365.63</v>
      </c>
      <c r="T48" s="39">
        <f t="shared" ref="T48" si="25">+N48+K48+H48+E48+B48</f>
        <v>0</v>
      </c>
      <c r="U48" s="40">
        <f>+O48+L48+I48+F48+C48+R48</f>
        <v>6365.63</v>
      </c>
      <c r="V48" s="41">
        <f t="shared" si="5"/>
        <v>6365.63</v>
      </c>
    </row>
    <row r="49" spans="1:22" ht="15" customHeight="1" x14ac:dyDescent="0.25">
      <c r="A49" s="29">
        <v>50802</v>
      </c>
      <c r="B49" s="30"/>
      <c r="C49" s="5"/>
      <c r="D49" s="5"/>
      <c r="E49" s="30"/>
      <c r="F49" s="5"/>
      <c r="G49" s="5"/>
      <c r="H49" s="22"/>
      <c r="I49" s="23"/>
      <c r="J49" s="23"/>
      <c r="K49" s="22"/>
      <c r="L49" s="23"/>
      <c r="M49" s="23"/>
      <c r="N49" s="27"/>
      <c r="O49" s="25"/>
      <c r="P49" s="26"/>
      <c r="Q49" s="25">
        <v>485000</v>
      </c>
      <c r="R49" s="25">
        <v>6365.63</v>
      </c>
      <c r="S49" s="25">
        <f t="shared" si="7"/>
        <v>491365.63</v>
      </c>
      <c r="T49" s="39">
        <f>+N49+K49+H49+E49+B49+Q49</f>
        <v>485000</v>
      </c>
      <c r="U49" s="40">
        <f>+O49+L49+I49+F49+C49+R49</f>
        <v>6365.63</v>
      </c>
      <c r="V49" s="41">
        <f t="shared" si="5"/>
        <v>491365.63</v>
      </c>
    </row>
    <row r="50" spans="1:22" ht="15" customHeight="1" x14ac:dyDescent="0.25">
      <c r="A50" s="29">
        <v>50983</v>
      </c>
      <c r="B50" s="30"/>
      <c r="C50" s="5"/>
      <c r="D50" s="5"/>
      <c r="E50" s="30"/>
      <c r="F50" s="5"/>
      <c r="G50" s="5"/>
      <c r="H50" s="22"/>
      <c r="I50" s="23"/>
      <c r="J50" s="23"/>
      <c r="K50" s="22"/>
      <c r="L50" s="23"/>
      <c r="M50" s="23"/>
      <c r="N50" s="27"/>
      <c r="O50" s="25"/>
      <c r="P50" s="26"/>
      <c r="Q50" s="25"/>
      <c r="R50" s="25"/>
      <c r="S50" s="25"/>
      <c r="T50" s="39">
        <f t="shared" ref="T50" si="26">+N50+K50+H50+E50+B50</f>
        <v>0</v>
      </c>
      <c r="U50" s="40">
        <f>+O50+L50+I50+F50+C50+R50</f>
        <v>0</v>
      </c>
      <c r="V50" s="41">
        <f t="shared" si="5"/>
        <v>0</v>
      </c>
    </row>
    <row r="51" spans="1:22" ht="15" customHeight="1" x14ac:dyDescent="0.25">
      <c r="A51" s="29"/>
      <c r="B51" s="30"/>
      <c r="C51" s="5"/>
      <c r="D51" s="5"/>
      <c r="E51" s="30"/>
      <c r="F51" s="5"/>
      <c r="G51" s="5"/>
      <c r="H51" s="22"/>
      <c r="I51" s="23"/>
      <c r="J51" s="23"/>
      <c r="K51" s="22"/>
      <c r="L51" s="23"/>
      <c r="M51" s="23"/>
      <c r="N51" s="27"/>
      <c r="O51" s="25"/>
      <c r="P51" s="26"/>
      <c r="Q51" s="25"/>
      <c r="R51" s="25"/>
      <c r="S51" s="25"/>
      <c r="T51" s="39"/>
      <c r="U51" s="40"/>
      <c r="V51" s="41"/>
    </row>
    <row r="52" spans="1:22" ht="5.25" customHeight="1" thickBot="1" x14ac:dyDescent="0.3">
      <c r="A52" s="29"/>
      <c r="B52" s="30"/>
      <c r="C52" s="5"/>
      <c r="D52" s="5"/>
      <c r="E52" s="30"/>
      <c r="F52" s="5"/>
      <c r="G52" s="5"/>
      <c r="H52" s="22"/>
      <c r="I52" s="23"/>
      <c r="J52" s="23"/>
      <c r="K52" s="22"/>
      <c r="L52" s="23"/>
      <c r="M52" s="23"/>
      <c r="N52" s="27"/>
      <c r="O52" s="25"/>
      <c r="P52" s="26"/>
      <c r="Q52" s="25"/>
      <c r="R52" s="25"/>
      <c r="S52" s="25"/>
      <c r="T52" s="42"/>
      <c r="U52" s="43"/>
      <c r="V52" s="44"/>
    </row>
    <row r="53" spans="1:22" ht="15.75" thickBot="1" x14ac:dyDescent="0.3">
      <c r="A53" s="34" t="s">
        <v>6</v>
      </c>
      <c r="B53" s="35">
        <f>SUM(B11:B50)</f>
        <v>770000</v>
      </c>
      <c r="C53" s="35">
        <f t="shared" ref="C53:S53" si="27">SUM(C11:C50)</f>
        <v>134087.5</v>
      </c>
      <c r="D53" s="35">
        <f t="shared" si="27"/>
        <v>904087.5</v>
      </c>
      <c r="E53" s="35">
        <f t="shared" si="27"/>
        <v>705000</v>
      </c>
      <c r="F53" s="35">
        <f t="shared" si="27"/>
        <v>40514</v>
      </c>
      <c r="G53" s="35">
        <f t="shared" si="27"/>
        <v>745514</v>
      </c>
      <c r="H53" s="35">
        <f t="shared" si="27"/>
        <v>2450000</v>
      </c>
      <c r="I53" s="35">
        <f t="shared" si="27"/>
        <v>627000</v>
      </c>
      <c r="J53" s="35">
        <f t="shared" si="27"/>
        <v>3077000</v>
      </c>
      <c r="K53" s="35">
        <f t="shared" si="27"/>
        <v>1510000</v>
      </c>
      <c r="L53" s="35">
        <f t="shared" si="27"/>
        <v>262800</v>
      </c>
      <c r="M53" s="35">
        <f t="shared" si="27"/>
        <v>1772800</v>
      </c>
      <c r="N53" s="35">
        <f t="shared" si="27"/>
        <v>5405000</v>
      </c>
      <c r="O53" s="35">
        <f t="shared" si="27"/>
        <v>1590375</v>
      </c>
      <c r="P53" s="35">
        <f t="shared" si="27"/>
        <v>6995375</v>
      </c>
      <c r="Q53" s="35">
        <f t="shared" si="27"/>
        <v>7215000</v>
      </c>
      <c r="R53" s="35">
        <f t="shared" si="27"/>
        <v>2403387.5099999998</v>
      </c>
      <c r="S53" s="35">
        <f t="shared" si="27"/>
        <v>9618387.5100000016</v>
      </c>
      <c r="T53" s="45">
        <f>SUM(T11:T52)</f>
        <v>18055000</v>
      </c>
      <c r="U53" s="45">
        <f>SUM(U11:U52)</f>
        <v>5058164.01</v>
      </c>
      <c r="V53" s="46">
        <f>SUM(V11:V52)</f>
        <v>23113164.009999998</v>
      </c>
    </row>
  </sheetData>
  <mergeCells count="30">
    <mergeCell ref="Q5:S5"/>
    <mergeCell ref="Q6:S6"/>
    <mergeCell ref="Q7:S7"/>
    <mergeCell ref="Q8:S8"/>
    <mergeCell ref="E6:G6"/>
    <mergeCell ref="H6:J6"/>
    <mergeCell ref="K6:M6"/>
    <mergeCell ref="N6:P6"/>
    <mergeCell ref="B2:G2"/>
    <mergeCell ref="B3:G3"/>
    <mergeCell ref="B5:D5"/>
    <mergeCell ref="E5:G5"/>
    <mergeCell ref="H5:J5"/>
    <mergeCell ref="K5:M5"/>
    <mergeCell ref="T5:V5"/>
    <mergeCell ref="T6:V6"/>
    <mergeCell ref="T7:V7"/>
    <mergeCell ref="T8:V8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  <mergeCell ref="N5:P5"/>
    <mergeCell ref="B6:D6"/>
  </mergeCells>
  <pageMargins left="0.25" right="0" top="0" bottom="0" header="0.3" footer="0.3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CE81-DD76-4F8F-9798-459CDDFFCB85}">
  <dimension ref="A1:S52"/>
  <sheetViews>
    <sheetView zoomScale="115" zoomScaleNormal="115" workbookViewId="0">
      <selection activeCell="A15" sqref="A15"/>
    </sheetView>
  </sheetViews>
  <sheetFormatPr defaultRowHeight="15" x14ac:dyDescent="0.25"/>
  <cols>
    <col min="2" max="2" width="11.28515625" bestFit="1" customWidth="1"/>
    <col min="3" max="3" width="9.7109375" bestFit="1" customWidth="1"/>
    <col min="4" max="4" width="11.28515625" bestFit="1" customWidth="1"/>
    <col min="5" max="5" width="12.42578125" customWidth="1"/>
    <col min="6" max="6" width="11.140625" customWidth="1"/>
    <col min="7" max="7" width="12.28515625" customWidth="1"/>
    <col min="8" max="8" width="11" customWidth="1"/>
    <col min="9" max="9" width="11.140625" customWidth="1"/>
    <col min="10" max="10" width="11.85546875" customWidth="1"/>
    <col min="11" max="13" width="11.28515625" bestFit="1" customWidth="1"/>
    <col min="14" max="16" width="11.28515625" customWidth="1"/>
    <col min="17" max="17" width="13.42578125" bestFit="1" customWidth="1"/>
    <col min="18" max="18" width="13" customWidth="1"/>
    <col min="19" max="19" width="13.42578125" customWidth="1"/>
  </cols>
  <sheetData>
    <row r="1" spans="1:19" x14ac:dyDescent="0.25">
      <c r="A1" s="1"/>
      <c r="B1" s="2"/>
      <c r="C1" s="3"/>
      <c r="D1" s="2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</row>
    <row r="2" spans="1:19" x14ac:dyDescent="0.25">
      <c r="A2" s="1"/>
      <c r="B2" s="59" t="s">
        <v>7</v>
      </c>
      <c r="C2" s="59"/>
      <c r="D2" s="59"/>
      <c r="E2" s="59"/>
      <c r="F2" s="59"/>
      <c r="G2" s="59"/>
      <c r="H2" s="4"/>
      <c r="I2" s="4"/>
      <c r="J2" s="4"/>
      <c r="K2" s="4"/>
      <c r="L2" s="4"/>
      <c r="M2" s="4"/>
      <c r="N2" s="4"/>
      <c r="O2" s="4"/>
      <c r="P2" s="4"/>
    </row>
    <row r="3" spans="1:19" x14ac:dyDescent="0.25">
      <c r="A3" s="1"/>
      <c r="B3" s="59" t="s">
        <v>18</v>
      </c>
      <c r="C3" s="59"/>
      <c r="D3" s="59"/>
      <c r="E3" s="59"/>
      <c r="F3" s="59"/>
      <c r="G3" s="59"/>
      <c r="H3" s="4"/>
      <c r="I3" s="4"/>
      <c r="J3" s="4"/>
      <c r="K3" s="4"/>
      <c r="L3" s="4"/>
      <c r="M3" s="4"/>
      <c r="N3" s="4"/>
      <c r="O3" s="4"/>
      <c r="P3" s="4"/>
    </row>
    <row r="4" spans="1:19" ht="12" customHeight="1" thickBot="1" x14ac:dyDescent="0.3">
      <c r="A4" s="1"/>
      <c r="B4" s="5"/>
      <c r="C4" s="8"/>
      <c r="D4" s="5"/>
      <c r="E4" s="5"/>
      <c r="F4" s="5"/>
      <c r="G4" s="2"/>
      <c r="H4" s="4"/>
      <c r="I4" s="4"/>
      <c r="J4" s="4"/>
      <c r="K4" s="4"/>
      <c r="L4" s="4"/>
      <c r="M4" s="4"/>
      <c r="N4" s="4"/>
      <c r="O4" s="4"/>
      <c r="P4" s="4"/>
    </row>
    <row r="5" spans="1:19" x14ac:dyDescent="0.25">
      <c r="A5" s="6"/>
      <c r="B5" s="50" t="s">
        <v>0</v>
      </c>
      <c r="C5" s="51"/>
      <c r="D5" s="52"/>
      <c r="E5" s="50" t="s">
        <v>12</v>
      </c>
      <c r="F5" s="51"/>
      <c r="G5" s="52"/>
      <c r="H5" s="50" t="s">
        <v>0</v>
      </c>
      <c r="I5" s="51"/>
      <c r="J5" s="52"/>
      <c r="K5" s="50" t="s">
        <v>0</v>
      </c>
      <c r="L5" s="51"/>
      <c r="M5" s="52"/>
      <c r="N5" s="50" t="s">
        <v>0</v>
      </c>
      <c r="O5" s="51"/>
      <c r="P5" s="52"/>
      <c r="Q5" s="50"/>
      <c r="R5" s="51"/>
      <c r="S5" s="52"/>
    </row>
    <row r="6" spans="1:19" x14ac:dyDescent="0.25">
      <c r="A6" s="7"/>
      <c r="B6" s="53" t="s">
        <v>47</v>
      </c>
      <c r="C6" s="54"/>
      <c r="D6" s="55"/>
      <c r="E6" s="53" t="s">
        <v>53</v>
      </c>
      <c r="F6" s="54"/>
      <c r="G6" s="55"/>
      <c r="H6" s="53" t="s">
        <v>54</v>
      </c>
      <c r="I6" s="54"/>
      <c r="J6" s="55"/>
      <c r="K6" s="53" t="s">
        <v>46</v>
      </c>
      <c r="L6" s="54"/>
      <c r="M6" s="55"/>
      <c r="N6" s="53" t="s">
        <v>51</v>
      </c>
      <c r="O6" s="54"/>
      <c r="P6" s="55"/>
      <c r="Q6" s="53"/>
      <c r="R6" s="54"/>
      <c r="S6" s="55"/>
    </row>
    <row r="7" spans="1:19" x14ac:dyDescent="0.25">
      <c r="A7" s="7"/>
      <c r="B7" s="53" t="s">
        <v>1</v>
      </c>
      <c r="C7" s="54"/>
      <c r="D7" s="55"/>
      <c r="E7" s="53" t="s">
        <v>10</v>
      </c>
      <c r="F7" s="54"/>
      <c r="G7" s="55"/>
      <c r="H7" s="53" t="s">
        <v>13</v>
      </c>
      <c r="I7" s="54"/>
      <c r="J7" s="55"/>
      <c r="K7" s="53" t="s">
        <v>45</v>
      </c>
      <c r="L7" s="54"/>
      <c r="M7" s="55"/>
      <c r="N7" s="53" t="s">
        <v>43</v>
      </c>
      <c r="O7" s="54"/>
      <c r="P7" s="55"/>
      <c r="Q7" s="53" t="s">
        <v>19</v>
      </c>
      <c r="R7" s="54"/>
      <c r="S7" s="55"/>
    </row>
    <row r="8" spans="1:19" ht="15.75" thickBot="1" x14ac:dyDescent="0.3">
      <c r="A8" s="7"/>
      <c r="B8" s="56" t="s">
        <v>9</v>
      </c>
      <c r="C8" s="57"/>
      <c r="D8" s="58"/>
      <c r="E8" s="56" t="s">
        <v>11</v>
      </c>
      <c r="F8" s="57"/>
      <c r="G8" s="58"/>
      <c r="H8" s="56" t="s">
        <v>14</v>
      </c>
      <c r="I8" s="57"/>
      <c r="J8" s="58"/>
      <c r="K8" s="56" t="s">
        <v>17</v>
      </c>
      <c r="L8" s="57"/>
      <c r="M8" s="58"/>
      <c r="N8" s="56" t="s">
        <v>52</v>
      </c>
      <c r="O8" s="57"/>
      <c r="P8" s="58"/>
      <c r="Q8" s="56" t="s">
        <v>20</v>
      </c>
      <c r="R8" s="57"/>
      <c r="S8" s="58"/>
    </row>
    <row r="9" spans="1:19" ht="24" thickBot="1" x14ac:dyDescent="0.3">
      <c r="A9" s="9" t="s">
        <v>2</v>
      </c>
      <c r="B9" s="10" t="s">
        <v>3</v>
      </c>
      <c r="C9" s="11" t="s">
        <v>4</v>
      </c>
      <c r="D9" s="11" t="s">
        <v>5</v>
      </c>
      <c r="E9" s="10" t="s">
        <v>3</v>
      </c>
      <c r="F9" s="11" t="s">
        <v>4</v>
      </c>
      <c r="G9" s="11" t="s">
        <v>5</v>
      </c>
      <c r="H9" s="12" t="s">
        <v>3</v>
      </c>
      <c r="I9" s="13" t="s">
        <v>4</v>
      </c>
      <c r="J9" s="13" t="s">
        <v>5</v>
      </c>
      <c r="K9" s="12" t="s">
        <v>3</v>
      </c>
      <c r="L9" s="13" t="s">
        <v>4</v>
      </c>
      <c r="M9" s="14" t="s">
        <v>5</v>
      </c>
      <c r="N9" s="12" t="s">
        <v>3</v>
      </c>
      <c r="O9" s="13" t="s">
        <v>4</v>
      </c>
      <c r="P9" s="14" t="s">
        <v>5</v>
      </c>
      <c r="Q9" s="12" t="s">
        <v>3</v>
      </c>
      <c r="R9" s="13" t="s">
        <v>4</v>
      </c>
      <c r="S9" s="14" t="s">
        <v>5</v>
      </c>
    </row>
    <row r="10" spans="1:19" x14ac:dyDescent="0.25">
      <c r="A10" s="15"/>
      <c r="B10" s="16"/>
      <c r="C10" s="17"/>
      <c r="D10" s="18"/>
      <c r="E10" s="16"/>
      <c r="F10" s="17"/>
      <c r="G10" s="18"/>
      <c r="H10" s="16"/>
      <c r="I10" s="17"/>
      <c r="J10" s="18"/>
      <c r="K10" s="16"/>
      <c r="L10" s="19"/>
      <c r="M10" s="20"/>
      <c r="N10" s="19"/>
      <c r="O10" s="19"/>
      <c r="P10" s="19"/>
      <c r="Q10" s="36"/>
      <c r="R10" s="37"/>
      <c r="S10" s="38"/>
    </row>
    <row r="11" spans="1:19" x14ac:dyDescent="0.25">
      <c r="A11" s="21">
        <v>43862</v>
      </c>
      <c r="B11" s="22">
        <v>120000</v>
      </c>
      <c r="C11" s="23">
        <v>21143.75</v>
      </c>
      <c r="D11" s="24">
        <f t="shared" ref="D11:D25" si="0">SUM(B11:C11)</f>
        <v>141143.75</v>
      </c>
      <c r="E11" s="22">
        <v>110000</v>
      </c>
      <c r="F11" s="23">
        <v>6016</v>
      </c>
      <c r="G11" s="24">
        <f t="shared" ref="G11:G23" si="1">SUM(E11:F11)</f>
        <v>116016</v>
      </c>
      <c r="H11" s="22">
        <v>105000</v>
      </c>
      <c r="I11" s="23">
        <v>29762.5</v>
      </c>
      <c r="J11" s="24">
        <f t="shared" ref="J11:J33" si="2">SUM(H11:I11)</f>
        <v>134762.5</v>
      </c>
      <c r="K11" s="22">
        <v>115000</v>
      </c>
      <c r="L11" s="25">
        <v>40500</v>
      </c>
      <c r="M11" s="26">
        <f t="shared" ref="M11:M45" si="3">SUM(K11:L11)</f>
        <v>155500</v>
      </c>
      <c r="N11" s="25">
        <v>50000</v>
      </c>
      <c r="O11" s="25">
        <v>23771.25</v>
      </c>
      <c r="P11" s="25">
        <f>+O11+N11</f>
        <v>73771.25</v>
      </c>
      <c r="Q11" s="39">
        <f>+K11+H11+E11+B11+N11</f>
        <v>500000</v>
      </c>
      <c r="R11" s="40">
        <f>+L11+I11+F11+C11+O11</f>
        <v>121193.5</v>
      </c>
      <c r="S11" s="41">
        <f t="shared" ref="S11:S49" si="4">+R11+Q11</f>
        <v>621193.5</v>
      </c>
    </row>
    <row r="12" spans="1:19" x14ac:dyDescent="0.25">
      <c r="A12" s="21">
        <v>44044</v>
      </c>
      <c r="B12" s="22"/>
      <c r="C12" s="23">
        <v>18593.75</v>
      </c>
      <c r="D12" s="24">
        <f t="shared" si="0"/>
        <v>18593.75</v>
      </c>
      <c r="E12" s="22"/>
      <c r="F12" s="23">
        <v>3948</v>
      </c>
      <c r="G12" s="24">
        <f t="shared" si="1"/>
        <v>3948</v>
      </c>
      <c r="H12" s="22"/>
      <c r="I12" s="23">
        <v>28187.5</v>
      </c>
      <c r="J12" s="24">
        <f t="shared" si="2"/>
        <v>28187.5</v>
      </c>
      <c r="K12" s="22"/>
      <c r="L12" s="25">
        <v>38775</v>
      </c>
      <c r="M12" s="26">
        <f t="shared" si="3"/>
        <v>38775</v>
      </c>
      <c r="N12" s="25"/>
      <c r="O12" s="25">
        <v>22521.25</v>
      </c>
      <c r="P12" s="25">
        <f t="shared" ref="P12:P49" si="5">+O12+N12</f>
        <v>22521.25</v>
      </c>
      <c r="Q12" s="39">
        <f>+K12+H12+E12+B12</f>
        <v>0</v>
      </c>
      <c r="R12" s="40">
        <f>+L12+I12+F12+C12+O12</f>
        <v>112025.5</v>
      </c>
      <c r="S12" s="41">
        <f t="shared" si="4"/>
        <v>112025.5</v>
      </c>
    </row>
    <row r="13" spans="1:19" x14ac:dyDescent="0.25">
      <c r="A13" s="21">
        <v>44228</v>
      </c>
      <c r="B13" s="22">
        <v>125000</v>
      </c>
      <c r="C13" s="23">
        <v>18593.75</v>
      </c>
      <c r="D13" s="24">
        <f t="shared" si="0"/>
        <v>143593.75</v>
      </c>
      <c r="E13" s="22">
        <v>105000</v>
      </c>
      <c r="F13" s="23">
        <v>3948</v>
      </c>
      <c r="G13" s="24">
        <f t="shared" si="1"/>
        <v>108948</v>
      </c>
      <c r="H13" s="22">
        <v>115000</v>
      </c>
      <c r="I13" s="23">
        <v>28187.5</v>
      </c>
      <c r="J13" s="24">
        <f t="shared" si="2"/>
        <v>143187.5</v>
      </c>
      <c r="K13" s="22">
        <v>120000</v>
      </c>
      <c r="L13" s="25">
        <v>38775</v>
      </c>
      <c r="M13" s="26">
        <f t="shared" si="3"/>
        <v>158775</v>
      </c>
      <c r="N13" s="25">
        <v>50000</v>
      </c>
      <c r="O13" s="25">
        <v>22521.25</v>
      </c>
      <c r="P13" s="25">
        <f t="shared" si="5"/>
        <v>72521.25</v>
      </c>
      <c r="Q13" s="39">
        <f>+K13+H13+E13+B13+N13</f>
        <v>515000</v>
      </c>
      <c r="R13" s="40">
        <f>+L13+I13+F13+C13+O13</f>
        <v>112025.5</v>
      </c>
      <c r="S13" s="41">
        <f t="shared" si="4"/>
        <v>627025.5</v>
      </c>
    </row>
    <row r="14" spans="1:19" x14ac:dyDescent="0.25">
      <c r="A14" s="21">
        <v>44409</v>
      </c>
      <c r="B14" s="22"/>
      <c r="C14" s="23">
        <v>15937.5</v>
      </c>
      <c r="D14" s="24">
        <f t="shared" si="0"/>
        <v>15937.5</v>
      </c>
      <c r="E14" s="22"/>
      <c r="F14" s="23">
        <v>1974</v>
      </c>
      <c r="G14" s="24">
        <f t="shared" si="1"/>
        <v>1974</v>
      </c>
      <c r="H14" s="22"/>
      <c r="I14" s="23">
        <v>26462.5</v>
      </c>
      <c r="J14" s="24">
        <f t="shared" si="2"/>
        <v>26462.5</v>
      </c>
      <c r="K14" s="22"/>
      <c r="L14" s="25">
        <v>36975</v>
      </c>
      <c r="M14" s="26">
        <f t="shared" si="3"/>
        <v>36975</v>
      </c>
      <c r="N14" s="25"/>
      <c r="O14" s="25">
        <v>21271.25</v>
      </c>
      <c r="P14" s="25">
        <f t="shared" si="5"/>
        <v>21271.25</v>
      </c>
      <c r="Q14" s="39">
        <f>+K14+H14+E14+B14</f>
        <v>0</v>
      </c>
      <c r="R14" s="40">
        <f>+L14+I14+F14+C14+O14</f>
        <v>102620.25</v>
      </c>
      <c r="S14" s="41">
        <f t="shared" si="4"/>
        <v>102620.25</v>
      </c>
    </row>
    <row r="15" spans="1:19" x14ac:dyDescent="0.25">
      <c r="A15" s="21">
        <v>44593</v>
      </c>
      <c r="B15" s="22">
        <v>125000</v>
      </c>
      <c r="C15" s="23">
        <v>15937.5</v>
      </c>
      <c r="D15" s="24">
        <f t="shared" si="0"/>
        <v>140937.5</v>
      </c>
      <c r="E15" s="22">
        <v>105000</v>
      </c>
      <c r="F15" s="23">
        <v>1974</v>
      </c>
      <c r="G15" s="24">
        <f t="shared" si="1"/>
        <v>106974</v>
      </c>
      <c r="H15" s="22">
        <v>110000</v>
      </c>
      <c r="I15" s="23">
        <v>26462.5</v>
      </c>
      <c r="J15" s="24">
        <f t="shared" si="2"/>
        <v>136462.5</v>
      </c>
      <c r="K15" s="22">
        <v>120000</v>
      </c>
      <c r="L15" s="25">
        <v>36975</v>
      </c>
      <c r="M15" s="26">
        <f t="shared" si="3"/>
        <v>156975</v>
      </c>
      <c r="N15" s="25">
        <v>50000</v>
      </c>
      <c r="O15" s="25">
        <v>21271.25</v>
      </c>
      <c r="P15" s="25">
        <f t="shared" si="5"/>
        <v>71271.25</v>
      </c>
      <c r="Q15" s="39">
        <f>+K15+H15+E15+B15+N15</f>
        <v>510000</v>
      </c>
      <c r="R15" s="40">
        <f>+L15+I15+F15+C15+O15</f>
        <v>102620.25</v>
      </c>
      <c r="S15" s="41">
        <f t="shared" si="4"/>
        <v>612620.25</v>
      </c>
    </row>
    <row r="16" spans="1:19" x14ac:dyDescent="0.25">
      <c r="A16" s="21">
        <v>44774</v>
      </c>
      <c r="B16" s="22"/>
      <c r="C16" s="23">
        <v>13281.25</v>
      </c>
      <c r="D16" s="24">
        <f t="shared" si="0"/>
        <v>13281.25</v>
      </c>
      <c r="E16" s="22"/>
      <c r="F16" s="23"/>
      <c r="G16" s="24">
        <f t="shared" si="1"/>
        <v>0</v>
      </c>
      <c r="H16" s="22"/>
      <c r="I16" s="23">
        <v>24812.5</v>
      </c>
      <c r="J16" s="24">
        <f t="shared" si="2"/>
        <v>24812.5</v>
      </c>
      <c r="K16" s="22"/>
      <c r="L16" s="25">
        <v>35175</v>
      </c>
      <c r="M16" s="26">
        <f t="shared" si="3"/>
        <v>35175</v>
      </c>
      <c r="N16" s="25"/>
      <c r="O16" s="25">
        <v>20021.25</v>
      </c>
      <c r="P16" s="25">
        <f t="shared" si="5"/>
        <v>20021.25</v>
      </c>
      <c r="Q16" s="39">
        <f>+K16+H16+E16+B16</f>
        <v>0</v>
      </c>
      <c r="R16" s="40">
        <f>+L16+I16+F16+C16+O16</f>
        <v>93290</v>
      </c>
      <c r="S16" s="41">
        <f t="shared" si="4"/>
        <v>93290</v>
      </c>
    </row>
    <row r="17" spans="1:19" x14ac:dyDescent="0.25">
      <c r="A17" s="21">
        <v>44958</v>
      </c>
      <c r="B17" s="22">
        <v>125000</v>
      </c>
      <c r="C17" s="23">
        <v>13281.25</v>
      </c>
      <c r="D17" s="24">
        <f t="shared" si="0"/>
        <v>138281.25</v>
      </c>
      <c r="E17" s="22">
        <v>0</v>
      </c>
      <c r="F17" s="23"/>
      <c r="G17" s="24">
        <f t="shared" si="1"/>
        <v>0</v>
      </c>
      <c r="H17" s="22">
        <v>115000</v>
      </c>
      <c r="I17" s="23">
        <v>24812.5</v>
      </c>
      <c r="J17" s="24">
        <f t="shared" si="2"/>
        <v>139812.5</v>
      </c>
      <c r="K17" s="22">
        <v>125000</v>
      </c>
      <c r="L17" s="25">
        <v>35175</v>
      </c>
      <c r="M17" s="26">
        <f t="shared" si="3"/>
        <v>160175</v>
      </c>
      <c r="N17" s="25">
        <v>55000</v>
      </c>
      <c r="O17" s="25">
        <v>20021.25</v>
      </c>
      <c r="P17" s="25">
        <f t="shared" si="5"/>
        <v>75021.25</v>
      </c>
      <c r="Q17" s="39">
        <f>+K17+H17+E17+B17+N17</f>
        <v>420000</v>
      </c>
      <c r="R17" s="40">
        <f>+L17+I17+F17+C17+O17</f>
        <v>93290</v>
      </c>
      <c r="S17" s="41">
        <f t="shared" si="4"/>
        <v>513290</v>
      </c>
    </row>
    <row r="18" spans="1:19" x14ac:dyDescent="0.25">
      <c r="A18" s="29">
        <v>45139</v>
      </c>
      <c r="B18" s="30"/>
      <c r="C18" s="5">
        <v>10625</v>
      </c>
      <c r="D18" s="31">
        <f t="shared" si="0"/>
        <v>10625</v>
      </c>
      <c r="E18" s="30"/>
      <c r="F18" s="5"/>
      <c r="G18" s="31">
        <f t="shared" si="1"/>
        <v>0</v>
      </c>
      <c r="H18" s="22"/>
      <c r="I18" s="23">
        <v>22800</v>
      </c>
      <c r="J18" s="24">
        <f t="shared" si="2"/>
        <v>22800</v>
      </c>
      <c r="K18" s="22"/>
      <c r="L18" s="25">
        <v>33300</v>
      </c>
      <c r="M18" s="26">
        <f t="shared" si="3"/>
        <v>33300</v>
      </c>
      <c r="N18" s="25"/>
      <c r="O18" s="25">
        <v>18646.25</v>
      </c>
      <c r="P18" s="25">
        <f t="shared" si="5"/>
        <v>18646.25</v>
      </c>
      <c r="Q18" s="39">
        <f>+K18+H18+E18+B18</f>
        <v>0</v>
      </c>
      <c r="R18" s="40">
        <f>+L18+I18+F18+C18+O18</f>
        <v>85371.25</v>
      </c>
      <c r="S18" s="41">
        <f t="shared" si="4"/>
        <v>85371.25</v>
      </c>
    </row>
    <row r="19" spans="1:19" x14ac:dyDescent="0.25">
      <c r="A19" s="29">
        <v>45323</v>
      </c>
      <c r="B19" s="30">
        <v>125000</v>
      </c>
      <c r="C19" s="5">
        <v>10625</v>
      </c>
      <c r="D19" s="31">
        <f t="shared" si="0"/>
        <v>135625</v>
      </c>
      <c r="E19" s="30">
        <v>0</v>
      </c>
      <c r="F19" s="5"/>
      <c r="G19" s="31">
        <f t="shared" si="1"/>
        <v>0</v>
      </c>
      <c r="H19" s="22">
        <v>120000</v>
      </c>
      <c r="I19" s="23">
        <v>22800</v>
      </c>
      <c r="J19" s="24">
        <f t="shared" si="2"/>
        <v>142800</v>
      </c>
      <c r="K19" s="22">
        <v>130000</v>
      </c>
      <c r="L19" s="25">
        <v>33300</v>
      </c>
      <c r="M19" s="26">
        <f t="shared" si="3"/>
        <v>163300</v>
      </c>
      <c r="N19" s="25">
        <v>55000</v>
      </c>
      <c r="O19" s="25">
        <v>18646.25</v>
      </c>
      <c r="P19" s="25">
        <f t="shared" si="5"/>
        <v>73646.25</v>
      </c>
      <c r="Q19" s="39">
        <f>+K19+H19+E19+B19+N19</f>
        <v>430000</v>
      </c>
      <c r="R19" s="40">
        <f>+L19+I19+F19+C19+O19</f>
        <v>85371.25</v>
      </c>
      <c r="S19" s="41">
        <f t="shared" si="4"/>
        <v>515371.25</v>
      </c>
    </row>
    <row r="20" spans="1:19" x14ac:dyDescent="0.25">
      <c r="A20" s="29">
        <v>45505</v>
      </c>
      <c r="B20" s="30"/>
      <c r="C20" s="5">
        <v>7968.75</v>
      </c>
      <c r="D20" s="31">
        <f t="shared" si="0"/>
        <v>7968.75</v>
      </c>
      <c r="E20" s="30"/>
      <c r="F20" s="5"/>
      <c r="G20" s="31">
        <f t="shared" si="1"/>
        <v>0</v>
      </c>
      <c r="H20" s="22"/>
      <c r="I20" s="23">
        <v>20400</v>
      </c>
      <c r="J20" s="24">
        <f t="shared" si="2"/>
        <v>20400</v>
      </c>
      <c r="K20" s="22"/>
      <c r="L20" s="25">
        <v>31350</v>
      </c>
      <c r="M20" s="26">
        <f t="shared" si="3"/>
        <v>31350</v>
      </c>
      <c r="N20" s="25"/>
      <c r="O20" s="25">
        <v>17271.25</v>
      </c>
      <c r="P20" s="25">
        <f t="shared" si="5"/>
        <v>17271.25</v>
      </c>
      <c r="Q20" s="39">
        <f>+K20+H20+E20+B20</f>
        <v>0</v>
      </c>
      <c r="R20" s="40">
        <f>+L20+I20+F20+C20+O20</f>
        <v>76990</v>
      </c>
      <c r="S20" s="41">
        <f t="shared" si="4"/>
        <v>76990</v>
      </c>
    </row>
    <row r="21" spans="1:19" x14ac:dyDescent="0.25">
      <c r="A21" s="29">
        <v>45689</v>
      </c>
      <c r="B21" s="30">
        <v>125000</v>
      </c>
      <c r="C21" s="5">
        <v>7968.75</v>
      </c>
      <c r="D21" s="31">
        <f t="shared" si="0"/>
        <v>132968.75</v>
      </c>
      <c r="E21" s="30"/>
      <c r="F21" s="5"/>
      <c r="G21" s="31">
        <f t="shared" si="1"/>
        <v>0</v>
      </c>
      <c r="H21" s="22">
        <v>125000</v>
      </c>
      <c r="I21" s="23">
        <v>20400</v>
      </c>
      <c r="J21" s="24">
        <f t="shared" si="2"/>
        <v>145400</v>
      </c>
      <c r="K21" s="22">
        <v>135000</v>
      </c>
      <c r="L21" s="25">
        <v>31350</v>
      </c>
      <c r="M21" s="26">
        <f t="shared" si="3"/>
        <v>166350</v>
      </c>
      <c r="N21" s="25">
        <v>60000</v>
      </c>
      <c r="O21" s="25">
        <v>17271.25</v>
      </c>
      <c r="P21" s="25">
        <f t="shared" si="5"/>
        <v>77271.25</v>
      </c>
      <c r="Q21" s="39">
        <f>+K21+H21+E21+B21+N21</f>
        <v>445000</v>
      </c>
      <c r="R21" s="40">
        <f>+L21+I21+F21+C21+O21</f>
        <v>76990</v>
      </c>
      <c r="S21" s="41">
        <f t="shared" si="4"/>
        <v>521990</v>
      </c>
    </row>
    <row r="22" spans="1:19" x14ac:dyDescent="0.25">
      <c r="A22" s="29">
        <v>45870</v>
      </c>
      <c r="B22" s="30"/>
      <c r="C22" s="5">
        <v>5312.5</v>
      </c>
      <c r="D22" s="31">
        <f t="shared" si="0"/>
        <v>5312.5</v>
      </c>
      <c r="E22" s="30"/>
      <c r="F22" s="5"/>
      <c r="G22" s="31">
        <f t="shared" si="1"/>
        <v>0</v>
      </c>
      <c r="H22" s="22"/>
      <c r="I22" s="23">
        <v>17900</v>
      </c>
      <c r="J22" s="24">
        <f t="shared" si="2"/>
        <v>17900</v>
      </c>
      <c r="K22" s="27"/>
      <c r="L22" s="25">
        <v>29325</v>
      </c>
      <c r="M22" s="26">
        <f t="shared" si="3"/>
        <v>29325</v>
      </c>
      <c r="N22" s="25"/>
      <c r="O22" s="25">
        <v>15771.25</v>
      </c>
      <c r="P22" s="25">
        <f t="shared" si="5"/>
        <v>15771.25</v>
      </c>
      <c r="Q22" s="39">
        <f>+K22+H22+E22+B22</f>
        <v>0</v>
      </c>
      <c r="R22" s="40">
        <f>+L22+I22+F22+C22+O22</f>
        <v>68308.75</v>
      </c>
      <c r="S22" s="41">
        <f t="shared" si="4"/>
        <v>68308.75</v>
      </c>
    </row>
    <row r="23" spans="1:19" x14ac:dyDescent="0.25">
      <c r="A23" s="29">
        <v>46054</v>
      </c>
      <c r="B23" s="30">
        <v>125000</v>
      </c>
      <c r="C23" s="5">
        <v>5312.5</v>
      </c>
      <c r="D23" s="31">
        <f t="shared" si="0"/>
        <v>130312.5</v>
      </c>
      <c r="E23" s="30"/>
      <c r="F23" s="5"/>
      <c r="G23" s="31">
        <f t="shared" si="1"/>
        <v>0</v>
      </c>
      <c r="H23" s="22">
        <v>135000</v>
      </c>
      <c r="I23" s="23">
        <v>17900</v>
      </c>
      <c r="J23" s="24">
        <f t="shared" si="2"/>
        <v>152900</v>
      </c>
      <c r="K23" s="27">
        <v>140000</v>
      </c>
      <c r="L23" s="25">
        <v>29325</v>
      </c>
      <c r="M23" s="26">
        <f t="shared" si="3"/>
        <v>169325</v>
      </c>
      <c r="N23" s="25">
        <v>60000</v>
      </c>
      <c r="O23" s="25">
        <v>15771.25</v>
      </c>
      <c r="P23" s="25">
        <f t="shared" si="5"/>
        <v>75771.25</v>
      </c>
      <c r="Q23" s="39">
        <f>+K23+H23+E23+B23+N23</f>
        <v>460000</v>
      </c>
      <c r="R23" s="40">
        <f>+L23+I23+F23+C23+O23</f>
        <v>68308.75</v>
      </c>
      <c r="S23" s="41">
        <f t="shared" si="4"/>
        <v>528308.75</v>
      </c>
    </row>
    <row r="24" spans="1:19" x14ac:dyDescent="0.25">
      <c r="A24" s="29">
        <v>46235</v>
      </c>
      <c r="B24" s="30"/>
      <c r="C24" s="5">
        <v>2656.25</v>
      </c>
      <c r="D24" s="31">
        <f t="shared" si="0"/>
        <v>2656.25</v>
      </c>
      <c r="E24" s="30"/>
      <c r="F24" s="5"/>
      <c r="G24" s="31"/>
      <c r="H24" s="22"/>
      <c r="I24" s="23">
        <v>15200</v>
      </c>
      <c r="J24" s="24">
        <f t="shared" si="2"/>
        <v>15200</v>
      </c>
      <c r="K24" s="27"/>
      <c r="L24" s="25">
        <v>27225</v>
      </c>
      <c r="M24" s="26">
        <f t="shared" si="3"/>
        <v>27225</v>
      </c>
      <c r="N24" s="25"/>
      <c r="O24" s="25">
        <v>14271.25</v>
      </c>
      <c r="P24" s="25">
        <f t="shared" si="5"/>
        <v>14271.25</v>
      </c>
      <c r="Q24" s="39">
        <f>+K24+H24+E24+B24</f>
        <v>0</v>
      </c>
      <c r="R24" s="40">
        <f>+L24+I24+F24+C24+O24</f>
        <v>59352.5</v>
      </c>
      <c r="S24" s="41">
        <f t="shared" si="4"/>
        <v>59352.5</v>
      </c>
    </row>
    <row r="25" spans="1:19" x14ac:dyDescent="0.25">
      <c r="A25" s="29">
        <v>46419</v>
      </c>
      <c r="B25" s="30">
        <v>125000</v>
      </c>
      <c r="C25" s="5">
        <v>2656.25</v>
      </c>
      <c r="D25" s="31">
        <f t="shared" si="0"/>
        <v>127656.25</v>
      </c>
      <c r="E25" s="30"/>
      <c r="F25" s="5"/>
      <c r="G25" s="31"/>
      <c r="H25" s="22">
        <v>140000</v>
      </c>
      <c r="I25" s="23">
        <v>15200</v>
      </c>
      <c r="J25" s="24">
        <f t="shared" si="2"/>
        <v>155200</v>
      </c>
      <c r="K25" s="27">
        <v>140000</v>
      </c>
      <c r="L25" s="25">
        <v>27225</v>
      </c>
      <c r="M25" s="26">
        <f t="shared" si="3"/>
        <v>167225</v>
      </c>
      <c r="N25" s="25">
        <v>65000</v>
      </c>
      <c r="O25" s="25">
        <v>14271.25</v>
      </c>
      <c r="P25" s="25">
        <f t="shared" si="5"/>
        <v>79271.25</v>
      </c>
      <c r="Q25" s="39">
        <f>+K25+H25+E25+B25+N25</f>
        <v>470000</v>
      </c>
      <c r="R25" s="40">
        <f>+L25+I25+F25+C25+O25</f>
        <v>59352.5</v>
      </c>
      <c r="S25" s="41">
        <f t="shared" si="4"/>
        <v>529352.5</v>
      </c>
    </row>
    <row r="26" spans="1:19" x14ac:dyDescent="0.25">
      <c r="A26" s="29">
        <v>46600</v>
      </c>
      <c r="B26" s="30"/>
      <c r="C26" s="5"/>
      <c r="D26" s="31"/>
      <c r="E26" s="30"/>
      <c r="F26" s="5"/>
      <c r="G26" s="31"/>
      <c r="H26" s="22"/>
      <c r="I26" s="23">
        <v>12400</v>
      </c>
      <c r="J26" s="24">
        <f t="shared" si="2"/>
        <v>12400</v>
      </c>
      <c r="K26" s="27"/>
      <c r="L26" s="25">
        <v>25125</v>
      </c>
      <c r="M26" s="26">
        <f t="shared" si="3"/>
        <v>25125</v>
      </c>
      <c r="N26" s="25"/>
      <c r="O26" s="25">
        <v>12646.25</v>
      </c>
      <c r="P26" s="25">
        <f t="shared" si="5"/>
        <v>12646.25</v>
      </c>
      <c r="Q26" s="39">
        <f>+K26+H26+E26+B26</f>
        <v>0</v>
      </c>
      <c r="R26" s="40">
        <f>+L26+I26+F26+C26+O26</f>
        <v>50171.25</v>
      </c>
      <c r="S26" s="41">
        <f t="shared" si="4"/>
        <v>50171.25</v>
      </c>
    </row>
    <row r="27" spans="1:19" x14ac:dyDescent="0.25">
      <c r="A27" s="29">
        <v>46784</v>
      </c>
      <c r="B27" s="30"/>
      <c r="C27" s="5"/>
      <c r="D27" s="31"/>
      <c r="E27" s="30"/>
      <c r="F27" s="5"/>
      <c r="G27" s="31"/>
      <c r="H27" s="22">
        <v>145000</v>
      </c>
      <c r="I27" s="23">
        <v>12400</v>
      </c>
      <c r="J27" s="24">
        <f t="shared" si="2"/>
        <v>157400</v>
      </c>
      <c r="K27" s="27">
        <v>145000</v>
      </c>
      <c r="L27" s="25">
        <v>25125</v>
      </c>
      <c r="M27" s="26">
        <f t="shared" si="3"/>
        <v>170125</v>
      </c>
      <c r="N27" s="25">
        <v>70000</v>
      </c>
      <c r="O27" s="25">
        <v>12646.25</v>
      </c>
      <c r="P27" s="25">
        <f t="shared" si="5"/>
        <v>82646.25</v>
      </c>
      <c r="Q27" s="39">
        <f>+K27+H27+E27+B27+N27</f>
        <v>360000</v>
      </c>
      <c r="R27" s="40">
        <f>+L27+I27+F27+C27+O27</f>
        <v>50171.25</v>
      </c>
      <c r="S27" s="41">
        <f t="shared" si="4"/>
        <v>410171.25</v>
      </c>
    </row>
    <row r="28" spans="1:19" x14ac:dyDescent="0.25">
      <c r="A28" s="29">
        <v>46966</v>
      </c>
      <c r="B28" s="30"/>
      <c r="C28" s="5"/>
      <c r="D28" s="31"/>
      <c r="E28" s="30"/>
      <c r="F28" s="5"/>
      <c r="G28" s="31"/>
      <c r="H28" s="22"/>
      <c r="I28" s="23">
        <v>9500</v>
      </c>
      <c r="J28" s="24">
        <f t="shared" si="2"/>
        <v>9500</v>
      </c>
      <c r="K28" s="27"/>
      <c r="L28" s="25">
        <v>22950</v>
      </c>
      <c r="M28" s="26">
        <f t="shared" si="3"/>
        <v>22950</v>
      </c>
      <c r="N28" s="25"/>
      <c r="O28" s="25">
        <v>10896.25</v>
      </c>
      <c r="P28" s="25">
        <f t="shared" si="5"/>
        <v>10896.25</v>
      </c>
      <c r="Q28" s="39">
        <f>+K28+H28+E28+B28</f>
        <v>0</v>
      </c>
      <c r="R28" s="40">
        <f>+L28+I28+F28+C28+O28</f>
        <v>43346.25</v>
      </c>
      <c r="S28" s="41">
        <f t="shared" si="4"/>
        <v>43346.25</v>
      </c>
    </row>
    <row r="29" spans="1:19" x14ac:dyDescent="0.25">
      <c r="A29" s="29">
        <v>47150</v>
      </c>
      <c r="B29" s="30"/>
      <c r="C29" s="5"/>
      <c r="D29" s="31"/>
      <c r="E29" s="30"/>
      <c r="F29" s="5"/>
      <c r="G29" s="31"/>
      <c r="H29" s="22">
        <v>150000</v>
      </c>
      <c r="I29" s="23">
        <v>9500</v>
      </c>
      <c r="J29" s="24">
        <f t="shared" si="2"/>
        <v>159500</v>
      </c>
      <c r="K29" s="27">
        <v>150000</v>
      </c>
      <c r="L29" s="25">
        <v>22950</v>
      </c>
      <c r="M29" s="26">
        <f t="shared" si="3"/>
        <v>172950</v>
      </c>
      <c r="N29" s="25">
        <v>70000</v>
      </c>
      <c r="O29" s="25">
        <v>10896.25</v>
      </c>
      <c r="P29" s="25">
        <f t="shared" si="5"/>
        <v>80896.25</v>
      </c>
      <c r="Q29" s="39">
        <f>+K29+H29+E29+B29+N29</f>
        <v>370000</v>
      </c>
      <c r="R29" s="40">
        <f>+L29+I29+F29+C29+O29</f>
        <v>43346.25</v>
      </c>
      <c r="S29" s="41">
        <f t="shared" si="4"/>
        <v>413346.25</v>
      </c>
    </row>
    <row r="30" spans="1:19" x14ac:dyDescent="0.25">
      <c r="A30" s="29">
        <v>47331</v>
      </c>
      <c r="B30" s="30"/>
      <c r="C30" s="5"/>
      <c r="D30" s="31"/>
      <c r="E30" s="30"/>
      <c r="F30" s="5"/>
      <c r="G30" s="31"/>
      <c r="H30" s="22"/>
      <c r="I30" s="23">
        <v>6500</v>
      </c>
      <c r="J30" s="24">
        <f t="shared" si="2"/>
        <v>6500</v>
      </c>
      <c r="K30" s="27"/>
      <c r="L30" s="25">
        <v>20700</v>
      </c>
      <c r="M30" s="26">
        <f t="shared" si="3"/>
        <v>20700</v>
      </c>
      <c r="N30" s="25"/>
      <c r="O30" s="25">
        <v>10196.25</v>
      </c>
      <c r="P30" s="25">
        <f t="shared" si="5"/>
        <v>10196.25</v>
      </c>
      <c r="Q30" s="39">
        <f>+K30+H30+E30+B30</f>
        <v>0</v>
      </c>
      <c r="R30" s="40">
        <f>+L30+I30+F30+C30+O30</f>
        <v>37396.25</v>
      </c>
      <c r="S30" s="41">
        <f t="shared" si="4"/>
        <v>37396.25</v>
      </c>
    </row>
    <row r="31" spans="1:19" x14ac:dyDescent="0.25">
      <c r="A31" s="29">
        <v>47515</v>
      </c>
      <c r="B31" s="30"/>
      <c r="C31" s="5"/>
      <c r="D31" s="31"/>
      <c r="E31" s="30"/>
      <c r="F31" s="5"/>
      <c r="G31" s="31"/>
      <c r="H31" s="22">
        <v>160000</v>
      </c>
      <c r="I31" s="23">
        <v>6500</v>
      </c>
      <c r="J31" s="24">
        <f t="shared" si="2"/>
        <v>166500</v>
      </c>
      <c r="K31" s="27">
        <v>155000</v>
      </c>
      <c r="L31" s="25">
        <v>20700</v>
      </c>
      <c r="M31" s="26">
        <f t="shared" si="3"/>
        <v>175700</v>
      </c>
      <c r="N31" s="25">
        <v>70000</v>
      </c>
      <c r="O31" s="25">
        <v>10196.25</v>
      </c>
      <c r="P31" s="25">
        <f t="shared" si="5"/>
        <v>80196.25</v>
      </c>
      <c r="Q31" s="39">
        <f>+K31+H31+E31+B31+N31</f>
        <v>385000</v>
      </c>
      <c r="R31" s="40">
        <f>+L31+I31+F31+C31+O31</f>
        <v>37396.25</v>
      </c>
      <c r="S31" s="41">
        <f t="shared" si="4"/>
        <v>422396.25</v>
      </c>
    </row>
    <row r="32" spans="1:19" x14ac:dyDescent="0.25">
      <c r="A32" s="29">
        <v>47696</v>
      </c>
      <c r="B32" s="30"/>
      <c r="C32" s="5"/>
      <c r="D32" s="31"/>
      <c r="E32" s="30"/>
      <c r="F32" s="5"/>
      <c r="G32" s="31"/>
      <c r="H32" s="22"/>
      <c r="I32" s="23">
        <v>3300</v>
      </c>
      <c r="J32" s="24">
        <f t="shared" si="2"/>
        <v>3300</v>
      </c>
      <c r="K32" s="27"/>
      <c r="L32" s="25">
        <v>18375</v>
      </c>
      <c r="M32" s="26">
        <f t="shared" si="3"/>
        <v>18375</v>
      </c>
      <c r="N32" s="25"/>
      <c r="O32" s="25">
        <v>9321.25</v>
      </c>
      <c r="P32" s="25">
        <f t="shared" si="5"/>
        <v>9321.25</v>
      </c>
      <c r="Q32" s="39">
        <f>+K32+H32+E32+B32</f>
        <v>0</v>
      </c>
      <c r="R32" s="40">
        <f>+L32+I32+F32+C32+O32</f>
        <v>30996.25</v>
      </c>
      <c r="S32" s="41">
        <f t="shared" si="4"/>
        <v>30996.25</v>
      </c>
    </row>
    <row r="33" spans="1:19" x14ac:dyDescent="0.25">
      <c r="A33" s="29">
        <v>47880</v>
      </c>
      <c r="B33" s="30"/>
      <c r="C33" s="5"/>
      <c r="D33" s="31"/>
      <c r="E33" s="30"/>
      <c r="F33" s="5"/>
      <c r="G33" s="31"/>
      <c r="H33" s="22">
        <v>165000</v>
      </c>
      <c r="I33" s="23">
        <v>3300</v>
      </c>
      <c r="J33" s="24">
        <f t="shared" si="2"/>
        <v>168300</v>
      </c>
      <c r="K33" s="27">
        <v>160000</v>
      </c>
      <c r="L33" s="25">
        <v>18375</v>
      </c>
      <c r="M33" s="26">
        <f t="shared" si="3"/>
        <v>178375</v>
      </c>
      <c r="N33" s="25">
        <v>75000</v>
      </c>
      <c r="O33" s="25">
        <v>9321.25</v>
      </c>
      <c r="P33" s="25">
        <f t="shared" si="5"/>
        <v>84321.25</v>
      </c>
      <c r="Q33" s="39">
        <f>+K33+H33+E33+B33+N33</f>
        <v>400000</v>
      </c>
      <c r="R33" s="40">
        <f>+L33+I33+F33+C33+O33</f>
        <v>30996.25</v>
      </c>
      <c r="S33" s="41">
        <f t="shared" si="4"/>
        <v>430996.25</v>
      </c>
    </row>
    <row r="34" spans="1:19" x14ac:dyDescent="0.25">
      <c r="A34" s="29">
        <v>48061</v>
      </c>
      <c r="B34" s="30"/>
      <c r="C34" s="8"/>
      <c r="D34" s="31"/>
      <c r="E34" s="30"/>
      <c r="F34" s="5"/>
      <c r="G34" s="31"/>
      <c r="H34" s="28"/>
      <c r="I34" s="32"/>
      <c r="J34" s="33"/>
      <c r="K34" s="28"/>
      <c r="L34" s="23">
        <v>15975</v>
      </c>
      <c r="M34" s="26">
        <f t="shared" si="3"/>
        <v>15975</v>
      </c>
      <c r="N34" s="25"/>
      <c r="O34" s="25">
        <v>8383.75</v>
      </c>
      <c r="P34" s="25">
        <f t="shared" si="5"/>
        <v>8383.75</v>
      </c>
      <c r="Q34" s="39">
        <f>+K34+H34+E34+B34</f>
        <v>0</v>
      </c>
      <c r="R34" s="40">
        <f>+L34+I34+F34+C34+O34</f>
        <v>24358.75</v>
      </c>
      <c r="S34" s="41">
        <f t="shared" si="4"/>
        <v>24358.75</v>
      </c>
    </row>
    <row r="35" spans="1:19" x14ac:dyDescent="0.25">
      <c r="A35" s="29">
        <v>48245</v>
      </c>
      <c r="B35" s="30"/>
      <c r="C35" s="5"/>
      <c r="D35" s="31"/>
      <c r="E35" s="30"/>
      <c r="F35" s="5"/>
      <c r="G35" s="31"/>
      <c r="H35" s="22"/>
      <c r="I35" s="23"/>
      <c r="J35" s="24"/>
      <c r="K35" s="27">
        <v>165000</v>
      </c>
      <c r="L35" s="25">
        <v>15975</v>
      </c>
      <c r="M35" s="26">
        <f t="shared" si="3"/>
        <v>180975</v>
      </c>
      <c r="N35" s="25">
        <v>75000</v>
      </c>
      <c r="O35" s="25">
        <v>8383.75</v>
      </c>
      <c r="P35" s="25">
        <f t="shared" si="5"/>
        <v>83383.75</v>
      </c>
      <c r="Q35" s="39">
        <f>+K35+H35+E35+B35+N35</f>
        <v>240000</v>
      </c>
      <c r="R35" s="40">
        <f>+L35+I35+F35+C35+O35</f>
        <v>24358.75</v>
      </c>
      <c r="S35" s="41">
        <f t="shared" si="4"/>
        <v>264358.75</v>
      </c>
    </row>
    <row r="36" spans="1:19" x14ac:dyDescent="0.25">
      <c r="A36" s="29">
        <v>48427</v>
      </c>
      <c r="B36" s="30"/>
      <c r="C36" s="5"/>
      <c r="D36" s="31"/>
      <c r="E36" s="30"/>
      <c r="F36" s="5"/>
      <c r="G36" s="31"/>
      <c r="H36" s="22"/>
      <c r="I36" s="23"/>
      <c r="J36" s="24"/>
      <c r="K36" s="27"/>
      <c r="L36" s="25">
        <v>13500</v>
      </c>
      <c r="M36" s="26">
        <f t="shared" si="3"/>
        <v>13500</v>
      </c>
      <c r="N36" s="25"/>
      <c r="O36" s="25">
        <v>7446.25</v>
      </c>
      <c r="P36" s="25">
        <f t="shared" si="5"/>
        <v>7446.25</v>
      </c>
      <c r="Q36" s="39">
        <f>+K36+H36+E36+B36</f>
        <v>0</v>
      </c>
      <c r="R36" s="40">
        <f>+L36+I36+F36+C36+O36</f>
        <v>20946.25</v>
      </c>
      <c r="S36" s="41">
        <f t="shared" si="4"/>
        <v>20946.25</v>
      </c>
    </row>
    <row r="37" spans="1:19" x14ac:dyDescent="0.25">
      <c r="A37" s="29">
        <v>48611</v>
      </c>
      <c r="B37" s="30"/>
      <c r="C37" s="5"/>
      <c r="D37" s="31"/>
      <c r="E37" s="30"/>
      <c r="F37" s="5"/>
      <c r="G37" s="31"/>
      <c r="H37" s="22"/>
      <c r="I37" s="23"/>
      <c r="J37" s="24"/>
      <c r="K37" s="27">
        <v>170000</v>
      </c>
      <c r="L37" s="25">
        <v>13500</v>
      </c>
      <c r="M37" s="26">
        <f t="shared" si="3"/>
        <v>183500</v>
      </c>
      <c r="N37" s="25">
        <v>75000</v>
      </c>
      <c r="O37" s="25">
        <v>7446.25</v>
      </c>
      <c r="P37" s="25">
        <f t="shared" si="5"/>
        <v>82446.25</v>
      </c>
      <c r="Q37" s="39">
        <f>+K37+H37+E37+B37+N37</f>
        <v>245000</v>
      </c>
      <c r="R37" s="40">
        <f>+L37+I37+F37+C37+O37</f>
        <v>20946.25</v>
      </c>
      <c r="S37" s="41">
        <f t="shared" si="4"/>
        <v>265946.25</v>
      </c>
    </row>
    <row r="38" spans="1:19" x14ac:dyDescent="0.25">
      <c r="A38" s="29">
        <v>48792</v>
      </c>
      <c r="B38" s="30"/>
      <c r="C38" s="5"/>
      <c r="D38" s="31"/>
      <c r="E38" s="30"/>
      <c r="F38" s="5"/>
      <c r="G38" s="31"/>
      <c r="H38" s="22"/>
      <c r="I38" s="23"/>
      <c r="J38" s="24"/>
      <c r="K38" s="27"/>
      <c r="L38" s="25">
        <v>10950</v>
      </c>
      <c r="M38" s="26">
        <f t="shared" si="3"/>
        <v>10950</v>
      </c>
      <c r="N38" s="25"/>
      <c r="O38" s="25">
        <v>6508.75</v>
      </c>
      <c r="P38" s="25">
        <f t="shared" si="5"/>
        <v>6508.75</v>
      </c>
      <c r="Q38" s="39">
        <f>+K38+H38+E38+B38</f>
        <v>0</v>
      </c>
      <c r="R38" s="40">
        <f>+L38+I38+F38+C38+O38</f>
        <v>17458.75</v>
      </c>
      <c r="S38" s="41">
        <f t="shared" si="4"/>
        <v>17458.75</v>
      </c>
    </row>
    <row r="39" spans="1:19" x14ac:dyDescent="0.25">
      <c r="A39" s="29">
        <v>48976</v>
      </c>
      <c r="B39" s="30"/>
      <c r="C39" s="5"/>
      <c r="D39" s="31"/>
      <c r="E39" s="30"/>
      <c r="F39" s="5"/>
      <c r="G39" s="31"/>
      <c r="H39" s="22"/>
      <c r="I39" s="23"/>
      <c r="J39" s="24"/>
      <c r="K39" s="27">
        <v>175000</v>
      </c>
      <c r="L39" s="25">
        <v>10950</v>
      </c>
      <c r="M39" s="26">
        <f t="shared" si="3"/>
        <v>185950</v>
      </c>
      <c r="N39" s="25">
        <v>80000</v>
      </c>
      <c r="O39" s="25">
        <v>6508.75</v>
      </c>
      <c r="P39" s="25">
        <f t="shared" si="5"/>
        <v>86508.75</v>
      </c>
      <c r="Q39" s="39">
        <f>+K39+H39+E39+B39+N39</f>
        <v>255000</v>
      </c>
      <c r="R39" s="40">
        <f>+L39+I39+F39+C39+O39</f>
        <v>17458.75</v>
      </c>
      <c r="S39" s="41">
        <f t="shared" si="4"/>
        <v>272458.75</v>
      </c>
    </row>
    <row r="40" spans="1:19" x14ac:dyDescent="0.25">
      <c r="A40" s="29">
        <v>49157</v>
      </c>
      <c r="B40" s="30"/>
      <c r="C40" s="5"/>
      <c r="D40" s="31"/>
      <c r="E40" s="30"/>
      <c r="F40" s="5"/>
      <c r="G40" s="31"/>
      <c r="H40" s="22"/>
      <c r="I40" s="23"/>
      <c r="J40" s="24"/>
      <c r="K40" s="27"/>
      <c r="L40" s="25">
        <v>8325</v>
      </c>
      <c r="M40" s="26">
        <f t="shared" si="3"/>
        <v>8325</v>
      </c>
      <c r="N40" s="25"/>
      <c r="O40" s="25">
        <v>5508.75</v>
      </c>
      <c r="P40" s="25">
        <f t="shared" si="5"/>
        <v>5508.75</v>
      </c>
      <c r="Q40" s="39">
        <f>+K40+H40+E40+B40</f>
        <v>0</v>
      </c>
      <c r="R40" s="40">
        <f>+L40+I40+F40+C40+O40</f>
        <v>13833.75</v>
      </c>
      <c r="S40" s="41">
        <f t="shared" si="4"/>
        <v>13833.75</v>
      </c>
    </row>
    <row r="41" spans="1:19" ht="15" customHeight="1" x14ac:dyDescent="0.25">
      <c r="A41" s="29">
        <v>49341</v>
      </c>
      <c r="B41" s="30"/>
      <c r="C41" s="5"/>
      <c r="D41" s="31"/>
      <c r="E41" s="30"/>
      <c r="F41" s="5"/>
      <c r="G41" s="31"/>
      <c r="H41" s="22"/>
      <c r="I41" s="23"/>
      <c r="J41" s="24"/>
      <c r="K41" s="27">
        <v>180000</v>
      </c>
      <c r="L41" s="25">
        <v>8325</v>
      </c>
      <c r="M41" s="26">
        <f t="shared" si="3"/>
        <v>188325</v>
      </c>
      <c r="N41" s="25">
        <v>80000</v>
      </c>
      <c r="O41" s="25">
        <v>5508.75</v>
      </c>
      <c r="P41" s="25">
        <f t="shared" si="5"/>
        <v>85508.75</v>
      </c>
      <c r="Q41" s="39">
        <f>+K41+H41+E41+B41+N41</f>
        <v>260000</v>
      </c>
      <c r="R41" s="40">
        <f>+L41+I41+F41+C41+O41</f>
        <v>13833.75</v>
      </c>
      <c r="S41" s="41">
        <f t="shared" si="4"/>
        <v>273833.75</v>
      </c>
    </row>
    <row r="42" spans="1:19" ht="15" customHeight="1" x14ac:dyDescent="0.25">
      <c r="A42" s="29">
        <v>49522</v>
      </c>
      <c r="B42" s="30"/>
      <c r="C42" s="5"/>
      <c r="D42" s="31"/>
      <c r="E42" s="30"/>
      <c r="F42" s="5"/>
      <c r="G42" s="31"/>
      <c r="H42" s="22"/>
      <c r="I42" s="23"/>
      <c r="J42" s="24"/>
      <c r="K42" s="27"/>
      <c r="L42" s="25">
        <v>5625</v>
      </c>
      <c r="M42" s="26">
        <f t="shared" si="3"/>
        <v>5625</v>
      </c>
      <c r="N42" s="25"/>
      <c r="O42" s="25">
        <v>4508.75</v>
      </c>
      <c r="P42" s="25">
        <f t="shared" si="5"/>
        <v>4508.75</v>
      </c>
      <c r="Q42" s="39">
        <f>+K42+H42+E42+B42</f>
        <v>0</v>
      </c>
      <c r="R42" s="40">
        <f>+L42+I42+F42+C42+O42</f>
        <v>10133.75</v>
      </c>
      <c r="S42" s="41">
        <f t="shared" si="4"/>
        <v>10133.75</v>
      </c>
    </row>
    <row r="43" spans="1:19" ht="15" customHeight="1" x14ac:dyDescent="0.25">
      <c r="A43" s="29">
        <v>49706</v>
      </c>
      <c r="B43" s="30"/>
      <c r="C43" s="5"/>
      <c r="D43" s="5"/>
      <c r="E43" s="30"/>
      <c r="F43" s="5"/>
      <c r="G43" s="5"/>
      <c r="H43" s="22"/>
      <c r="I43" s="23"/>
      <c r="J43" s="23"/>
      <c r="K43" s="27">
        <v>185000</v>
      </c>
      <c r="L43" s="25">
        <v>5625</v>
      </c>
      <c r="M43" s="26">
        <f t="shared" si="3"/>
        <v>190625</v>
      </c>
      <c r="N43" s="25">
        <v>85000</v>
      </c>
      <c r="O43" s="25">
        <v>4508.75</v>
      </c>
      <c r="P43" s="25">
        <f t="shared" si="5"/>
        <v>89508.75</v>
      </c>
      <c r="Q43" s="39">
        <f>+K43+H43+E43+B43+N43</f>
        <v>270000</v>
      </c>
      <c r="R43" s="40">
        <f>+L43+I43+F43+C43+O43</f>
        <v>10133.75</v>
      </c>
      <c r="S43" s="41">
        <f t="shared" si="4"/>
        <v>280133.75</v>
      </c>
    </row>
    <row r="44" spans="1:19" ht="15" customHeight="1" x14ac:dyDescent="0.25">
      <c r="A44" s="29">
        <v>49888</v>
      </c>
      <c r="B44" s="30"/>
      <c r="C44" s="5"/>
      <c r="D44" s="5"/>
      <c r="E44" s="30"/>
      <c r="F44" s="5"/>
      <c r="G44" s="5"/>
      <c r="H44" s="22"/>
      <c r="I44" s="23"/>
      <c r="J44" s="23"/>
      <c r="K44" s="27"/>
      <c r="L44" s="25">
        <v>2850</v>
      </c>
      <c r="M44" s="26">
        <f t="shared" si="3"/>
        <v>2850</v>
      </c>
      <c r="N44" s="25"/>
      <c r="O44" s="25">
        <v>3446.25</v>
      </c>
      <c r="P44" s="25">
        <f t="shared" si="5"/>
        <v>3446.25</v>
      </c>
      <c r="Q44" s="39">
        <f>+K44+H44+E44+B44</f>
        <v>0</v>
      </c>
      <c r="R44" s="40">
        <f>+L44+I44+F44+C44+O44</f>
        <v>6296.25</v>
      </c>
      <c r="S44" s="41">
        <f t="shared" si="4"/>
        <v>6296.25</v>
      </c>
    </row>
    <row r="45" spans="1:19" ht="15" customHeight="1" x14ac:dyDescent="0.25">
      <c r="A45" s="29">
        <v>50072</v>
      </c>
      <c r="B45" s="30"/>
      <c r="C45" s="5"/>
      <c r="D45" s="5"/>
      <c r="E45" s="30"/>
      <c r="F45" s="5"/>
      <c r="G45" s="5"/>
      <c r="H45" s="22"/>
      <c r="I45" s="23"/>
      <c r="J45" s="23"/>
      <c r="K45" s="27">
        <v>190000</v>
      </c>
      <c r="L45" s="25">
        <v>2850</v>
      </c>
      <c r="M45" s="26">
        <f t="shared" si="3"/>
        <v>192850</v>
      </c>
      <c r="N45" s="25">
        <v>85000</v>
      </c>
      <c r="O45" s="25">
        <v>3446.25</v>
      </c>
      <c r="P45" s="25">
        <f t="shared" si="5"/>
        <v>88446.25</v>
      </c>
      <c r="Q45" s="39">
        <f>+K45+H45+E45+B45+N45</f>
        <v>275000</v>
      </c>
      <c r="R45" s="40">
        <f>+L45+I45+F45+C45+O45</f>
        <v>6296.25</v>
      </c>
      <c r="S45" s="41">
        <f t="shared" si="4"/>
        <v>281296.25</v>
      </c>
    </row>
    <row r="46" spans="1:19" ht="15" customHeight="1" x14ac:dyDescent="0.25">
      <c r="A46" s="29">
        <v>50253</v>
      </c>
      <c r="B46" s="30"/>
      <c r="C46" s="5"/>
      <c r="D46" s="5"/>
      <c r="E46" s="30"/>
      <c r="F46" s="5"/>
      <c r="G46" s="5"/>
      <c r="H46" s="22"/>
      <c r="I46" s="23"/>
      <c r="J46" s="23"/>
      <c r="K46" s="27"/>
      <c r="L46" s="25"/>
      <c r="M46" s="26"/>
      <c r="N46" s="25"/>
      <c r="O46" s="25">
        <v>2362.5</v>
      </c>
      <c r="P46" s="25">
        <f t="shared" si="5"/>
        <v>2362.5</v>
      </c>
      <c r="Q46" s="39">
        <f>+K46+H46+E46+B46</f>
        <v>0</v>
      </c>
      <c r="R46" s="40">
        <f>+L46+I46+F46+C46+O46</f>
        <v>2362.5</v>
      </c>
      <c r="S46" s="41">
        <f t="shared" si="4"/>
        <v>2362.5</v>
      </c>
    </row>
    <row r="47" spans="1:19" ht="15" customHeight="1" x14ac:dyDescent="0.25">
      <c r="A47" s="29">
        <v>50437</v>
      </c>
      <c r="B47" s="30"/>
      <c r="C47" s="5"/>
      <c r="D47" s="5"/>
      <c r="E47" s="30"/>
      <c r="F47" s="5"/>
      <c r="G47" s="5"/>
      <c r="H47" s="22"/>
      <c r="I47" s="23"/>
      <c r="J47" s="23"/>
      <c r="K47" s="27"/>
      <c r="L47" s="25"/>
      <c r="M47" s="26"/>
      <c r="N47" s="25">
        <v>90000</v>
      </c>
      <c r="O47" s="25">
        <v>2362.5</v>
      </c>
      <c r="P47" s="25">
        <f t="shared" si="5"/>
        <v>92362.5</v>
      </c>
      <c r="Q47" s="39">
        <f>+K47+H47+E47+B47+N47</f>
        <v>90000</v>
      </c>
      <c r="R47" s="40">
        <f>+L47+I47+F47+C47+O47</f>
        <v>2362.5</v>
      </c>
      <c r="S47" s="41">
        <f t="shared" si="4"/>
        <v>92362.5</v>
      </c>
    </row>
    <row r="48" spans="1:19" ht="15" customHeight="1" x14ac:dyDescent="0.25">
      <c r="A48" s="29">
        <v>50618</v>
      </c>
      <c r="B48" s="30"/>
      <c r="C48" s="5"/>
      <c r="D48" s="5"/>
      <c r="E48" s="30"/>
      <c r="F48" s="5"/>
      <c r="G48" s="5"/>
      <c r="H48" s="22"/>
      <c r="I48" s="23"/>
      <c r="J48" s="23"/>
      <c r="K48" s="27"/>
      <c r="L48" s="25"/>
      <c r="M48" s="26"/>
      <c r="N48" s="25"/>
      <c r="O48" s="25">
        <v>1181.25</v>
      </c>
      <c r="P48" s="25">
        <f t="shared" si="5"/>
        <v>1181.25</v>
      </c>
      <c r="Q48" s="39">
        <f>+K48+H48+E48+B48</f>
        <v>0</v>
      </c>
      <c r="R48" s="40">
        <f>+L48+I48+F48+C48+O48</f>
        <v>1181.25</v>
      </c>
      <c r="S48" s="41">
        <f t="shared" si="4"/>
        <v>1181.25</v>
      </c>
    </row>
    <row r="49" spans="1:19" ht="15" customHeight="1" x14ac:dyDescent="0.25">
      <c r="A49" s="29">
        <v>50802</v>
      </c>
      <c r="B49" s="30"/>
      <c r="C49" s="5"/>
      <c r="D49" s="5"/>
      <c r="E49" s="30"/>
      <c r="F49" s="5"/>
      <c r="G49" s="5"/>
      <c r="H49" s="22"/>
      <c r="I49" s="23"/>
      <c r="J49" s="23"/>
      <c r="K49" s="27"/>
      <c r="L49" s="25"/>
      <c r="M49" s="26"/>
      <c r="N49" s="25">
        <v>90000</v>
      </c>
      <c r="O49" s="25">
        <v>1181.25</v>
      </c>
      <c r="P49" s="25">
        <f t="shared" si="5"/>
        <v>91181.25</v>
      </c>
      <c r="Q49" s="39">
        <f>+K49+H49+E49+B49+N49</f>
        <v>90000</v>
      </c>
      <c r="R49" s="40">
        <f>+L49+I49+F49+C49+O49</f>
        <v>1181.25</v>
      </c>
      <c r="S49" s="41">
        <f t="shared" si="4"/>
        <v>91181.25</v>
      </c>
    </row>
    <row r="50" spans="1:19" ht="15" customHeight="1" x14ac:dyDescent="0.25">
      <c r="A50" s="29"/>
      <c r="B50" s="30"/>
      <c r="C50" s="5"/>
      <c r="D50" s="5"/>
      <c r="E50" s="30"/>
      <c r="F50" s="5"/>
      <c r="G50" s="5"/>
      <c r="H50" s="22"/>
      <c r="I50" s="23"/>
      <c r="J50" s="23"/>
      <c r="K50" s="27"/>
      <c r="L50" s="25"/>
      <c r="M50" s="26"/>
      <c r="N50" s="25"/>
      <c r="O50" s="25"/>
      <c r="P50" s="25"/>
      <c r="Q50" s="39">
        <f>+K50+H50+E50+B50</f>
        <v>0</v>
      </c>
      <c r="R50" s="40">
        <f>+L50+I50+F50+C50+O50</f>
        <v>0</v>
      </c>
      <c r="S50" s="41"/>
    </row>
    <row r="51" spans="1:19" ht="5.25" customHeight="1" thickBot="1" x14ac:dyDescent="0.3">
      <c r="A51" s="29"/>
      <c r="B51" s="30"/>
      <c r="C51" s="5"/>
      <c r="D51" s="5"/>
      <c r="E51" s="30"/>
      <c r="F51" s="5"/>
      <c r="G51" s="5"/>
      <c r="H51" s="22"/>
      <c r="I51" s="23"/>
      <c r="J51" s="23"/>
      <c r="K51" s="27"/>
      <c r="L51" s="25"/>
      <c r="M51" s="26"/>
      <c r="N51" s="25"/>
      <c r="O51" s="25"/>
      <c r="P51" s="25"/>
      <c r="Q51" s="42"/>
      <c r="R51" s="43"/>
      <c r="S51" s="44"/>
    </row>
    <row r="52" spans="1:19" ht="15.75" thickBot="1" x14ac:dyDescent="0.3">
      <c r="A52" s="34" t="s">
        <v>6</v>
      </c>
      <c r="B52" s="35">
        <f t="shared" ref="B52:M52" si="6">SUM(B11:B50)</f>
        <v>995000</v>
      </c>
      <c r="C52" s="35">
        <f t="shared" si="6"/>
        <v>169893.75</v>
      </c>
      <c r="D52" s="35">
        <f t="shared" si="6"/>
        <v>1164893.75</v>
      </c>
      <c r="E52" s="35">
        <f t="shared" si="6"/>
        <v>320000</v>
      </c>
      <c r="F52" s="35">
        <f t="shared" si="6"/>
        <v>17860</v>
      </c>
      <c r="G52" s="35">
        <f t="shared" si="6"/>
        <v>337860</v>
      </c>
      <c r="H52" s="35">
        <f t="shared" si="6"/>
        <v>1585000</v>
      </c>
      <c r="I52" s="35">
        <f t="shared" si="6"/>
        <v>404687.5</v>
      </c>
      <c r="J52" s="35">
        <f t="shared" si="6"/>
        <v>1989687.5</v>
      </c>
      <c r="K52" s="35">
        <f t="shared" si="6"/>
        <v>2700000</v>
      </c>
      <c r="L52" s="35">
        <f t="shared" si="6"/>
        <v>793500</v>
      </c>
      <c r="M52" s="35">
        <f t="shared" si="6"/>
        <v>3493500</v>
      </c>
      <c r="N52" s="35">
        <f>SUM(N11:N50)</f>
        <v>1390000</v>
      </c>
      <c r="O52" s="35">
        <f t="shared" ref="O52:S52" si="7">SUM(O11:O50)</f>
        <v>448131.25</v>
      </c>
      <c r="P52" s="35">
        <f t="shared" si="7"/>
        <v>1838131.25</v>
      </c>
      <c r="Q52" s="35">
        <f t="shared" si="7"/>
        <v>6990000</v>
      </c>
      <c r="R52" s="35">
        <f t="shared" si="7"/>
        <v>1834072.5</v>
      </c>
      <c r="S52" s="60">
        <f t="shared" si="7"/>
        <v>8824072.5</v>
      </c>
    </row>
  </sheetData>
  <mergeCells count="26">
    <mergeCell ref="B2:G2"/>
    <mergeCell ref="B3:G3"/>
    <mergeCell ref="B5:D5"/>
    <mergeCell ref="E5:G5"/>
    <mergeCell ref="H5:J5"/>
    <mergeCell ref="K5:M5"/>
    <mergeCell ref="Q5:S5"/>
    <mergeCell ref="B6:D6"/>
    <mergeCell ref="E6:G6"/>
    <mergeCell ref="H6:J6"/>
    <mergeCell ref="K6:M6"/>
    <mergeCell ref="Q6:S6"/>
    <mergeCell ref="N5:P5"/>
    <mergeCell ref="N6:P6"/>
    <mergeCell ref="B7:D7"/>
    <mergeCell ref="E7:G7"/>
    <mergeCell ref="H7:J7"/>
    <mergeCell ref="K7:M7"/>
    <mergeCell ref="Q7:S7"/>
    <mergeCell ref="N7:P7"/>
    <mergeCell ref="B8:D8"/>
    <mergeCell ref="E8:G8"/>
    <mergeCell ref="H8:J8"/>
    <mergeCell ref="K8:M8"/>
    <mergeCell ref="Q8:S8"/>
    <mergeCell ref="N8:P8"/>
  </mergeCells>
  <pageMargins left="0.25" right="0.25" top="0" bottom="0" header="0.3" footer="0.3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8EB7-D849-44D3-8ADA-D38A2AA480AA}">
  <dimension ref="A1:G26"/>
  <sheetViews>
    <sheetView workbookViewId="0">
      <selection activeCell="D26" sqref="D26:E26"/>
    </sheetView>
  </sheetViews>
  <sheetFormatPr defaultRowHeight="15" x14ac:dyDescent="0.25"/>
  <cols>
    <col min="3" max="3" width="4" customWidth="1"/>
    <col min="4" max="4" width="15.28515625" bestFit="1" customWidth="1"/>
    <col min="5" max="5" width="11.5703125" bestFit="1" customWidth="1"/>
    <col min="6" max="6" width="3.28515625" customWidth="1"/>
    <col min="7" max="7" width="12.5703125" bestFit="1" customWidth="1"/>
  </cols>
  <sheetData>
    <row r="1" spans="1:7" x14ac:dyDescent="0.25">
      <c r="A1" s="59" t="s">
        <v>7</v>
      </c>
      <c r="B1" s="59"/>
      <c r="C1" s="59"/>
      <c r="D1" s="59"/>
      <c r="E1" s="59"/>
      <c r="F1" s="59"/>
    </row>
    <row r="2" spans="1:7" x14ac:dyDescent="0.25">
      <c r="A2" s="59" t="s">
        <v>21</v>
      </c>
      <c r="B2" s="59"/>
      <c r="C2" s="59"/>
      <c r="D2" s="59"/>
      <c r="E2" s="59"/>
      <c r="F2" s="59"/>
    </row>
    <row r="4" spans="1:7" x14ac:dyDescent="0.25">
      <c r="A4" t="s">
        <v>22</v>
      </c>
      <c r="D4" s="48" t="s">
        <v>40</v>
      </c>
      <c r="E4" s="48" t="s">
        <v>41</v>
      </c>
      <c r="F4" s="48"/>
      <c r="G4" s="48" t="s">
        <v>6</v>
      </c>
    </row>
    <row r="6" spans="1:7" x14ac:dyDescent="0.25">
      <c r="A6" t="s">
        <v>23</v>
      </c>
      <c r="D6" s="47">
        <v>1499398</v>
      </c>
      <c r="E6" s="47">
        <v>733219</v>
      </c>
      <c r="F6" s="47"/>
      <c r="G6" s="47">
        <f t="shared" ref="G6:G25" si="0">+E6+D6</f>
        <v>2232617</v>
      </c>
    </row>
    <row r="7" spans="1:7" x14ac:dyDescent="0.25">
      <c r="A7" t="s">
        <v>24</v>
      </c>
      <c r="D7" s="47">
        <v>1569850</v>
      </c>
      <c r="E7" s="47">
        <v>729646</v>
      </c>
      <c r="F7" s="47"/>
      <c r="G7" s="47">
        <f t="shared" si="0"/>
        <v>2299496</v>
      </c>
    </row>
    <row r="8" spans="1:7" x14ac:dyDescent="0.25">
      <c r="A8" t="s">
        <v>25</v>
      </c>
      <c r="D8" s="47">
        <v>1650151</v>
      </c>
      <c r="E8" s="47">
        <v>705910</v>
      </c>
      <c r="F8" s="47"/>
      <c r="G8" s="47">
        <f t="shared" si="0"/>
        <v>2356061</v>
      </c>
    </row>
    <row r="9" spans="1:7" x14ac:dyDescent="0.25">
      <c r="A9" t="s">
        <v>26</v>
      </c>
      <c r="D9" s="47">
        <v>1415858</v>
      </c>
      <c r="E9" s="47">
        <v>598661</v>
      </c>
      <c r="F9" s="47"/>
      <c r="G9" s="47">
        <f t="shared" si="0"/>
        <v>2014519</v>
      </c>
    </row>
    <row r="10" spans="1:7" x14ac:dyDescent="0.25">
      <c r="A10" t="s">
        <v>27</v>
      </c>
      <c r="D10" s="47">
        <v>1413483</v>
      </c>
      <c r="E10" s="47">
        <v>592361</v>
      </c>
      <c r="F10" s="47"/>
      <c r="G10" s="47">
        <f t="shared" si="0"/>
        <v>2005844</v>
      </c>
    </row>
    <row r="11" spans="1:7" x14ac:dyDescent="0.25">
      <c r="A11" t="s">
        <v>28</v>
      </c>
      <c r="D11" s="47">
        <v>1409208</v>
      </c>
      <c r="E11" s="47">
        <v>590299</v>
      </c>
      <c r="F11" s="47"/>
      <c r="G11" s="47">
        <f t="shared" si="0"/>
        <v>1999507</v>
      </c>
    </row>
    <row r="12" spans="1:7" x14ac:dyDescent="0.25">
      <c r="A12" t="s">
        <v>29</v>
      </c>
      <c r="D12" s="47">
        <v>1403508</v>
      </c>
      <c r="E12" s="47">
        <v>587661</v>
      </c>
      <c r="F12" s="47"/>
      <c r="G12" s="47">
        <f t="shared" si="0"/>
        <v>1991169</v>
      </c>
    </row>
    <row r="13" spans="1:7" x14ac:dyDescent="0.25">
      <c r="A13" t="s">
        <v>30</v>
      </c>
      <c r="D13" s="47">
        <v>1406183</v>
      </c>
      <c r="E13" s="47">
        <v>579524</v>
      </c>
      <c r="F13" s="47"/>
      <c r="G13" s="47">
        <f t="shared" si="0"/>
        <v>1985707</v>
      </c>
    </row>
    <row r="14" spans="1:7" x14ac:dyDescent="0.25">
      <c r="A14" t="s">
        <v>31</v>
      </c>
      <c r="D14" s="47">
        <v>1304258</v>
      </c>
      <c r="E14" s="47">
        <v>453518</v>
      </c>
      <c r="F14" s="47"/>
      <c r="G14" s="47">
        <f t="shared" si="0"/>
        <v>1757776</v>
      </c>
    </row>
    <row r="15" spans="1:7" x14ac:dyDescent="0.25">
      <c r="A15" t="s">
        <v>32</v>
      </c>
      <c r="D15" s="47">
        <v>1303633</v>
      </c>
      <c r="E15" s="47">
        <v>450743</v>
      </c>
      <c r="F15" s="47"/>
      <c r="G15" s="47">
        <f t="shared" si="0"/>
        <v>1754376</v>
      </c>
    </row>
    <row r="16" spans="1:7" x14ac:dyDescent="0.25">
      <c r="A16" t="s">
        <v>33</v>
      </c>
      <c r="D16" s="47">
        <v>1306483</v>
      </c>
      <c r="E16" s="47">
        <v>453393</v>
      </c>
      <c r="F16" s="47"/>
      <c r="G16" s="47">
        <f t="shared" si="0"/>
        <v>1759876</v>
      </c>
    </row>
    <row r="17" spans="1:7" x14ac:dyDescent="0.25">
      <c r="A17" t="s">
        <v>34</v>
      </c>
      <c r="D17" s="47">
        <v>1144758</v>
      </c>
      <c r="E17" s="47">
        <v>455355</v>
      </c>
      <c r="F17" s="47"/>
      <c r="G17" s="47">
        <f t="shared" si="0"/>
        <v>1600113</v>
      </c>
    </row>
    <row r="18" spans="1:7" x14ac:dyDescent="0.25">
      <c r="A18" t="s">
        <v>35</v>
      </c>
      <c r="D18" s="47">
        <v>884783</v>
      </c>
      <c r="E18" s="47">
        <v>285305</v>
      </c>
      <c r="F18" s="47"/>
      <c r="G18" s="47">
        <f t="shared" si="0"/>
        <v>1170088</v>
      </c>
    </row>
    <row r="19" spans="1:7" x14ac:dyDescent="0.25">
      <c r="A19" t="s">
        <v>36</v>
      </c>
      <c r="D19" s="47">
        <v>884358</v>
      </c>
      <c r="E19" s="47">
        <v>283405</v>
      </c>
      <c r="F19" s="47"/>
      <c r="G19" s="47">
        <f t="shared" si="0"/>
        <v>1167763</v>
      </c>
    </row>
    <row r="20" spans="1:7" x14ac:dyDescent="0.25">
      <c r="A20" t="s">
        <v>37</v>
      </c>
      <c r="D20" s="47">
        <v>883383</v>
      </c>
      <c r="E20" s="47">
        <v>286293</v>
      </c>
      <c r="F20" s="47"/>
      <c r="G20" s="47">
        <f t="shared" si="0"/>
        <v>1169676</v>
      </c>
    </row>
    <row r="21" spans="1:7" x14ac:dyDescent="0.25">
      <c r="A21" t="s">
        <v>38</v>
      </c>
      <c r="D21" s="47">
        <v>881858</v>
      </c>
      <c r="E21" s="47">
        <v>283968</v>
      </c>
      <c r="F21" s="47"/>
      <c r="G21" s="47">
        <f t="shared" si="0"/>
        <v>1165826</v>
      </c>
    </row>
    <row r="22" spans="1:7" x14ac:dyDescent="0.25">
      <c r="A22" t="s">
        <v>39</v>
      </c>
      <c r="D22" s="61">
        <v>879783</v>
      </c>
      <c r="E22" s="61">
        <v>286430</v>
      </c>
      <c r="F22" s="61"/>
      <c r="G22" s="61">
        <f t="shared" si="0"/>
        <v>1166213</v>
      </c>
    </row>
    <row r="23" spans="1:7" x14ac:dyDescent="0.25">
      <c r="A23" t="s">
        <v>55</v>
      </c>
      <c r="D23" s="61">
        <v>886904</v>
      </c>
      <c r="E23" s="61">
        <v>283659</v>
      </c>
      <c r="F23" s="47"/>
      <c r="G23" s="61">
        <f t="shared" si="0"/>
        <v>1170563</v>
      </c>
    </row>
    <row r="24" spans="1:7" x14ac:dyDescent="0.25">
      <c r="A24" t="s">
        <v>56</v>
      </c>
      <c r="D24" s="61">
        <v>493966</v>
      </c>
      <c r="E24" s="61">
        <v>93544</v>
      </c>
      <c r="F24" s="47"/>
      <c r="G24" s="61">
        <f t="shared" si="0"/>
        <v>587510</v>
      </c>
    </row>
    <row r="25" spans="1:7" x14ac:dyDescent="0.25">
      <c r="A25" t="s">
        <v>57</v>
      </c>
      <c r="D25" s="61">
        <v>491366</v>
      </c>
      <c r="E25" s="61">
        <v>91181</v>
      </c>
      <c r="F25" s="47"/>
      <c r="G25" s="61">
        <f t="shared" si="0"/>
        <v>582547</v>
      </c>
    </row>
    <row r="26" spans="1:7" x14ac:dyDescent="0.25">
      <c r="A26" t="s">
        <v>6</v>
      </c>
      <c r="D26" s="49">
        <f>SUM(D6:D25)</f>
        <v>23113172</v>
      </c>
      <c r="E26" s="49">
        <f t="shared" ref="E26:G26" si="1">SUM(E6:E25)</f>
        <v>8824075</v>
      </c>
      <c r="F26" s="49"/>
      <c r="G26" s="49">
        <f t="shared" si="1"/>
        <v>31937247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Fund</vt:lpstr>
      <vt:lpstr>Water Fund</vt:lpstr>
      <vt:lpstr>Total Both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Waldron</dc:creator>
  <cp:lastModifiedBy>Liz Exum</cp:lastModifiedBy>
  <cp:lastPrinted>2020-02-21T21:27:48Z</cp:lastPrinted>
  <dcterms:created xsi:type="dcterms:W3CDTF">2017-03-29T16:35:23Z</dcterms:created>
  <dcterms:modified xsi:type="dcterms:W3CDTF">2020-02-21T21:28:13Z</dcterms:modified>
</cp:coreProperties>
</file>