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tyAdministrator\Desktop\"/>
    </mc:Choice>
  </mc:AlternateContent>
  <xr:revisionPtr revIDLastSave="0" documentId="8_{3D7A263A-5926-4ED6-B397-956CFB9F1B93}" xr6:coauthVersionLast="45" xr6:coauthVersionMax="45" xr10:uidLastSave="{00000000-0000-0000-0000-000000000000}"/>
  <bookViews>
    <workbookView xWindow="2160" yWindow="2160" windowWidth="21600" windowHeight="11385" xr2:uid="{00000000-000D-0000-FFFF-FFFF00000000}"/>
  </bookViews>
  <sheets>
    <sheet name="tml_salary_survey_results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" l="1"/>
  <c r="H54" i="1" s="1"/>
  <c r="G53" i="1"/>
  <c r="F53" i="1"/>
  <c r="F52" i="1"/>
  <c r="F31" i="1"/>
  <c r="G31" i="1" s="1"/>
  <c r="F32" i="1"/>
  <c r="G52" i="1" l="1"/>
  <c r="H53" i="1"/>
  <c r="H52" i="1"/>
  <c r="I54" i="1"/>
  <c r="G33" i="1"/>
  <c r="G32" i="1" s="1"/>
  <c r="H31" i="1"/>
  <c r="G47" i="1"/>
  <c r="H47" i="1" s="1"/>
  <c r="F46" i="1"/>
  <c r="G45" i="1"/>
  <c r="F45" i="1"/>
  <c r="N39" i="1"/>
  <c r="M39" i="1"/>
  <c r="L39" i="1"/>
  <c r="K39" i="1"/>
  <c r="J39" i="1"/>
  <c r="I39" i="1"/>
  <c r="H39" i="1"/>
  <c r="G39" i="1"/>
  <c r="F39" i="1"/>
  <c r="N38" i="1"/>
  <c r="M38" i="1"/>
  <c r="L38" i="1"/>
  <c r="K38" i="1"/>
  <c r="J38" i="1"/>
  <c r="I38" i="1"/>
  <c r="H38" i="1"/>
  <c r="G38" i="1"/>
  <c r="F38" i="1"/>
  <c r="I52" i="1" l="1"/>
  <c r="J54" i="1"/>
  <c r="I53" i="1"/>
  <c r="H33" i="1"/>
  <c r="H32" i="1" s="1"/>
  <c r="I31" i="1"/>
  <c r="G46" i="1"/>
  <c r="H46" i="1"/>
  <c r="H45" i="1"/>
  <c r="I47" i="1"/>
  <c r="I17" i="1"/>
  <c r="H17" i="1" s="1"/>
  <c r="G17" i="1" s="1"/>
  <c r="F24" i="1"/>
  <c r="G24" i="1" s="1"/>
  <c r="G26" i="1" s="1"/>
  <c r="G25" i="1" s="1"/>
  <c r="K17" i="1"/>
  <c r="L17" i="1" s="1"/>
  <c r="M17" i="1" s="1"/>
  <c r="N17" i="1" s="1"/>
  <c r="H10" i="1"/>
  <c r="K54" i="1" l="1"/>
  <c r="J53" i="1"/>
  <c r="J52" i="1"/>
  <c r="I33" i="1"/>
  <c r="I32" i="1" s="1"/>
  <c r="J31" i="1"/>
  <c r="J47" i="1"/>
  <c r="I45" i="1"/>
  <c r="I46" i="1"/>
  <c r="F26" i="1"/>
  <c r="F25" i="1" s="1"/>
  <c r="G19" i="1"/>
  <c r="G18" i="1" s="1"/>
  <c r="F17" i="1"/>
  <c r="F19" i="1" s="1"/>
  <c r="F18" i="1" s="1"/>
  <c r="H24" i="1"/>
  <c r="H19" i="1"/>
  <c r="H18" i="1" s="1"/>
  <c r="L54" i="1" l="1"/>
  <c r="K53" i="1"/>
  <c r="K52" i="1"/>
  <c r="K31" i="1"/>
  <c r="J33" i="1"/>
  <c r="J32" i="1" s="1"/>
  <c r="K47" i="1"/>
  <c r="J46" i="1"/>
  <c r="J45" i="1"/>
  <c r="H26" i="1"/>
  <c r="H25" i="1" s="1"/>
  <c r="I24" i="1"/>
  <c r="I19" i="1"/>
  <c r="I18" i="1" s="1"/>
  <c r="L53" i="1" l="1"/>
  <c r="L52" i="1"/>
  <c r="M54" i="1"/>
  <c r="K33" i="1"/>
  <c r="K32" i="1" s="1"/>
  <c r="L31" i="1"/>
  <c r="L47" i="1"/>
  <c r="K46" i="1"/>
  <c r="K45" i="1"/>
  <c r="J24" i="1"/>
  <c r="I26" i="1"/>
  <c r="I25" i="1" s="1"/>
  <c r="J19" i="1"/>
  <c r="J18" i="1" s="1"/>
  <c r="N54" i="1" l="1"/>
  <c r="M52" i="1"/>
  <c r="M53" i="1"/>
  <c r="L33" i="1"/>
  <c r="L32" i="1" s="1"/>
  <c r="M31" i="1"/>
  <c r="L46" i="1"/>
  <c r="L45" i="1"/>
  <c r="M47" i="1"/>
  <c r="J26" i="1"/>
  <c r="J25" i="1" s="1"/>
  <c r="K24" i="1"/>
  <c r="K19" i="1"/>
  <c r="K18" i="1" s="1"/>
  <c r="N53" i="1" l="1"/>
  <c r="N52" i="1"/>
  <c r="M33" i="1"/>
  <c r="M32" i="1" s="1"/>
  <c r="N31" i="1"/>
  <c r="N33" i="1" s="1"/>
  <c r="N32" i="1" s="1"/>
  <c r="N47" i="1"/>
  <c r="M45" i="1"/>
  <c r="M46" i="1"/>
  <c r="K26" i="1"/>
  <c r="K25" i="1" s="1"/>
  <c r="L24" i="1"/>
  <c r="L19" i="1"/>
  <c r="L18" i="1" s="1"/>
  <c r="N46" i="1" l="1"/>
  <c r="N45" i="1"/>
  <c r="L26" i="1"/>
  <c r="L25" i="1" s="1"/>
  <c r="M24" i="1"/>
  <c r="N19" i="1"/>
  <c r="N18" i="1" s="1"/>
  <c r="M19" i="1"/>
  <c r="M18" i="1" s="1"/>
  <c r="N24" i="1" l="1"/>
  <c r="N26" i="1" s="1"/>
  <c r="N25" i="1" s="1"/>
  <c r="M26" i="1"/>
  <c r="M25" i="1" s="1"/>
</calcChain>
</file>

<file path=xl/sharedStrings.xml><?xml version="1.0" encoding="utf-8"?>
<sst xmlns="http://schemas.openxmlformats.org/spreadsheetml/2006/main" count="159" uniqueCount="52">
  <si>
    <t>City</t>
  </si>
  <si>
    <t>Population</t>
  </si>
  <si>
    <t>Region</t>
  </si>
  <si>
    <t>Job Title</t>
  </si>
  <si>
    <t>Number of Employees in Position</t>
  </si>
  <si>
    <t>FLSA Exemption</t>
  </si>
  <si>
    <t>Level Position Best Aligns</t>
  </si>
  <si>
    <t>Annual Actual Base Salary</t>
  </si>
  <si>
    <t>Formal Annual Salary Min</t>
  </si>
  <si>
    <t>Formal Annual Salary Mid</t>
  </si>
  <si>
    <t>Formal Annual Salary Max</t>
  </si>
  <si>
    <t>Notes</t>
  </si>
  <si>
    <t>Entry Date</t>
  </si>
  <si>
    <t>Blue Ridge</t>
  </si>
  <si>
    <t>13-North Central Texas-Dallas</t>
  </si>
  <si>
    <t>City Secretary/ Clerk</t>
  </si>
  <si>
    <t>Exempt</t>
  </si>
  <si>
    <t>Non-Supervisory</t>
  </si>
  <si>
    <t xml:space="preserve"> </t>
  </si>
  <si>
    <t>Celeste</t>
  </si>
  <si>
    <t>Non-Exempt</t>
  </si>
  <si>
    <t>Manager</t>
  </si>
  <si>
    <t>Kemp</t>
  </si>
  <si>
    <t>Mabank</t>
  </si>
  <si>
    <t>Oak Leaf</t>
  </si>
  <si>
    <t>Quinlan</t>
  </si>
  <si>
    <t>Supervisor</t>
  </si>
  <si>
    <t>Tom Bean</t>
  </si>
  <si>
    <t>Wilmer</t>
  </si>
  <si>
    <t>Minimum</t>
  </si>
  <si>
    <t>Midpoint</t>
  </si>
  <si>
    <t>Maximum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</si>
  <si>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</si>
  <si>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</si>
  <si>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</si>
  <si>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</si>
  <si>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</si>
  <si>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</si>
  <si>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</si>
  <si>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</si>
  <si>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</si>
  <si>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Annual</t>
  </si>
  <si>
    <t>Weekly</t>
  </si>
  <si>
    <t>Hourly</t>
  </si>
  <si>
    <t>City Secretary</t>
  </si>
  <si>
    <t>City of New Fairview</t>
  </si>
  <si>
    <t>Employee Pay Plan FY 2020</t>
  </si>
  <si>
    <t>City Clerk</t>
  </si>
  <si>
    <t>Street Maintenance Worker</t>
  </si>
  <si>
    <t>Police Officer</t>
  </si>
  <si>
    <t>Street Superintendent</t>
  </si>
  <si>
    <t>Police Chief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</si>
</sst>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164" fontId="0" fillId="0" borderId="0" xfId="42" applyNumberFormat="1" applyFont="1"/>
    <xf numFmtId="43" fontId="0" fillId="0" borderId="0" xfId="42" applyFont="1"/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2" fontId="0" fillId="0" borderId="0" xfId="0" applyNumberFormat="1"/>
    <xf numFmtId="43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topLeftCell="A11" workbookViewId="0">
      <selection activeCell="C12" sqref="C12"/>
    </sheetView>
  </sheetViews>
  <sheetFormatPr defaultRowHeight="15" x14ac:dyDescent="0.25"/>
  <cols>
    <col min="3" max="3" width="27.85546875" customWidth="1"/>
    <col min="4" max="4" width="4.140625" customWidth="1"/>
    <col min="6" max="6" width="10.7109375" customWidth="1"/>
    <col min="7" max="7" width="10.5703125" customWidth="1"/>
    <col min="8" max="8" width="10.140625" customWidth="1"/>
    <col min="9" max="10" width="9.5703125" bestFit="1" customWidth="1"/>
    <col min="11" max="11" width="10.5703125" customWidth="1"/>
    <col min="12" max="12" width="11.5703125" customWidth="1"/>
    <col min="13" max="13" width="9.42578125" customWidth="1"/>
    <col min="14" max="14" width="1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4" x14ac:dyDescent="0.25">
      <c r="A2" t="s">
        <v>13</v>
      </c>
      <c r="B2" s="1">
        <v>1000</v>
      </c>
      <c r="C2" t="s">
        <v>14</v>
      </c>
      <c r="D2" t="s">
        <v>15</v>
      </c>
      <c r="E2">
        <v>1</v>
      </c>
      <c r="F2" t="s">
        <v>16</v>
      </c>
      <c r="G2" t="s">
        <v>17</v>
      </c>
      <c r="H2" s="1">
        <v>41600</v>
      </c>
      <c r="I2" s="1">
        <v>41600</v>
      </c>
      <c r="L2" t="s">
        <v>18</v>
      </c>
      <c r="M2" s="2">
        <v>43515</v>
      </c>
    </row>
    <row r="3" spans="1:14" x14ac:dyDescent="0.25">
      <c r="A3" t="s">
        <v>19</v>
      </c>
      <c r="B3">
        <v>817</v>
      </c>
      <c r="C3" t="s">
        <v>14</v>
      </c>
      <c r="D3" t="s">
        <v>15</v>
      </c>
      <c r="E3">
        <v>1</v>
      </c>
      <c r="F3" t="s">
        <v>20</v>
      </c>
      <c r="G3" t="s">
        <v>18</v>
      </c>
      <c r="H3" s="1">
        <v>37960</v>
      </c>
      <c r="L3" t="s">
        <v>18</v>
      </c>
      <c r="M3" s="2">
        <v>43880</v>
      </c>
    </row>
    <row r="4" spans="1:14" x14ac:dyDescent="0.25">
      <c r="A4" t="s">
        <v>22</v>
      </c>
      <c r="B4" s="1">
        <v>1184</v>
      </c>
      <c r="C4" t="s">
        <v>14</v>
      </c>
      <c r="D4" t="s">
        <v>15</v>
      </c>
      <c r="E4">
        <v>1</v>
      </c>
      <c r="F4" t="s">
        <v>20</v>
      </c>
      <c r="G4" t="s">
        <v>18</v>
      </c>
      <c r="H4" s="1">
        <v>47000</v>
      </c>
      <c r="L4" t="s">
        <v>18</v>
      </c>
      <c r="M4" s="2">
        <v>43873</v>
      </c>
    </row>
    <row r="5" spans="1:14" x14ac:dyDescent="0.25">
      <c r="A5" t="s">
        <v>23</v>
      </c>
      <c r="B5" s="1">
        <v>3705</v>
      </c>
      <c r="C5" t="s">
        <v>14</v>
      </c>
      <c r="D5" t="s">
        <v>15</v>
      </c>
      <c r="E5">
        <v>1</v>
      </c>
      <c r="F5" t="s">
        <v>16</v>
      </c>
      <c r="G5" t="s">
        <v>21</v>
      </c>
      <c r="H5" s="1">
        <v>53560</v>
      </c>
      <c r="L5" t="s">
        <v>18</v>
      </c>
      <c r="M5" s="2">
        <v>43873</v>
      </c>
    </row>
    <row r="6" spans="1:14" x14ac:dyDescent="0.25">
      <c r="A6" t="s">
        <v>24</v>
      </c>
      <c r="B6" s="1">
        <v>1370</v>
      </c>
      <c r="C6" t="s">
        <v>14</v>
      </c>
      <c r="D6" t="s">
        <v>15</v>
      </c>
      <c r="E6">
        <v>1</v>
      </c>
      <c r="F6" t="s">
        <v>20</v>
      </c>
      <c r="G6" t="s">
        <v>18</v>
      </c>
      <c r="H6" s="1">
        <v>42765</v>
      </c>
      <c r="I6" s="1">
        <v>30000</v>
      </c>
      <c r="L6" t="s">
        <v>18</v>
      </c>
      <c r="M6" s="2">
        <v>43881</v>
      </c>
    </row>
    <row r="7" spans="1:14" x14ac:dyDescent="0.25">
      <c r="A7" t="s">
        <v>25</v>
      </c>
      <c r="B7" s="1">
        <v>1535</v>
      </c>
      <c r="C7" t="s">
        <v>14</v>
      </c>
      <c r="D7" t="s">
        <v>15</v>
      </c>
      <c r="E7">
        <v>1</v>
      </c>
      <c r="F7" t="s">
        <v>16</v>
      </c>
      <c r="G7" t="s">
        <v>26</v>
      </c>
      <c r="H7" s="1">
        <v>55200</v>
      </c>
      <c r="I7" s="1">
        <v>36050</v>
      </c>
      <c r="K7" s="1">
        <v>66950</v>
      </c>
      <c r="L7" t="s">
        <v>18</v>
      </c>
      <c r="M7" s="2">
        <v>43516</v>
      </c>
    </row>
    <row r="8" spans="1:14" x14ac:dyDescent="0.25">
      <c r="A8" t="s">
        <v>27</v>
      </c>
      <c r="B8" s="1">
        <v>1047</v>
      </c>
      <c r="C8" t="s">
        <v>14</v>
      </c>
      <c r="D8" t="s">
        <v>15</v>
      </c>
      <c r="E8">
        <v>1</v>
      </c>
      <c r="F8" t="s">
        <v>20</v>
      </c>
      <c r="G8" t="s">
        <v>26</v>
      </c>
      <c r="H8" s="1">
        <v>46384</v>
      </c>
      <c r="L8" t="s">
        <v>18</v>
      </c>
      <c r="M8" s="2">
        <v>43886</v>
      </c>
    </row>
    <row r="9" spans="1:14" x14ac:dyDescent="0.25">
      <c r="A9" t="s">
        <v>28</v>
      </c>
      <c r="B9" s="1">
        <v>4766</v>
      </c>
      <c r="C9" t="s">
        <v>14</v>
      </c>
      <c r="D9" t="s">
        <v>15</v>
      </c>
      <c r="E9">
        <v>1</v>
      </c>
      <c r="F9" t="s">
        <v>16</v>
      </c>
      <c r="G9" t="s">
        <v>21</v>
      </c>
      <c r="H9" s="1">
        <v>67838</v>
      </c>
      <c r="I9" s="1">
        <v>67500</v>
      </c>
      <c r="J9" s="1">
        <v>79645</v>
      </c>
      <c r="K9" s="1">
        <v>90807</v>
      </c>
      <c r="L9" t="s">
        <v>18</v>
      </c>
      <c r="M9" s="2">
        <v>43886</v>
      </c>
    </row>
    <row r="10" spans="1:14" x14ac:dyDescent="0.25">
      <c r="H10" s="1">
        <f>AVERAGE(H2:H9)</f>
        <v>49038.375</v>
      </c>
    </row>
    <row r="12" spans="1:14" x14ac:dyDescent="0.25">
      <c r="C12" s="7" t="s">
        <v>45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C13" s="7" t="s">
        <v>46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5" spans="1:14" x14ac:dyDescent="0.25">
      <c r="F15" s="3" t="s">
        <v>29</v>
      </c>
      <c r="G15" s="3"/>
      <c r="H15" s="3"/>
      <c r="I15" s="3"/>
      <c r="J15" s="3" t="s">
        <v>30</v>
      </c>
      <c r="K15" s="3"/>
      <c r="L15" s="3"/>
      <c r="M15" s="3"/>
      <c r="N15" s="3" t="s">
        <v>31</v>
      </c>
    </row>
    <row r="16" spans="1:14" x14ac:dyDescent="0.25">
      <c r="F16" s="3" t="s">
        <v>32</v>
      </c>
      <c r="G16" s="3" t="s">
        <v>33</v>
      </c>
      <c r="H16" s="3" t="s">
        <v>34</v>
      </c>
      <c r="I16" s="3" t="s">
        <v>35</v>
      </c>
      <c r="J16" s="3" t="s">
        <v>36</v>
      </c>
      <c r="K16" s="3" t="s">
        <v>37</v>
      </c>
      <c r="L16" s="3" t="s">
        <v>38</v>
      </c>
      <c r="M16" s="3" t="s">
        <v>39</v>
      </c>
      <c r="N16" s="3" t="s">
        <v>40</v>
      </c>
    </row>
    <row r="17" spans="3:14" x14ac:dyDescent="0.25">
      <c r="C17" s="4" t="s">
        <v>44</v>
      </c>
      <c r="E17" s="4" t="s">
        <v>41</v>
      </c>
      <c r="F17" s="5">
        <f>+G17/1.04</f>
        <v>48432.350659553231</v>
      </c>
      <c r="G17" s="5">
        <f>+H17/1.04</f>
        <v>50369.64468593536</v>
      </c>
      <c r="H17" s="5">
        <f>+I17/1.04</f>
        <v>52384.430473372777</v>
      </c>
      <c r="I17" s="5">
        <f>+J17/1.04</f>
        <v>54479.807692307688</v>
      </c>
      <c r="J17" s="5">
        <v>56659</v>
      </c>
      <c r="K17" s="5">
        <f>+J17*1.04</f>
        <v>58925.36</v>
      </c>
      <c r="L17" s="5">
        <f>+K17*1.04</f>
        <v>61282.374400000001</v>
      </c>
      <c r="M17" s="5">
        <f>+L17*1.04</f>
        <v>63733.669376000005</v>
      </c>
      <c r="N17" s="5">
        <f>+M17*1.04</f>
        <v>66283.016151040007</v>
      </c>
    </row>
    <row r="18" spans="3:14" x14ac:dyDescent="0.25">
      <c r="E18" s="4" t="s">
        <v>42</v>
      </c>
      <c r="F18" s="6">
        <f>+F19*40</f>
        <v>931.39135883756217</v>
      </c>
      <c r="G18" s="6">
        <f t="shared" ref="G18:N18" si="0">+G19*40</f>
        <v>968.64701319106462</v>
      </c>
      <c r="H18" s="6">
        <f t="shared" si="0"/>
        <v>1007.3928937187072</v>
      </c>
      <c r="I18" s="6">
        <f t="shared" si="0"/>
        <v>1047.6886094674555</v>
      </c>
      <c r="J18" s="6">
        <f t="shared" si="0"/>
        <v>1089.5961538461538</v>
      </c>
      <c r="K18" s="6">
        <f t="shared" si="0"/>
        <v>1133.18</v>
      </c>
      <c r="L18" s="6">
        <f t="shared" si="0"/>
        <v>1178.5072</v>
      </c>
      <c r="M18" s="6">
        <f t="shared" si="0"/>
        <v>1225.6474880000001</v>
      </c>
      <c r="N18" s="6">
        <f t="shared" si="0"/>
        <v>1274.6733875200002</v>
      </c>
    </row>
    <row r="19" spans="3:14" x14ac:dyDescent="0.25">
      <c r="E19" s="4" t="s">
        <v>43</v>
      </c>
      <c r="F19" s="6">
        <f>+F17/2080</f>
        <v>23.284783970939053</v>
      </c>
      <c r="G19" s="6">
        <f t="shared" ref="G19:N19" si="1">+G17/2080</f>
        <v>24.216175329776615</v>
      </c>
      <c r="H19" s="6">
        <f t="shared" si="1"/>
        <v>25.184822342967681</v>
      </c>
      <c r="I19" s="6">
        <f t="shared" si="1"/>
        <v>26.192215236686387</v>
      </c>
      <c r="J19" s="6">
        <f t="shared" si="1"/>
        <v>27.239903846153847</v>
      </c>
      <c r="K19" s="6">
        <f t="shared" si="1"/>
        <v>28.329499999999999</v>
      </c>
      <c r="L19" s="6">
        <f t="shared" si="1"/>
        <v>29.462679999999999</v>
      </c>
      <c r="M19" s="6">
        <f t="shared" si="1"/>
        <v>30.641187200000001</v>
      </c>
      <c r="N19" s="6">
        <f t="shared" si="1"/>
        <v>31.866834688000004</v>
      </c>
    </row>
    <row r="22" spans="3:14" x14ac:dyDescent="0.25">
      <c r="F22" s="3" t="s">
        <v>29</v>
      </c>
      <c r="G22" s="3"/>
      <c r="H22" s="3"/>
      <c r="I22" s="3"/>
      <c r="J22" s="3" t="s">
        <v>30</v>
      </c>
      <c r="K22" s="3"/>
      <c r="L22" s="3"/>
      <c r="M22" s="3"/>
      <c r="N22" s="3" t="s">
        <v>31</v>
      </c>
    </row>
    <row r="23" spans="3:14" x14ac:dyDescent="0.25">
      <c r="F23" s="3" t="s">
        <v>32</v>
      </c>
      <c r="G23" s="3" t="s">
        <v>33</v>
      </c>
      <c r="H23" s="3" t="s">
        <v>34</v>
      </c>
      <c r="I23" s="3" t="s">
        <v>35</v>
      </c>
      <c r="J23" s="3" t="s">
        <v>36</v>
      </c>
      <c r="K23" s="3" t="s">
        <v>37</v>
      </c>
      <c r="L23" s="3" t="s">
        <v>38</v>
      </c>
      <c r="M23" s="3" t="s">
        <v>39</v>
      </c>
      <c r="N23" s="3" t="s">
        <v>40</v>
      </c>
    </row>
    <row r="24" spans="3:14" x14ac:dyDescent="0.25">
      <c r="C24" s="4" t="s">
        <v>47</v>
      </c>
      <c r="E24" s="4" t="s">
        <v>41</v>
      </c>
      <c r="F24" s="5">
        <f>15*2080</f>
        <v>31200</v>
      </c>
      <c r="G24" s="5">
        <f>+F24*1.04</f>
        <v>32448</v>
      </c>
      <c r="H24" s="5">
        <f>+G24*1.04</f>
        <v>33745.919999999998</v>
      </c>
      <c r="I24" s="5">
        <f t="shared" ref="I24:N24" si="2">+H24*1.04</f>
        <v>35095.756800000003</v>
      </c>
      <c r="J24" s="5">
        <f t="shared" si="2"/>
        <v>36499.587072000002</v>
      </c>
      <c r="K24" s="5">
        <f t="shared" si="2"/>
        <v>37959.570554880003</v>
      </c>
      <c r="L24" s="5">
        <f t="shared" si="2"/>
        <v>39477.953377075202</v>
      </c>
      <c r="M24" s="5">
        <f t="shared" si="2"/>
        <v>41057.071512158211</v>
      </c>
      <c r="N24" s="5">
        <f t="shared" si="2"/>
        <v>42699.354372644542</v>
      </c>
    </row>
    <row r="25" spans="3:14" x14ac:dyDescent="0.25">
      <c r="E25" s="4" t="s">
        <v>42</v>
      </c>
      <c r="F25" s="6">
        <f>+F26*40</f>
        <v>600</v>
      </c>
      <c r="G25" s="6">
        <f t="shared" ref="G25:N25" si="3">+G26*40</f>
        <v>624</v>
      </c>
      <c r="H25" s="6">
        <f t="shared" si="3"/>
        <v>648.96</v>
      </c>
      <c r="I25" s="6">
        <f t="shared" si="3"/>
        <v>674.91840000000013</v>
      </c>
      <c r="J25" s="6">
        <f t="shared" si="3"/>
        <v>701.91513600000008</v>
      </c>
      <c r="K25" s="6">
        <f t="shared" si="3"/>
        <v>729.99174144000006</v>
      </c>
      <c r="L25" s="6">
        <f t="shared" si="3"/>
        <v>759.19141109760005</v>
      </c>
      <c r="M25" s="6">
        <f t="shared" si="3"/>
        <v>789.55906754150408</v>
      </c>
      <c r="N25" s="6">
        <f t="shared" si="3"/>
        <v>821.14143024316434</v>
      </c>
    </row>
    <row r="26" spans="3:14" x14ac:dyDescent="0.25">
      <c r="E26" s="4" t="s">
        <v>43</v>
      </c>
      <c r="F26" s="6">
        <f>+F24/2080</f>
        <v>15</v>
      </c>
      <c r="G26" s="6">
        <f t="shared" ref="G26:N26" si="4">+G24/2080</f>
        <v>15.6</v>
      </c>
      <c r="H26" s="6">
        <f t="shared" si="4"/>
        <v>16.224</v>
      </c>
      <c r="I26" s="6">
        <f t="shared" si="4"/>
        <v>16.872960000000003</v>
      </c>
      <c r="J26" s="6">
        <f t="shared" si="4"/>
        <v>17.547878400000002</v>
      </c>
      <c r="K26" s="6">
        <f t="shared" si="4"/>
        <v>18.249793536000002</v>
      </c>
      <c r="L26" s="6">
        <f t="shared" si="4"/>
        <v>18.979785277440001</v>
      </c>
      <c r="M26" s="6">
        <f t="shared" si="4"/>
        <v>19.738976688537601</v>
      </c>
      <c r="N26" s="6">
        <f t="shared" si="4"/>
        <v>20.528535756079108</v>
      </c>
    </row>
    <row r="29" spans="3:14" x14ac:dyDescent="0.25">
      <c r="F29" s="3" t="s">
        <v>29</v>
      </c>
      <c r="G29" s="3"/>
      <c r="H29" s="3"/>
      <c r="I29" s="3"/>
      <c r="J29" s="3" t="s">
        <v>30</v>
      </c>
      <c r="K29" s="3"/>
      <c r="L29" s="3"/>
      <c r="M29" s="3"/>
      <c r="N29" s="3" t="s">
        <v>31</v>
      </c>
    </row>
    <row r="30" spans="3:14" x14ac:dyDescent="0.25">
      <c r="F30" s="3" t="s">
        <v>32</v>
      </c>
      <c r="G30" s="3" t="s">
        <v>33</v>
      </c>
      <c r="H30" s="3" t="s">
        <v>34</v>
      </c>
      <c r="I30" s="3" t="s">
        <v>35</v>
      </c>
      <c r="J30" s="3" t="s">
        <v>36</v>
      </c>
      <c r="K30" s="3" t="s">
        <v>37</v>
      </c>
      <c r="L30" s="3" t="s">
        <v>38</v>
      </c>
      <c r="M30" s="3" t="s">
        <v>39</v>
      </c>
      <c r="N30" s="3" t="s">
        <v>40</v>
      </c>
    </row>
    <row r="31" spans="3:14" x14ac:dyDescent="0.25">
      <c r="C31" s="4" t="s">
        <v>50</v>
      </c>
      <c r="E31" s="4" t="s">
        <v>41</v>
      </c>
      <c r="F31" s="5">
        <f>+F33*2080</f>
        <v>58240</v>
      </c>
      <c r="G31" s="5">
        <f>+F31*1.04</f>
        <v>60569.599999999999</v>
      </c>
      <c r="H31" s="5">
        <f>+G31*1.04</f>
        <v>62992.383999999998</v>
      </c>
      <c r="I31" s="5">
        <f t="shared" ref="I31" si="5">+H31*1.04</f>
        <v>65512.079360000003</v>
      </c>
      <c r="J31" s="5">
        <f t="shared" ref="J31" si="6">+I31*1.04</f>
        <v>68132.5625344</v>
      </c>
      <c r="K31" s="5">
        <f t="shared" ref="K31" si="7">+J31*1.04</f>
        <v>70857.865035776005</v>
      </c>
      <c r="L31" s="5">
        <f t="shared" ref="L31" si="8">+K31*1.04</f>
        <v>73692.179637207053</v>
      </c>
      <c r="M31" s="5">
        <f t="shared" ref="M31" si="9">+L31*1.04</f>
        <v>76639.86682269533</v>
      </c>
      <c r="N31" s="5">
        <f t="shared" ref="N31" si="10">+M31*1.04</f>
        <v>79705.461495603144</v>
      </c>
    </row>
    <row r="32" spans="3:14" x14ac:dyDescent="0.25">
      <c r="E32" s="4" t="s">
        <v>42</v>
      </c>
      <c r="F32" s="6">
        <f>+F33*40</f>
        <v>1120</v>
      </c>
      <c r="G32" s="6">
        <f t="shared" ref="G32:N32" si="11">+G33*40</f>
        <v>1164.8</v>
      </c>
      <c r="H32" s="6">
        <f t="shared" si="11"/>
        <v>1211.3920000000001</v>
      </c>
      <c r="I32" s="6">
        <f t="shared" si="11"/>
        <v>1259.8476800000001</v>
      </c>
      <c r="J32" s="6">
        <f t="shared" si="11"/>
        <v>1310.2415872000001</v>
      </c>
      <c r="K32" s="6">
        <f t="shared" si="11"/>
        <v>1362.6512506880001</v>
      </c>
      <c r="L32" s="6">
        <f t="shared" si="11"/>
        <v>1417.1573007155203</v>
      </c>
      <c r="M32" s="6">
        <f t="shared" si="11"/>
        <v>1473.843592744141</v>
      </c>
      <c r="N32" s="6">
        <f t="shared" si="11"/>
        <v>1532.7973364539066</v>
      </c>
    </row>
    <row r="33" spans="3:14" x14ac:dyDescent="0.25">
      <c r="E33" s="4" t="s">
        <v>43</v>
      </c>
      <c r="F33" s="6">
        <v>28</v>
      </c>
      <c r="G33" s="6">
        <f t="shared" ref="G33:N33" si="12">+G31/2080</f>
        <v>29.12</v>
      </c>
      <c r="H33" s="6">
        <f t="shared" si="12"/>
        <v>30.284800000000001</v>
      </c>
      <c r="I33" s="6">
        <f t="shared" si="12"/>
        <v>31.496192000000001</v>
      </c>
      <c r="J33" s="6">
        <f t="shared" si="12"/>
        <v>32.756039680000001</v>
      </c>
      <c r="K33" s="6">
        <f t="shared" si="12"/>
        <v>34.066281267200004</v>
      </c>
      <c r="L33" s="6">
        <f t="shared" si="12"/>
        <v>35.428932517888008</v>
      </c>
      <c r="M33" s="6">
        <f t="shared" si="12"/>
        <v>36.846089818603524</v>
      </c>
      <c r="N33" s="6">
        <f t="shared" si="12"/>
        <v>38.319933411347662</v>
      </c>
    </row>
    <row r="36" spans="3:14" x14ac:dyDescent="0.25">
      <c r="F36" s="3" t="s">
        <v>29</v>
      </c>
      <c r="G36" s="3"/>
      <c r="H36" s="3"/>
      <c r="I36" s="3"/>
      <c r="J36" s="3" t="s">
        <v>30</v>
      </c>
      <c r="K36" s="3"/>
      <c r="L36" s="3"/>
      <c r="M36" s="3"/>
      <c r="N36" s="3" t="s">
        <v>31</v>
      </c>
    </row>
    <row r="37" spans="3:14" x14ac:dyDescent="0.25">
      <c r="F37" s="3" t="s">
        <v>32</v>
      </c>
      <c r="G37" s="3" t="s">
        <v>33</v>
      </c>
      <c r="H37" s="3" t="s">
        <v>34</v>
      </c>
      <c r="I37" s="3" t="s">
        <v>35</v>
      </c>
      <c r="J37" s="3" t="s">
        <v>36</v>
      </c>
      <c r="K37" s="3" t="s">
        <v>37</v>
      </c>
      <c r="L37" s="3" t="s">
        <v>38</v>
      </c>
      <c r="M37" s="3" t="s">
        <v>39</v>
      </c>
      <c r="N37" s="3" t="s">
        <v>40</v>
      </c>
    </row>
    <row r="38" spans="3:14" x14ac:dyDescent="0.25">
      <c r="C38" s="4" t="s">
        <v>48</v>
      </c>
      <c r="E38" s="4" t="s">
        <v>41</v>
      </c>
      <c r="F38" s="5">
        <f>+F40*2080</f>
        <v>30305.600000000002</v>
      </c>
      <c r="G38" s="5">
        <f t="shared" ref="G38:N38" si="13">+G40*2080</f>
        <v>31532.799999999999</v>
      </c>
      <c r="H38" s="5">
        <f t="shared" si="13"/>
        <v>32780.800000000003</v>
      </c>
      <c r="I38" s="5">
        <f t="shared" si="13"/>
        <v>34112</v>
      </c>
      <c r="J38" s="5">
        <f t="shared" si="13"/>
        <v>35464</v>
      </c>
      <c r="K38" s="5">
        <f t="shared" si="13"/>
        <v>36878.400000000001</v>
      </c>
      <c r="L38" s="5">
        <f t="shared" si="13"/>
        <v>38355.200000000004</v>
      </c>
      <c r="M38" s="5">
        <f t="shared" si="13"/>
        <v>39894.400000000001</v>
      </c>
      <c r="N38" s="5">
        <f t="shared" si="13"/>
        <v>41496</v>
      </c>
    </row>
    <row r="39" spans="3:14" x14ac:dyDescent="0.25">
      <c r="E39" s="4" t="s">
        <v>42</v>
      </c>
      <c r="F39" s="10">
        <f>+F40*40</f>
        <v>582.79999999999995</v>
      </c>
      <c r="G39" s="10">
        <f t="shared" ref="G39:N39" si="14">+G40*40</f>
        <v>606.4</v>
      </c>
      <c r="H39" s="10">
        <f t="shared" si="14"/>
        <v>630.4</v>
      </c>
      <c r="I39" s="10">
        <f t="shared" si="14"/>
        <v>656</v>
      </c>
      <c r="J39" s="10">
        <f t="shared" si="14"/>
        <v>682</v>
      </c>
      <c r="K39" s="10">
        <f t="shared" si="14"/>
        <v>709.2</v>
      </c>
      <c r="L39" s="10">
        <f t="shared" si="14"/>
        <v>737.6</v>
      </c>
      <c r="M39" s="10">
        <f t="shared" si="14"/>
        <v>767.2</v>
      </c>
      <c r="N39" s="10">
        <f t="shared" si="14"/>
        <v>798</v>
      </c>
    </row>
    <row r="40" spans="3:14" x14ac:dyDescent="0.25">
      <c r="E40" s="4" t="s">
        <v>43</v>
      </c>
      <c r="F40" s="9">
        <v>14.57</v>
      </c>
      <c r="G40">
        <v>15.16</v>
      </c>
      <c r="H40">
        <v>15.76</v>
      </c>
      <c r="I40">
        <v>16.399999999999999</v>
      </c>
      <c r="J40">
        <v>17.05</v>
      </c>
      <c r="K40">
        <v>17.73</v>
      </c>
      <c r="L40">
        <v>18.440000000000001</v>
      </c>
      <c r="M40">
        <v>19.18</v>
      </c>
      <c r="N40">
        <v>19.95</v>
      </c>
    </row>
    <row r="43" spans="3:14" x14ac:dyDescent="0.25">
      <c r="F43" s="4" t="s">
        <v>29</v>
      </c>
      <c r="G43" s="4"/>
      <c r="H43" s="4"/>
      <c r="I43" s="4"/>
      <c r="J43" s="4" t="s">
        <v>30</v>
      </c>
      <c r="K43" s="4"/>
      <c r="L43" s="4"/>
      <c r="M43" s="4"/>
      <c r="N43" s="4" t="s">
        <v>31</v>
      </c>
    </row>
    <row r="44" spans="3:14" x14ac:dyDescent="0.25">
      <c r="F44" s="3" t="s">
        <v>32</v>
      </c>
      <c r="G44" s="3" t="s">
        <v>33</v>
      </c>
      <c r="H44" s="3" t="s">
        <v>34</v>
      </c>
      <c r="I44" s="3" t="s">
        <v>35</v>
      </c>
      <c r="J44" s="3" t="s">
        <v>36</v>
      </c>
      <c r="K44" s="3" t="s">
        <v>37</v>
      </c>
      <c r="L44" s="3" t="s">
        <v>38</v>
      </c>
      <c r="M44" s="3" t="s">
        <v>39</v>
      </c>
      <c r="N44" s="3" t="s">
        <v>40</v>
      </c>
    </row>
    <row r="45" spans="3:14" x14ac:dyDescent="0.25">
      <c r="C45" s="4" t="s">
        <v>49</v>
      </c>
      <c r="E45" s="4" t="s">
        <v>41</v>
      </c>
      <c r="F45" s="5">
        <f>+F47*2080</f>
        <v>40123.199999999997</v>
      </c>
      <c r="G45" s="5">
        <f>+G47*2080</f>
        <v>41728.127999999997</v>
      </c>
      <c r="H45" s="5">
        <f t="shared" ref="H45:N45" si="15">+H47*2080</f>
        <v>43397.253120000001</v>
      </c>
      <c r="I45" s="5">
        <f t="shared" si="15"/>
        <v>45133.143244800005</v>
      </c>
      <c r="J45" s="5">
        <f t="shared" si="15"/>
        <v>46938.468974592004</v>
      </c>
      <c r="K45" s="5">
        <f t="shared" si="15"/>
        <v>48816.007733575687</v>
      </c>
      <c r="L45" s="5">
        <f t="shared" si="15"/>
        <v>50768.648042918714</v>
      </c>
      <c r="M45" s="5">
        <f t="shared" si="15"/>
        <v>52799.39396463547</v>
      </c>
      <c r="N45" s="5">
        <f t="shared" si="15"/>
        <v>54911.369723220887</v>
      </c>
    </row>
    <row r="46" spans="3:14" x14ac:dyDescent="0.25">
      <c r="E46" s="4" t="s">
        <v>42</v>
      </c>
      <c r="F46" s="10">
        <f>+F47*40</f>
        <v>771.59999999999991</v>
      </c>
      <c r="G46" s="10">
        <f>+G47*40</f>
        <v>802.46399999999994</v>
      </c>
      <c r="H46" s="10">
        <f t="shared" ref="H46:N46" si="16">+H47*40</f>
        <v>834.56255999999996</v>
      </c>
      <c r="I46" s="10">
        <f t="shared" si="16"/>
        <v>867.9450624000001</v>
      </c>
      <c r="J46" s="10">
        <f t="shared" si="16"/>
        <v>902.66286489600009</v>
      </c>
      <c r="K46" s="10">
        <f t="shared" si="16"/>
        <v>938.76937949184014</v>
      </c>
      <c r="L46" s="10">
        <f t="shared" si="16"/>
        <v>976.32015467151382</v>
      </c>
      <c r="M46" s="10">
        <f t="shared" si="16"/>
        <v>1015.3729608583744</v>
      </c>
      <c r="N46" s="10">
        <f t="shared" si="16"/>
        <v>1055.9878792927093</v>
      </c>
    </row>
    <row r="47" spans="3:14" x14ac:dyDescent="0.25">
      <c r="E47" s="4" t="s">
        <v>43</v>
      </c>
      <c r="F47" s="6">
        <v>19.29</v>
      </c>
      <c r="G47" s="6">
        <f>+F47*1.04</f>
        <v>20.061599999999999</v>
      </c>
      <c r="H47" s="6">
        <f t="shared" ref="H47:N47" si="17">+G47*1.04</f>
        <v>20.864063999999999</v>
      </c>
      <c r="I47" s="6">
        <f t="shared" si="17"/>
        <v>21.698626560000001</v>
      </c>
      <c r="J47" s="6">
        <f t="shared" si="17"/>
        <v>22.566571622400001</v>
      </c>
      <c r="K47" s="6">
        <f t="shared" si="17"/>
        <v>23.469234487296003</v>
      </c>
      <c r="L47" s="6">
        <f t="shared" si="17"/>
        <v>24.408003866787844</v>
      </c>
      <c r="M47" s="6">
        <f t="shared" si="17"/>
        <v>25.38432402145936</v>
      </c>
      <c r="N47" s="6">
        <f t="shared" si="17"/>
        <v>26.399696982317735</v>
      </c>
    </row>
    <row r="50" spans="3:14" x14ac:dyDescent="0.25">
      <c r="F50" s="4" t="s">
        <v>29</v>
      </c>
      <c r="G50" s="4"/>
      <c r="H50" s="4"/>
      <c r="I50" s="4"/>
      <c r="J50" s="4" t="s">
        <v>30</v>
      </c>
      <c r="K50" s="4"/>
      <c r="L50" s="4"/>
      <c r="M50" s="4"/>
      <c r="N50" s="4" t="s">
        <v>31</v>
      </c>
    </row>
    <row r="51" spans="3:14" x14ac:dyDescent="0.25">
      <c r="F51" s="3" t="s">
        <v>32</v>
      </c>
      <c r="G51" s="3" t="s">
        <v>33</v>
      </c>
      <c r="H51" s="3" t="s">
        <v>34</v>
      </c>
      <c r="I51" s="3" t="s">
        <v>35</v>
      </c>
      <c r="J51" s="3" t="s">
        <v>36</v>
      </c>
      <c r="K51" s="3" t="s">
        <v>37</v>
      </c>
      <c r="L51" s="3" t="s">
        <v>38</v>
      </c>
      <c r="M51" s="3" t="s">
        <v>39</v>
      </c>
      <c r="N51" s="3" t="s">
        <v>40</v>
      </c>
    </row>
    <row r="52" spans="3:14" x14ac:dyDescent="0.25">
      <c r="C52" s="4" t="s">
        <v>51</v>
      </c>
      <c r="E52" s="4" t="s">
        <v>41</v>
      </c>
      <c r="F52" s="5">
        <f>+F54*2080</f>
        <v>62400</v>
      </c>
      <c r="G52" s="5">
        <f>+G54*2080</f>
        <v>64896.000000000007</v>
      </c>
      <c r="H52" s="5">
        <f t="shared" ref="H52:N52" si="18">+H54*2080</f>
        <v>67491.840000000011</v>
      </c>
      <c r="I52" s="5">
        <f t="shared" si="18"/>
        <v>70191.51360000002</v>
      </c>
      <c r="J52" s="5">
        <f t="shared" si="18"/>
        <v>72999.174144000019</v>
      </c>
      <c r="K52" s="5">
        <f t="shared" si="18"/>
        <v>75919.141109760021</v>
      </c>
      <c r="L52" s="5">
        <f t="shared" si="18"/>
        <v>78955.906754150419</v>
      </c>
      <c r="M52" s="5">
        <f t="shared" si="18"/>
        <v>82114.143024316436</v>
      </c>
      <c r="N52" s="5">
        <f t="shared" si="18"/>
        <v>85398.708745289085</v>
      </c>
    </row>
    <row r="53" spans="3:14" x14ac:dyDescent="0.25">
      <c r="E53" s="4" t="s">
        <v>42</v>
      </c>
      <c r="F53" s="10">
        <f>+F54*40</f>
        <v>1200</v>
      </c>
      <c r="G53" s="10">
        <f>+G54*40</f>
        <v>1248</v>
      </c>
      <c r="H53" s="10">
        <f t="shared" ref="H53:N53" si="19">+H54*40</f>
        <v>1297.9200000000003</v>
      </c>
      <c r="I53" s="10">
        <f t="shared" si="19"/>
        <v>1349.8368000000005</v>
      </c>
      <c r="J53" s="10">
        <f t="shared" si="19"/>
        <v>1403.8302720000004</v>
      </c>
      <c r="K53" s="10">
        <f t="shared" si="19"/>
        <v>1459.9834828800003</v>
      </c>
      <c r="L53" s="10">
        <f t="shared" si="19"/>
        <v>1518.3828221952003</v>
      </c>
      <c r="M53" s="10">
        <f t="shared" si="19"/>
        <v>1579.1181350830084</v>
      </c>
      <c r="N53" s="10">
        <f t="shared" si="19"/>
        <v>1642.2828604863287</v>
      </c>
    </row>
    <row r="54" spans="3:14" x14ac:dyDescent="0.25">
      <c r="E54" s="4" t="s">
        <v>43</v>
      </c>
      <c r="F54" s="6">
        <v>30</v>
      </c>
      <c r="G54" s="6">
        <f>+F54*1.04</f>
        <v>31.200000000000003</v>
      </c>
      <c r="H54" s="6">
        <f t="shared" ref="H54" si="20">+G54*1.04</f>
        <v>32.448000000000008</v>
      </c>
      <c r="I54" s="6">
        <f t="shared" ref="I54" si="21">+H54*1.04</f>
        <v>33.745920000000012</v>
      </c>
      <c r="J54" s="6">
        <f t="shared" ref="J54" si="22">+I54*1.04</f>
        <v>35.095756800000011</v>
      </c>
      <c r="K54" s="6">
        <f t="shared" ref="K54" si="23">+J54*1.04</f>
        <v>36.499587072000011</v>
      </c>
      <c r="L54" s="6">
        <f t="shared" ref="L54" si="24">+K54*1.04</f>
        <v>37.95957055488001</v>
      </c>
      <c r="M54" s="6">
        <f t="shared" ref="M54" si="25">+L54*1.04</f>
        <v>39.47795337707521</v>
      </c>
      <c r="N54" s="6">
        <f t="shared" ref="N54" si="26">+M54*1.04</f>
        <v>41.057071512158217</v>
      </c>
    </row>
  </sheetData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tml_salary_survey_results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CityAdministrator</dc:creator>
  <cp:lastModifiedBy>CityAdministrator</cp:lastModifiedBy>
  <cp:lastPrinted>2020-04-22T16:06:53Z</cp:lastPrinted>
  <dcterms:created xsi:type="dcterms:W3CDTF">2020-03-17T18:46:51Z</dcterms:created>
  <dcterms:modified xsi:type="dcterms:W3CDTF">2020-04-24T16:01:38Z</dcterms:modified>
</cp:coreProperties>
</file>