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LEAVES\Leaves 2024\"/>
    </mc:Choice>
  </mc:AlternateContent>
  <xr:revisionPtr revIDLastSave="0" documentId="13_ncr:1_{89353C21-A53A-43C6-8072-BDBBD1479F0F}" xr6:coauthVersionLast="47" xr6:coauthVersionMax="47" xr10:uidLastSave="{00000000-0000-0000-0000-000000000000}"/>
  <bookViews>
    <workbookView xWindow="-110" yWindow="-110" windowWidth="34620" windowHeight="14020" firstSheet="1" activeTab="3" xr2:uid="{00000000-000D-0000-FFFF-FFFF00000000}"/>
  </bookViews>
  <sheets>
    <sheet name="Leaf Form" sheetId="33" state="hidden" r:id="rId1"/>
    <sheet name="Line Graph" sheetId="35" r:id="rId2"/>
    <sheet name="Leaf Data" sheetId="34" r:id="rId3"/>
    <sheet name="STREETS" sheetId="28" r:id="rId4"/>
    <sheet name="Leaf Form Template" sheetId="36" r:id="rId5"/>
    <sheet name="Street Info" sheetId="29" r:id="rId6"/>
  </sheets>
  <definedNames>
    <definedName name="_xlnm.Print_Titles" localSheetId="3">STREETS!$1:$1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1" i="28" l="1"/>
  <c r="AA131" i="28" s="1"/>
  <c r="Z130" i="28"/>
  <c r="AA130" i="28" s="1"/>
  <c r="Z83" i="28"/>
  <c r="AA83" i="28" s="1"/>
  <c r="Z78" i="28" l="1"/>
  <c r="AA78" i="28" s="1"/>
  <c r="J8" i="34"/>
  <c r="J7" i="34"/>
  <c r="J6" i="34"/>
  <c r="B24" i="34"/>
  <c r="J9" i="34"/>
  <c r="H23" i="34"/>
  <c r="G23" i="34"/>
  <c r="F23" i="34"/>
  <c r="Z9" i="28"/>
  <c r="AA9" i="28" s="1"/>
  <c r="Z3" i="28"/>
  <c r="AA3" i="28" s="1"/>
  <c r="Z28" i="28"/>
  <c r="AA28" i="28" s="1"/>
  <c r="Z21" i="28"/>
  <c r="AA21" i="28" s="1"/>
  <c r="Z6" i="28"/>
  <c r="AA6" i="28" s="1"/>
  <c r="Z12" i="28"/>
  <c r="AA12" i="28" s="1"/>
  <c r="Z10" i="28"/>
  <c r="AA10" i="28" s="1"/>
  <c r="Z4" i="28"/>
  <c r="AA4" i="28" s="1"/>
  <c r="Z2" i="28"/>
  <c r="AA2" i="28" s="1"/>
  <c r="Z8" i="28"/>
  <c r="AA8" i="28" s="1"/>
  <c r="Z7" i="28"/>
  <c r="AA7" i="28" s="1"/>
  <c r="G7" i="34"/>
  <c r="H7" i="34"/>
  <c r="Z11" i="28"/>
  <c r="AA11" i="28" s="1"/>
  <c r="Z5" i="28"/>
  <c r="AA5" i="28" s="1"/>
  <c r="Z27" i="28"/>
  <c r="AA27" i="28" s="1"/>
  <c r="Z18" i="28"/>
  <c r="AA18" i="28" s="1"/>
  <c r="Z19" i="28"/>
  <c r="AA19" i="28" s="1"/>
  <c r="Z20" i="28"/>
  <c r="AA20" i="28" s="1"/>
  <c r="Z25" i="28"/>
  <c r="AA25" i="28" s="1"/>
  <c r="Z15" i="28"/>
  <c r="AA15" i="28" s="1"/>
  <c r="Z17" i="28"/>
  <c r="AA17" i="28" s="1"/>
  <c r="Z13" i="28"/>
  <c r="AA13" i="28" s="1"/>
  <c r="Z23" i="28"/>
  <c r="AA23" i="28" s="1"/>
  <c r="Z14" i="28"/>
  <c r="AA14" i="28" s="1"/>
  <c r="Z22" i="28"/>
  <c r="AA22" i="28" s="1"/>
  <c r="Z26" i="28"/>
  <c r="AA26" i="28" s="1"/>
  <c r="Z24" i="28"/>
  <c r="AA24" i="28" s="1"/>
  <c r="Z16" i="28"/>
  <c r="AA16" i="28" s="1"/>
  <c r="Z34" i="28"/>
  <c r="AA34" i="28" s="1"/>
  <c r="Z37" i="28"/>
  <c r="AA37" i="28" s="1"/>
  <c r="Z43" i="28"/>
  <c r="AA43" i="28" s="1"/>
  <c r="Z39" i="28"/>
  <c r="AA39" i="28" s="1"/>
  <c r="Z41" i="28"/>
  <c r="AA41" i="28" s="1"/>
  <c r="Z45" i="28"/>
  <c r="AA45" i="28" s="1"/>
  <c r="Z31" i="28"/>
  <c r="AA31" i="28" s="1"/>
  <c r="Z32" i="28"/>
  <c r="AA32" i="28" s="1"/>
  <c r="Z29" i="28"/>
  <c r="AA29" i="28" s="1"/>
  <c r="Z30" i="28"/>
  <c r="AA30" i="28" s="1"/>
  <c r="Z35" i="28"/>
  <c r="AA35" i="28" s="1"/>
  <c r="Z44" i="28"/>
  <c r="AA44" i="28" s="1"/>
  <c r="Z46" i="28"/>
  <c r="AA46" i="28" s="1"/>
  <c r="Z33" i="28"/>
  <c r="AA33" i="28" s="1"/>
  <c r="Z42" i="28"/>
  <c r="AA42" i="28" s="1"/>
  <c r="Z40" i="28"/>
  <c r="AA40" i="28" s="1"/>
  <c r="Z38" i="28"/>
  <c r="AA38" i="28" s="1"/>
  <c r="Z36" i="28"/>
  <c r="AA36" i="28" s="1"/>
  <c r="Z61" i="28"/>
  <c r="AA61" i="28" s="1"/>
  <c r="Z60" i="28"/>
  <c r="AA60" i="28" s="1"/>
  <c r="Z47" i="28"/>
  <c r="AA47" i="28" s="1"/>
  <c r="Z63" i="28"/>
  <c r="AA63" i="28" s="1"/>
  <c r="Z49" i="28"/>
  <c r="AA49" i="28" s="1"/>
  <c r="Z58" i="28"/>
  <c r="AA58" i="28" s="1"/>
  <c r="Z59" i="28"/>
  <c r="AA59" i="28" s="1"/>
  <c r="Z54" i="28"/>
  <c r="AA54" i="28" s="1"/>
  <c r="Z56" i="28"/>
  <c r="AA56" i="28" s="1"/>
  <c r="Z48" i="28"/>
  <c r="AA48" i="28" s="1"/>
  <c r="Z62" i="28"/>
  <c r="AA62" i="28" s="1"/>
  <c r="Z50" i="28"/>
  <c r="AA50" i="28" s="1"/>
  <c r="Z65" i="28"/>
  <c r="AA65" i="28" s="1"/>
  <c r="Z55" i="28"/>
  <c r="AA55" i="28" s="1"/>
  <c r="Z57" i="28"/>
  <c r="AA57" i="28" s="1"/>
  <c r="Z64" i="28"/>
  <c r="AA64" i="28" s="1"/>
  <c r="Z51" i="28"/>
  <c r="AA51" i="28" s="1"/>
  <c r="Z52" i="28"/>
  <c r="AA52" i="28" s="1"/>
  <c r="Z53" i="28"/>
  <c r="AA53" i="28" s="1"/>
  <c r="Z70" i="28"/>
  <c r="AA70" i="28" s="1"/>
  <c r="Z72" i="28"/>
  <c r="AA72" i="28" s="1"/>
  <c r="Z66" i="28"/>
  <c r="AA66" i="28" s="1"/>
  <c r="Z77" i="28"/>
  <c r="AA77" i="28" s="1"/>
  <c r="Z67" i="28"/>
  <c r="AA67" i="28" s="1"/>
  <c r="Z71" i="28"/>
  <c r="AA71" i="28" s="1"/>
  <c r="Z82" i="28"/>
  <c r="AA82" i="28" s="1"/>
  <c r="Z74" i="28"/>
  <c r="AA74" i="28" s="1"/>
  <c r="Z69" i="28"/>
  <c r="AA69" i="28" s="1"/>
  <c r="Z79" i="28"/>
  <c r="AA79" i="28" s="1"/>
  <c r="Z84" i="28"/>
  <c r="AA84" i="28" s="1"/>
  <c r="Z80" i="28"/>
  <c r="AA80" i="28" s="1"/>
  <c r="Z81" i="28"/>
  <c r="AA81" i="28" s="1"/>
  <c r="Z76" i="28"/>
  <c r="AA76" i="28" s="1"/>
  <c r="Z75" i="28"/>
  <c r="AA75" i="28" s="1"/>
  <c r="Z73" i="28"/>
  <c r="AA73" i="28" s="1"/>
  <c r="Z68" i="28"/>
  <c r="AA68" i="28" s="1"/>
  <c r="Z97" i="28"/>
  <c r="AA97" i="28" s="1"/>
  <c r="Z91" i="28"/>
  <c r="AA91" i="28" s="1"/>
  <c r="Z99" i="28"/>
  <c r="AA99" i="28" s="1"/>
  <c r="Z90" i="28"/>
  <c r="AA90" i="28" s="1"/>
  <c r="Z94" i="28"/>
  <c r="AA94" i="28" s="1"/>
  <c r="Z92" i="28"/>
  <c r="AA92" i="28" s="1"/>
  <c r="Z95" i="28"/>
  <c r="AA95" i="28" s="1"/>
  <c r="Z96" i="28"/>
  <c r="AA96" i="28" s="1"/>
  <c r="Z87" i="28"/>
  <c r="AA87" i="28" s="1"/>
  <c r="Z88" i="28"/>
  <c r="AA88" i="28" s="1"/>
  <c r="Z89" i="28"/>
  <c r="AA89" i="28" s="1"/>
  <c r="Z86" i="28"/>
  <c r="AA86" i="28" s="1"/>
  <c r="Z98" i="28"/>
  <c r="AA98" i="28" s="1"/>
  <c r="Z93" i="28"/>
  <c r="AA93" i="28" s="1"/>
  <c r="Z85" i="28"/>
  <c r="AA85" i="28" s="1"/>
  <c r="Z111" i="28"/>
  <c r="AA111" i="28" s="1"/>
  <c r="Z112" i="28"/>
  <c r="AA112" i="28" s="1"/>
  <c r="Z114" i="28"/>
  <c r="AA114" i="28" s="1"/>
  <c r="Z106" i="28"/>
  <c r="AA106" i="28" s="1"/>
  <c r="Z110" i="28"/>
  <c r="AA110" i="28" s="1"/>
  <c r="Z107" i="28"/>
  <c r="AA107" i="28" s="1"/>
  <c r="Z109" i="28"/>
  <c r="AA109" i="28" s="1"/>
  <c r="Z104" i="28"/>
  <c r="AA104" i="28" s="1"/>
  <c r="Z105" i="28"/>
  <c r="AA105" i="28" s="1"/>
  <c r="Z115" i="28"/>
  <c r="AA115" i="28" s="1"/>
  <c r="Z108" i="28"/>
  <c r="AA108" i="28" s="1"/>
  <c r="Z100" i="28"/>
  <c r="AA100" i="28" s="1"/>
  <c r="Z101" i="28"/>
  <c r="AA101" i="28" s="1"/>
  <c r="Z102" i="28"/>
  <c r="AA102" i="28" s="1"/>
  <c r="Z103" i="28"/>
  <c r="AA103" i="28" s="1"/>
  <c r="Z113" i="28"/>
  <c r="AA113" i="28" s="1"/>
  <c r="Z128" i="28"/>
  <c r="AA128" i="28" s="1"/>
  <c r="Z125" i="28"/>
  <c r="AA125" i="28" s="1"/>
  <c r="Z116" i="28"/>
  <c r="AA116" i="28" s="1"/>
  <c r="Z120" i="28"/>
  <c r="AA120" i="28" s="1"/>
  <c r="Z117" i="28"/>
  <c r="AA117" i="28" s="1"/>
  <c r="Z121" i="28"/>
  <c r="AA121" i="28" s="1"/>
  <c r="Z129" i="28"/>
  <c r="AA129" i="28" s="1"/>
  <c r="Z122" i="28"/>
  <c r="AA122" i="28" s="1"/>
  <c r="Z127" i="28"/>
  <c r="AA127" i="28" s="1"/>
  <c r="Z123" i="28"/>
  <c r="AA123" i="28" s="1"/>
  <c r="Z124" i="28"/>
  <c r="AA124" i="28" s="1"/>
  <c r="Z119" i="28"/>
  <c r="AA119" i="28" s="1"/>
  <c r="Z126" i="28"/>
  <c r="AA126" i="28" s="1"/>
  <c r="Z118" i="28"/>
  <c r="AA118" i="28" s="1"/>
  <c r="E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H15" i="34"/>
  <c r="G15" i="34"/>
  <c r="F15" i="34"/>
  <c r="F16" i="34" s="1"/>
  <c r="D15" i="34"/>
  <c r="C15" i="34"/>
  <c r="B15" i="34"/>
  <c r="F7" i="34"/>
  <c r="D7" i="34"/>
  <c r="C7" i="34"/>
  <c r="B7" i="34"/>
  <c r="B5" i="33"/>
  <c r="E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H20" i="29"/>
  <c r="G41" i="29"/>
  <c r="G35" i="29"/>
  <c r="G29" i="29"/>
  <c r="F24" i="34" l="1"/>
  <c r="B16" i="34"/>
  <c r="B8" i="34"/>
  <c r="F8" i="34"/>
</calcChain>
</file>

<file path=xl/sharedStrings.xml><?xml version="1.0" encoding="utf-8"?>
<sst xmlns="http://schemas.openxmlformats.org/spreadsheetml/2006/main" count="518" uniqueCount="254">
  <si>
    <t>YARDS</t>
  </si>
  <si>
    <t>October</t>
  </si>
  <si>
    <t>November</t>
  </si>
  <si>
    <t>December</t>
  </si>
  <si>
    <t>Last Pickup</t>
  </si>
  <si>
    <t>Acker Drive</t>
  </si>
  <si>
    <t>Argyle Road</t>
  </si>
  <si>
    <t>Arlington Place</t>
  </si>
  <si>
    <t>Barber Place</t>
  </si>
  <si>
    <t>Beacon Lane</t>
  </si>
  <si>
    <t>Beechwood Boulevard</t>
  </si>
  <si>
    <t>Bell Place</t>
  </si>
  <si>
    <t>Berkley Drive</t>
  </si>
  <si>
    <t>Berkley Lane</t>
  </si>
  <si>
    <t>Birch Lane</t>
  </si>
  <si>
    <t>Bluebird Hollow</t>
  </si>
  <si>
    <t>Bobbie Lane</t>
  </si>
  <si>
    <t>Bonwit Road</t>
  </si>
  <si>
    <t>Bowman Avenue</t>
  </si>
  <si>
    <t>Boxwood Place</t>
  </si>
  <si>
    <t>Brook Lane</t>
  </si>
  <si>
    <t>Brookside Way</t>
  </si>
  <si>
    <t>Candy Lane</t>
  </si>
  <si>
    <t>Carlton Lane</t>
  </si>
  <si>
    <t>Castle Landing</t>
  </si>
  <si>
    <t>Castleview Court</t>
  </si>
  <si>
    <t>Charles Lane</t>
  </si>
  <si>
    <t>Churchill Road</t>
  </si>
  <si>
    <t>College Avenue</t>
  </si>
  <si>
    <t>Comly Avenue</t>
  </si>
  <si>
    <t>Concord Place</t>
  </si>
  <si>
    <t>Country Ridge Circle</t>
  </si>
  <si>
    <t>Crossway</t>
  </si>
  <si>
    <t>Deer Run</t>
  </si>
  <si>
    <t>Division Street</t>
  </si>
  <si>
    <t>Dixon Street</t>
  </si>
  <si>
    <t>Dorchester Drive</t>
  </si>
  <si>
    <t>Eagles Bluff</t>
  </si>
  <si>
    <t>Edgewood Drive</t>
  </si>
  <si>
    <t>Ellendale Avenue</t>
  </si>
  <si>
    <t>Elm Hill Drive</t>
  </si>
  <si>
    <t>Fairlawn Parkway</t>
  </si>
  <si>
    <t>Franklin Street</t>
  </si>
  <si>
    <t>Garibaldi Place</t>
  </si>
  <si>
    <t>Grant Street</t>
  </si>
  <si>
    <t>Greenhouse Circle</t>
  </si>
  <si>
    <t>Hawthorne Avenue</t>
  </si>
  <si>
    <t>Highview Avenue</t>
  </si>
  <si>
    <t>Hillandale Road</t>
  </si>
  <si>
    <t>Hillcrest Avenue</t>
  </si>
  <si>
    <t>Hills Point Lane</t>
  </si>
  <si>
    <t>Holly Lane</t>
  </si>
  <si>
    <t>Horseshoe Lane</t>
  </si>
  <si>
    <t>Hunter Drive</t>
  </si>
  <si>
    <t>Irenhyl Avenue</t>
  </si>
  <si>
    <t>Jacqueline Lane</t>
  </si>
  <si>
    <t>Jean Lane</t>
  </si>
  <si>
    <t>Jennifer Lane</t>
  </si>
  <si>
    <t>Knollwood Drive</t>
  </si>
  <si>
    <t>Lawridge Drive</t>
  </si>
  <si>
    <t>Lee Lane</t>
  </si>
  <si>
    <t>Little Kings Lane</t>
  </si>
  <si>
    <t>Loch Lane</t>
  </si>
  <si>
    <t>Magnolia Drive</t>
  </si>
  <si>
    <t>Maple Court</t>
  </si>
  <si>
    <t>Mark Drive</t>
  </si>
  <si>
    <t>Maywood Avenue</t>
  </si>
  <si>
    <t>Meadowlark Road</t>
  </si>
  <si>
    <t>Mohegan Lane</t>
  </si>
  <si>
    <t>Neuton Avenue</t>
  </si>
  <si>
    <t>Old Oak Road</t>
  </si>
  <si>
    <t>Old Orchard Road</t>
  </si>
  <si>
    <t>Oriole Place</t>
  </si>
  <si>
    <t>Paddock Road</t>
  </si>
  <si>
    <t>Parkwood Place</t>
  </si>
  <si>
    <t>Phyllis Place</t>
  </si>
  <si>
    <t>Pine Ridge Road</t>
  </si>
  <si>
    <t>Red Roof Drive</t>
  </si>
  <si>
    <t>Ridge Boulevard</t>
  </si>
  <si>
    <t>Roanoke Avenue</t>
  </si>
  <si>
    <t>Robins Roost</t>
  </si>
  <si>
    <t>Rockinghorse Trail</t>
  </si>
  <si>
    <t>Sleepy Hollow Road</t>
  </si>
  <si>
    <t>South Ridge Street</t>
  </si>
  <si>
    <t>Sunset Road</t>
  </si>
  <si>
    <t>Sylvan Road</t>
  </si>
  <si>
    <t>Tamarack Road</t>
  </si>
  <si>
    <t>Terrace Court</t>
  </si>
  <si>
    <t>Valley Terrace</t>
  </si>
  <si>
    <t>West Ridge Drive</t>
  </si>
  <si>
    <t>West Street</t>
  </si>
  <si>
    <t>West William Street</t>
  </si>
  <si>
    <t>Westerleigh Court</t>
  </si>
  <si>
    <t>Westview Avenue</t>
  </si>
  <si>
    <t>Whippoorwill Road</t>
  </si>
  <si>
    <t>Whittemore Place</t>
  </si>
  <si>
    <t>Wilton Circle</t>
  </si>
  <si>
    <t>Wilton Road</t>
  </si>
  <si>
    <t>Windsor Road</t>
  </si>
  <si>
    <t>Winthrop Drive</t>
  </si>
  <si>
    <t>Woodland Avenue</t>
  </si>
  <si>
    <t>Woodland Drive</t>
  </si>
  <si>
    <t>Wyman Street</t>
  </si>
  <si>
    <t>Wyman Street North</t>
  </si>
  <si>
    <t>DATE</t>
  </si>
  <si>
    <t>TRUCKS</t>
  </si>
  <si>
    <t>LOADS</t>
  </si>
  <si>
    <t>MONDAY</t>
  </si>
  <si>
    <t>TUESDAY</t>
  </si>
  <si>
    <t>WEDNESDAY</t>
  </si>
  <si>
    <t>THURSDAY</t>
  </si>
  <si>
    <t>WEEKLY TOTAL</t>
  </si>
  <si>
    <t>MONTHLY  TOTAL</t>
  </si>
  <si>
    <t>SEPT.</t>
  </si>
  <si>
    <t>OCT.</t>
  </si>
  <si>
    <t>NOV.</t>
  </si>
  <si>
    <t>DEC.</t>
  </si>
  <si>
    <t>JAN.</t>
  </si>
  <si>
    <t>YTD TOTAL</t>
  </si>
  <si>
    <t>YEAR TO DATE</t>
  </si>
  <si>
    <t>FRIDAY</t>
  </si>
  <si>
    <t>HOLIDAY</t>
  </si>
  <si>
    <t>TOTALS</t>
  </si>
  <si>
    <t>Street</t>
  </si>
  <si>
    <t>Bishop Drive North &amp; South</t>
  </si>
  <si>
    <t>Osborn Place</t>
  </si>
  <si>
    <t>Latonia Road (W.W.to W.W.)</t>
  </si>
  <si>
    <t>Lincoln Ave (West'r to Jennifer)</t>
  </si>
  <si>
    <t>Lincoln Ave (Jennifer to End)</t>
  </si>
  <si>
    <t>N. Ridge (West'r to Argyle-odd #'s)</t>
  </si>
  <si>
    <t>N. Ridge (BetsyB. to W.W.-even #'s)</t>
  </si>
  <si>
    <t>N. Ridge (Longledge to B.B.-even #'s)</t>
  </si>
  <si>
    <t>N. Ridge (Betsy B. to Hutch-odd #'s)</t>
  </si>
  <si>
    <t>Rockridge Drive (Hill)</t>
  </si>
  <si>
    <t>Rockridge Drive (Dead End)</t>
  </si>
  <si>
    <t xml:space="preserve">Rockridge Drive (Lower End) </t>
  </si>
  <si>
    <t>Westchester Ave(PC Line to Ridge)</t>
  </si>
  <si>
    <t>Westchester Ave(Lincoln to Harr.Line)</t>
  </si>
  <si>
    <t>King St. (Ridge to End)</t>
  </si>
  <si>
    <t>King St. (PC Line to Ridge)</t>
  </si>
  <si>
    <t>N. Ridge (W.W. to King)</t>
  </si>
  <si>
    <t>Date:</t>
  </si>
  <si>
    <t>Driver:</t>
  </si>
  <si>
    <t>Truck:</t>
  </si>
  <si>
    <t>Odd</t>
  </si>
  <si>
    <t>Even</t>
  </si>
  <si>
    <t>House #'s Tagged</t>
  </si>
  <si>
    <t>LOWER END</t>
  </si>
  <si>
    <t>Winding Wood North (inner loop)</t>
  </si>
  <si>
    <t>Winding Wood South (inner loop)</t>
  </si>
  <si>
    <t>Winding Wood North (outer loop)</t>
  </si>
  <si>
    <t>Winding Wood South (outer loop)</t>
  </si>
  <si>
    <t>Betsy Brown Rd (Ridge to PC Line)</t>
  </si>
  <si>
    <t>Latonia Road (Bonwit to W.W.)</t>
  </si>
  <si>
    <t>LINCOLN AVE. AREA</t>
  </si>
  <si>
    <t>MEADOWLARK AREA</t>
  </si>
  <si>
    <t>BYRAM RIDGE AREA</t>
  </si>
  <si>
    <t>COUNTRY RIDGE AREA</t>
  </si>
  <si>
    <t>TAMARACK AREA</t>
  </si>
  <si>
    <t>RYE ACRES</t>
  </si>
  <si>
    <t>PINE RIDGE AREA</t>
  </si>
  <si>
    <t>Betsy Brown Rd (Ridge to End)</t>
  </si>
  <si>
    <t>Country Ridge Close</t>
  </si>
  <si>
    <t>Byram Ridge Section</t>
  </si>
  <si>
    <t>Country Ridge Section</t>
  </si>
  <si>
    <t>Lincoln Avenue Section</t>
  </si>
  <si>
    <t>Lower Section</t>
  </si>
  <si>
    <t>Meadowlark Section</t>
  </si>
  <si>
    <t>Pine Ridge Section</t>
  </si>
  <si>
    <t>Rye Acres Section</t>
  </si>
  <si>
    <t>Tamarack Section</t>
  </si>
  <si>
    <t>Country Ridge (Fairlawn to RHorse)</t>
  </si>
  <si>
    <t>Country Ridge (RHorse to RHorse)</t>
  </si>
  <si>
    <t>Country Ridge (Fairlawn to Fairlawn)</t>
  </si>
  <si>
    <t>Crescent Place</t>
  </si>
  <si>
    <t>Pickup               1</t>
  </si>
  <si>
    <t xml:space="preserve"> </t>
  </si>
  <si>
    <t>Pickup               2</t>
  </si>
  <si>
    <t xml:space="preserve">Pickup         4  </t>
  </si>
  <si>
    <t>Pickup         5</t>
  </si>
  <si>
    <t>Pickup         6</t>
  </si>
  <si>
    <t>Pickup         7</t>
  </si>
  <si>
    <t>Pickup         8</t>
  </si>
  <si>
    <t>Pickup         9</t>
  </si>
  <si>
    <t>Pickup         10</t>
  </si>
  <si>
    <t>Pickup         11</t>
  </si>
  <si>
    <t>Pickup         12</t>
  </si>
  <si>
    <t>Pickup         13</t>
  </si>
  <si>
    <t>Pickup         14</t>
  </si>
  <si>
    <t>Pickup         15</t>
  </si>
  <si>
    <t>Pickup         16</t>
  </si>
  <si>
    <t>Pickup         17</t>
  </si>
  <si>
    <t>Pickup         18</t>
  </si>
  <si>
    <t>Hook Lift</t>
  </si>
  <si>
    <t>LL5</t>
  </si>
  <si>
    <t>LL4</t>
  </si>
  <si>
    <t>LL3</t>
  </si>
  <si>
    <t>F5-50</t>
  </si>
  <si>
    <t>Ram 5500</t>
  </si>
  <si>
    <t xml:space="preserve">Pickup         3  </t>
  </si>
  <si>
    <t>Both</t>
  </si>
  <si>
    <t>Pickup #</t>
  </si>
  <si>
    <t>Name1</t>
  </si>
  <si>
    <t>SELECT DRIVER</t>
  </si>
  <si>
    <t>SELECT AREA</t>
  </si>
  <si>
    <t>Lower End</t>
  </si>
  <si>
    <t>Lincoln Ave. Area</t>
  </si>
  <si>
    <t>Byram Ridge Area</t>
  </si>
  <si>
    <t>Meadowlark Area</t>
  </si>
  <si>
    <t>Country Ridge Area</t>
  </si>
  <si>
    <t>Pine Ridge Area</t>
  </si>
  <si>
    <t>Rye Acres Area</t>
  </si>
  <si>
    <t>Tamarack Area</t>
  </si>
  <si>
    <t>SELECT TRUCK</t>
  </si>
  <si>
    <t>Area:</t>
  </si>
  <si>
    <t>Side</t>
  </si>
  <si>
    <t>SELECT SIDE</t>
  </si>
  <si>
    <t>-</t>
  </si>
  <si>
    <t>Yards:</t>
  </si>
  <si>
    <t>Total:</t>
  </si>
  <si>
    <t>Notes:</t>
  </si>
  <si>
    <t>Column1</t>
  </si>
  <si>
    <t>Column2</t>
  </si>
  <si>
    <t>Column3</t>
  </si>
  <si>
    <t>Column4</t>
  </si>
  <si>
    <t>Column5</t>
  </si>
  <si>
    <t>Column6</t>
  </si>
  <si>
    <t>Column7</t>
  </si>
  <si>
    <t>Month</t>
  </si>
  <si>
    <t>Week 1:</t>
  </si>
  <si>
    <t>Week 2:</t>
  </si>
  <si>
    <t>Week 3:</t>
  </si>
  <si>
    <t>Week 4:</t>
  </si>
  <si>
    <t>Month Total:</t>
  </si>
  <si>
    <t xml:space="preserve">Total: </t>
  </si>
  <si>
    <t>Leaf Collection Data:</t>
  </si>
  <si>
    <t>Year</t>
  </si>
  <si>
    <t>Total Yards</t>
  </si>
  <si>
    <t xml:space="preserve"> Total:</t>
  </si>
  <si>
    <t>Leaf Collection Data: Total By Year</t>
  </si>
  <si>
    <t>Joe</t>
  </si>
  <si>
    <t>Mike D</t>
  </si>
  <si>
    <t>Carlos</t>
  </si>
  <si>
    <t>Pete</t>
  </si>
  <si>
    <t>Next  Estimated Pickup Date</t>
  </si>
  <si>
    <t>N. Ridge (Meadowlark to King-odd#'s)</t>
  </si>
  <si>
    <t>N. Ridge (Betsy B. to Meadowlark-odd#'s)</t>
  </si>
  <si>
    <t>Millinium</t>
  </si>
  <si>
    <t>Milestone</t>
  </si>
  <si>
    <t>Pickup         19</t>
  </si>
  <si>
    <t>Pickup         20</t>
  </si>
  <si>
    <t>Pickup         21</t>
  </si>
  <si>
    <t>Pickup         22</t>
  </si>
  <si>
    <t>Pickup        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</si>
</sst>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[$-409]d\-mmm;@"/>
    <numFmt numFmtId="166" formatCode="m/d;@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 Rounded MT Bold"/>
      <family val="2"/>
    </font>
    <font>
      <sz val="8"/>
      <name val="Arial"/>
      <family val="2"/>
    </font>
    <font>
      <sz val="11"/>
      <color rgb="FF0101FD"/>
      <name val="Consolas"/>
      <family val="3"/>
    </font>
    <font>
      <sz val="12"/>
      <name val="Arial"/>
      <family val="2"/>
    </font>
    <font>
      <sz val="12"/>
      <color rgb="FF0000CC"/>
      <name val="Arial"/>
      <family val="2"/>
    </font>
    <font>
      <sz val="12"/>
      <color rgb="FF0101FD"/>
      <name val="Arial"/>
      <family val="2"/>
    </font>
    <font>
      <sz val="10"/>
      <color rgb="FF0101FD"/>
      <name val="Arial"/>
      <family val="2"/>
    </font>
    <font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name val="Rockwell"/>
      <family val="1"/>
    </font>
    <font>
      <b/>
      <u/>
      <sz val="18"/>
      <name val="Rockwell"/>
      <family val="1"/>
    </font>
    <font>
      <b/>
      <sz val="18"/>
      <name val="Rockwell"/>
      <family val="1"/>
    </font>
    <font>
      <sz val="18"/>
      <color rgb="FF0101FD"/>
      <name val="Rockwell"/>
      <family val="1"/>
    </font>
    <font>
      <b/>
      <sz val="18"/>
      <color rgb="FF0000CC"/>
      <name val="Rockwell"/>
      <family val="1"/>
    </font>
    <font>
      <b/>
      <sz val="2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EA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CEF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D4"/>
        <bgColor indexed="64"/>
      </patternFill>
    </fill>
    <fill>
      <patternFill patternType="solid">
        <fgColor theme="5" tint="0.3999755851924192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14" fontId="0" fillId="0" borderId="0" xfId="0" applyNumberFormat="1" applyAlignment="1">
      <alignment horizontal="center"/>
    </xf>
    <xf numFmtId="14" fontId="6" fillId="2" borderId="0" xfId="0" applyNumberFormat="1" applyFont="1" applyFill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6" fillId="2" borderId="0" xfId="0" applyFont="1" applyFill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2" borderId="4" xfId="0" applyFont="1" applyFill="1" applyBorder="1"/>
    <xf numFmtId="166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2" fillId="2" borderId="5" xfId="0" applyFont="1" applyFill="1" applyBorder="1"/>
    <xf numFmtId="0" fontId="2" fillId="2" borderId="6" xfId="0" applyFont="1" applyFill="1" applyBorder="1"/>
    <xf numFmtId="166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166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166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3" fillId="2" borderId="7" xfId="0" applyFont="1" applyFill="1" applyBorder="1"/>
    <xf numFmtId="0" fontId="2" fillId="2" borderId="8" xfId="0" applyFont="1" applyFill="1" applyBorder="1"/>
    <xf numFmtId="14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2" fillId="2" borderId="11" xfId="0" applyFont="1" applyFill="1" applyBorder="1"/>
    <xf numFmtId="0" fontId="2" fillId="2" borderId="12" xfId="0" applyFont="1" applyFill="1" applyBorder="1"/>
    <xf numFmtId="14" fontId="7" fillId="2" borderId="13" xfId="0" applyNumberFormat="1" applyFont="1" applyFill="1" applyBorder="1" applyAlignment="1">
      <alignment horizontal="right"/>
    </xf>
    <xf numFmtId="14" fontId="6" fillId="2" borderId="14" xfId="0" applyNumberFormat="1" applyFont="1" applyFill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14" fontId="5" fillId="2" borderId="5" xfId="0" applyNumberFormat="1" applyFont="1" applyFill="1" applyBorder="1" applyAlignment="1">
      <alignment horizontal="right"/>
    </xf>
    <xf numFmtId="14" fontId="2" fillId="2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2" fillId="2" borderId="2" xfId="0" applyFont="1" applyFill="1" applyBorder="1"/>
    <xf numFmtId="166" fontId="0" fillId="6" borderId="2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14" fontId="0" fillId="0" borderId="2" xfId="0" applyNumberForma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6" borderId="2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0" applyFont="1" applyBorder="1"/>
    <xf numFmtId="0" fontId="3" fillId="2" borderId="5" xfId="0" applyFont="1" applyFill="1" applyBorder="1"/>
    <xf numFmtId="0" fontId="10" fillId="5" borderId="2" xfId="0" applyFont="1" applyFill="1" applyBorder="1" applyAlignment="1">
      <alignment horizontal="right"/>
    </xf>
    <xf numFmtId="0" fontId="10" fillId="5" borderId="1" xfId="0" applyFont="1" applyFill="1" applyBorder="1" applyAlignment="1">
      <alignment horizontal="right"/>
    </xf>
    <xf numFmtId="14" fontId="0" fillId="2" borderId="2" xfId="0" applyNumberForma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/>
    <xf numFmtId="165" fontId="8" fillId="0" borderId="21" xfId="0" applyNumberFormat="1" applyFont="1" applyBorder="1" applyAlignment="1">
      <alignment horizontal="left"/>
    </xf>
    <xf numFmtId="0" fontId="5" fillId="0" borderId="23" xfId="0" applyFont="1" applyBorder="1"/>
    <xf numFmtId="0" fontId="5" fillId="0" borderId="18" xfId="0" applyFont="1" applyBorder="1"/>
    <xf numFmtId="166" fontId="5" fillId="2" borderId="2" xfId="0" applyNumberFormat="1" applyFont="1" applyFill="1" applyBorder="1" applyAlignment="1">
      <alignment horizontal="center"/>
    </xf>
    <xf numFmtId="0" fontId="0" fillId="7" borderId="21" xfId="0" applyFill="1" applyBorder="1"/>
    <xf numFmtId="16" fontId="4" fillId="7" borderId="21" xfId="0" applyNumberFormat="1" applyFont="1" applyFill="1" applyBorder="1" applyAlignment="1">
      <alignment horizontal="center" wrapText="1"/>
    </xf>
    <xf numFmtId="0" fontId="4" fillId="7" borderId="2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15" fillId="0" borderId="0" xfId="0" applyFont="1"/>
    <xf numFmtId="165" fontId="8" fillId="0" borderId="0" xfId="0" applyNumberFormat="1" applyFont="1" applyAlignment="1">
      <alignment horizontal="left"/>
    </xf>
    <xf numFmtId="0" fontId="5" fillId="0" borderId="0" xfId="0" applyFont="1"/>
    <xf numFmtId="165" fontId="5" fillId="0" borderId="0" xfId="0" applyNumberFormat="1" applyFont="1" applyAlignment="1">
      <alignment horizontal="left"/>
    </xf>
    <xf numFmtId="16" fontId="9" fillId="8" borderId="21" xfId="0" applyNumberFormat="1" applyFont="1" applyFill="1" applyBorder="1"/>
    <xf numFmtId="0" fontId="2" fillId="7" borderId="21" xfId="0" applyFont="1" applyFill="1" applyBorder="1" applyAlignment="1">
      <alignment horizontal="left"/>
    </xf>
    <xf numFmtId="0" fontId="9" fillId="9" borderId="21" xfId="0" applyFont="1" applyFill="1" applyBorder="1"/>
    <xf numFmtId="165" fontId="8" fillId="0" borderId="21" xfId="0" applyNumberFormat="1" applyFont="1" applyBorder="1"/>
    <xf numFmtId="0" fontId="9" fillId="2" borderId="21" xfId="0" applyFont="1" applyFill="1" applyBorder="1"/>
    <xf numFmtId="0" fontId="9" fillId="10" borderId="21" xfId="0" applyFont="1" applyFill="1" applyBorder="1"/>
    <xf numFmtId="0" fontId="9" fillId="11" borderId="21" xfId="0" applyFont="1" applyFill="1" applyBorder="1"/>
    <xf numFmtId="0" fontId="9" fillId="12" borderId="21" xfId="0" applyFont="1" applyFill="1" applyBorder="1"/>
    <xf numFmtId="0" fontId="9" fillId="13" borderId="21" xfId="0" applyFont="1" applyFill="1" applyBorder="1"/>
    <xf numFmtId="0" fontId="9" fillId="14" borderId="21" xfId="0" applyFont="1" applyFill="1" applyBorder="1"/>
    <xf numFmtId="0" fontId="9" fillId="15" borderId="21" xfId="0" applyFont="1" applyFill="1" applyBorder="1"/>
    <xf numFmtId="14" fontId="0" fillId="0" borderId="0" xfId="0" applyNumberFormat="1"/>
    <xf numFmtId="16" fontId="9" fillId="8" borderId="0" xfId="0" applyNumberFormat="1" applyFont="1" applyFill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9" fillId="2" borderId="28" xfId="0" applyFont="1" applyFill="1" applyBorder="1"/>
    <xf numFmtId="0" fontId="9" fillId="13" borderId="28" xfId="0" applyFont="1" applyFill="1" applyBorder="1"/>
    <xf numFmtId="0" fontId="9" fillId="15" borderId="28" xfId="0" applyFont="1" applyFill="1" applyBorder="1"/>
    <xf numFmtId="0" fontId="9" fillId="14" borderId="28" xfId="0" applyFont="1" applyFill="1" applyBorder="1"/>
    <xf numFmtId="0" fontId="5" fillId="0" borderId="29" xfId="0" applyFont="1" applyBorder="1"/>
    <xf numFmtId="0" fontId="9" fillId="12" borderId="28" xfId="0" applyFont="1" applyFill="1" applyBorder="1"/>
    <xf numFmtId="0" fontId="0" fillId="0" borderId="0" xfId="0" applyAlignment="1">
      <alignment horizontal="centerContinuous"/>
    </xf>
    <xf numFmtId="0" fontId="0" fillId="8" borderId="19" xfId="0" applyFill="1" applyBorder="1" applyAlignment="1">
      <alignment horizontal="centerContinuous"/>
    </xf>
    <xf numFmtId="0" fontId="7" fillId="8" borderId="21" xfId="0" applyFont="1" applyFill="1" applyBorder="1"/>
    <xf numFmtId="0" fontId="2" fillId="8" borderId="21" xfId="0" applyFont="1" applyFill="1" applyBorder="1"/>
    <xf numFmtId="0" fontId="7" fillId="8" borderId="27" xfId="0" applyFont="1" applyFill="1" applyBorder="1"/>
    <xf numFmtId="0" fontId="7" fillId="8" borderId="30" xfId="0" applyFont="1" applyFill="1" applyBorder="1" applyAlignment="1">
      <alignment horizontal="centerContinuous"/>
    </xf>
    <xf numFmtId="0" fontId="18" fillId="8" borderId="33" xfId="0" applyFont="1" applyFill="1" applyBorder="1" applyAlignment="1">
      <alignment horizontal="centerContinuous"/>
    </xf>
    <xf numFmtId="0" fontId="18" fillId="8" borderId="32" xfId="0" applyFont="1" applyFill="1" applyBorder="1" applyAlignment="1">
      <alignment horizontal="centerContinuous"/>
    </xf>
    <xf numFmtId="0" fontId="19" fillId="8" borderId="32" xfId="0" applyFont="1" applyFill="1" applyBorder="1" applyAlignment="1">
      <alignment horizontal="centerContinuous"/>
    </xf>
    <xf numFmtId="0" fontId="19" fillId="8" borderId="34" xfId="0" applyFont="1" applyFill="1" applyBorder="1" applyAlignment="1">
      <alignment horizontal="centerContinuous"/>
    </xf>
    <xf numFmtId="0" fontId="16" fillId="8" borderId="25" xfId="0" applyFont="1" applyFill="1" applyBorder="1" applyProtection="1">
      <protection locked="0"/>
    </xf>
    <xf numFmtId="0" fontId="16" fillId="8" borderId="26" xfId="0" applyFont="1" applyFill="1" applyBorder="1" applyProtection="1">
      <protection locked="0"/>
    </xf>
    <xf numFmtId="0" fontId="0" fillId="8" borderId="26" xfId="0" applyFill="1" applyBorder="1" applyProtection="1">
      <protection locked="0"/>
    </xf>
    <xf numFmtId="0" fontId="0" fillId="8" borderId="35" xfId="0" applyFill="1" applyBorder="1" applyProtection="1">
      <protection locked="0"/>
    </xf>
    <xf numFmtId="0" fontId="16" fillId="8" borderId="21" xfId="0" applyFont="1" applyFill="1" applyBorder="1" applyAlignment="1" applyProtection="1">
      <alignment horizontal="center"/>
      <protection locked="0"/>
    </xf>
    <xf numFmtId="0" fontId="0" fillId="8" borderId="0" xfId="0" applyFill="1" applyAlignment="1" applyProtection="1">
      <alignment horizontal="centerContinuous" vertical="distributed"/>
      <protection locked="0"/>
    </xf>
    <xf numFmtId="0" fontId="5" fillId="8" borderId="20" xfId="0" applyFont="1" applyFill="1" applyBorder="1" applyAlignment="1" applyProtection="1">
      <alignment horizontal="right"/>
      <protection locked="0"/>
    </xf>
    <xf numFmtId="0" fontId="20" fillId="13" borderId="39" xfId="0" applyFont="1" applyFill="1" applyBorder="1" applyAlignment="1">
      <alignment horizontal="center" vertical="center"/>
    </xf>
    <xf numFmtId="0" fontId="20" fillId="13" borderId="40" xfId="0" applyFont="1" applyFill="1" applyBorder="1" applyAlignment="1">
      <alignment horizontal="center" vertical="center"/>
    </xf>
    <xf numFmtId="0" fontId="20" fillId="13" borderId="42" xfId="0" applyFont="1" applyFill="1" applyBorder="1" applyAlignment="1">
      <alignment horizontal="center" vertical="center"/>
    </xf>
    <xf numFmtId="0" fontId="20" fillId="13" borderId="26" xfId="0" applyFont="1" applyFill="1" applyBorder="1" applyAlignment="1">
      <alignment horizontal="center" vertical="center"/>
    </xf>
    <xf numFmtId="0" fontId="20" fillId="13" borderId="44" xfId="0" applyFont="1" applyFill="1" applyBorder="1" applyAlignment="1">
      <alignment horizontal="center" vertical="center"/>
    </xf>
    <xf numFmtId="0" fontId="20" fillId="13" borderId="45" xfId="0" applyFont="1" applyFill="1" applyBorder="1" applyAlignment="1">
      <alignment horizontal="center" vertical="center"/>
    </xf>
    <xf numFmtId="0" fontId="20" fillId="13" borderId="47" xfId="0" applyFont="1" applyFill="1" applyBorder="1" applyAlignment="1">
      <alignment horizontal="center"/>
    </xf>
    <xf numFmtId="0" fontId="20" fillId="13" borderId="48" xfId="0" applyFont="1" applyFill="1" applyBorder="1" applyAlignment="1">
      <alignment horizontal="center"/>
    </xf>
    <xf numFmtId="0" fontId="20" fillId="12" borderId="39" xfId="0" applyFont="1" applyFill="1" applyBorder="1" applyAlignment="1">
      <alignment horizontal="center" vertical="center"/>
    </xf>
    <xf numFmtId="0" fontId="20" fillId="12" borderId="40" xfId="0" applyFont="1" applyFill="1" applyBorder="1" applyAlignment="1">
      <alignment horizontal="center" vertical="center"/>
    </xf>
    <xf numFmtId="0" fontId="20" fillId="12" borderId="41" xfId="0" applyFont="1" applyFill="1" applyBorder="1" applyAlignment="1">
      <alignment horizontal="center" vertical="center"/>
    </xf>
    <xf numFmtId="0" fontId="20" fillId="12" borderId="42" xfId="0" applyFont="1" applyFill="1" applyBorder="1" applyAlignment="1">
      <alignment horizontal="center" vertical="center"/>
    </xf>
    <xf numFmtId="0" fontId="20" fillId="12" borderId="26" xfId="0" applyFont="1" applyFill="1" applyBorder="1" applyAlignment="1">
      <alignment horizontal="center" vertical="center"/>
    </xf>
    <xf numFmtId="0" fontId="20" fillId="12" borderId="43" xfId="0" applyFont="1" applyFill="1" applyBorder="1" applyAlignment="1">
      <alignment horizontal="center" vertical="center"/>
    </xf>
    <xf numFmtId="0" fontId="20" fillId="12" borderId="44" xfId="0" applyFont="1" applyFill="1" applyBorder="1" applyAlignment="1">
      <alignment horizontal="center" vertical="center"/>
    </xf>
    <xf numFmtId="0" fontId="20" fillId="12" borderId="45" xfId="0" applyFont="1" applyFill="1" applyBorder="1" applyAlignment="1">
      <alignment horizontal="center" vertical="center"/>
    </xf>
    <xf numFmtId="0" fontId="20" fillId="12" borderId="46" xfId="0" applyFont="1" applyFill="1" applyBorder="1" applyAlignment="1">
      <alignment horizontal="center" vertical="center"/>
    </xf>
    <xf numFmtId="0" fontId="20" fillId="12" borderId="47" xfId="0" applyFont="1" applyFill="1" applyBorder="1" applyAlignment="1">
      <alignment horizontal="center"/>
    </xf>
    <xf numFmtId="0" fontId="20" fillId="12" borderId="48" xfId="0" applyFont="1" applyFill="1" applyBorder="1" applyAlignment="1">
      <alignment horizontal="center"/>
    </xf>
    <xf numFmtId="0" fontId="20" fillId="14" borderId="39" xfId="0" applyFont="1" applyFill="1" applyBorder="1" applyAlignment="1">
      <alignment horizontal="center" vertical="center"/>
    </xf>
    <xf numFmtId="0" fontId="20" fillId="14" borderId="40" xfId="0" applyFont="1" applyFill="1" applyBorder="1" applyAlignment="1">
      <alignment horizontal="center" vertical="center"/>
    </xf>
    <xf numFmtId="0" fontId="20" fillId="14" borderId="41" xfId="0" applyFont="1" applyFill="1" applyBorder="1" applyAlignment="1">
      <alignment horizontal="center" vertical="center"/>
    </xf>
    <xf numFmtId="0" fontId="20" fillId="14" borderId="42" xfId="0" applyFont="1" applyFill="1" applyBorder="1" applyAlignment="1">
      <alignment horizontal="center" vertical="center"/>
    </xf>
    <xf numFmtId="0" fontId="20" fillId="14" borderId="26" xfId="0" applyFont="1" applyFill="1" applyBorder="1" applyAlignment="1">
      <alignment horizontal="center" vertical="center"/>
    </xf>
    <xf numFmtId="0" fontId="20" fillId="14" borderId="43" xfId="0" applyFont="1" applyFill="1" applyBorder="1" applyAlignment="1">
      <alignment horizontal="center" vertical="center"/>
    </xf>
    <xf numFmtId="0" fontId="20" fillId="14" borderId="44" xfId="0" applyFont="1" applyFill="1" applyBorder="1" applyAlignment="1">
      <alignment horizontal="center" vertical="center"/>
    </xf>
    <xf numFmtId="0" fontId="20" fillId="14" borderId="45" xfId="0" applyFont="1" applyFill="1" applyBorder="1" applyAlignment="1">
      <alignment horizontal="center" vertical="center"/>
    </xf>
    <xf numFmtId="0" fontId="20" fillId="14" borderId="46" xfId="0" applyFont="1" applyFill="1" applyBorder="1" applyAlignment="1">
      <alignment horizontal="center" vertical="center"/>
    </xf>
    <xf numFmtId="0" fontId="20" fillId="14" borderId="47" xfId="0" applyFont="1" applyFill="1" applyBorder="1" applyAlignment="1">
      <alignment horizontal="center"/>
    </xf>
    <xf numFmtId="0" fontId="20" fillId="14" borderId="48" xfId="0" applyFont="1" applyFill="1" applyBorder="1" applyAlignment="1">
      <alignment horizontal="center"/>
    </xf>
    <xf numFmtId="0" fontId="20" fillId="14" borderId="58" xfId="0" applyFont="1" applyFill="1" applyBorder="1" applyAlignment="1">
      <alignment horizontal="center"/>
    </xf>
    <xf numFmtId="0" fontId="20" fillId="14" borderId="59" xfId="0" applyFont="1" applyFill="1" applyBorder="1" applyAlignment="1">
      <alignment horizontal="centerContinuous"/>
    </xf>
    <xf numFmtId="0" fontId="20" fillId="14" borderId="60" xfId="0" applyFont="1" applyFill="1" applyBorder="1" applyAlignment="1">
      <alignment horizontal="centerContinuous"/>
    </xf>
    <xf numFmtId="0" fontId="20" fillId="14" borderId="61" xfId="0" applyFont="1" applyFill="1" applyBorder="1" applyAlignment="1">
      <alignment horizontal="centerContinuous"/>
    </xf>
    <xf numFmtId="0" fontId="20" fillId="13" borderId="49" xfId="0" applyFont="1" applyFill="1" applyBorder="1" applyAlignment="1">
      <alignment horizontal="center" vertical="center"/>
    </xf>
    <xf numFmtId="0" fontId="20" fillId="13" borderId="31" xfId="0" applyFont="1" applyFill="1" applyBorder="1" applyAlignment="1">
      <alignment horizontal="center" vertical="center"/>
    </xf>
    <xf numFmtId="0" fontId="20" fillId="13" borderId="50" xfId="0" applyFont="1" applyFill="1" applyBorder="1" applyAlignment="1">
      <alignment horizontal="center" vertical="center"/>
    </xf>
    <xf numFmtId="0" fontId="20" fillId="13" borderId="51" xfId="0" applyFont="1" applyFill="1" applyBorder="1" applyAlignment="1">
      <alignment horizontal="center"/>
    </xf>
    <xf numFmtId="0" fontId="20" fillId="12" borderId="58" xfId="0" applyFont="1" applyFill="1" applyBorder="1" applyAlignment="1">
      <alignment horizontal="center"/>
    </xf>
    <xf numFmtId="0" fontId="20" fillId="12" borderId="59" xfId="0" applyFont="1" applyFill="1" applyBorder="1" applyAlignment="1">
      <alignment horizontal="centerContinuous"/>
    </xf>
    <xf numFmtId="0" fontId="20" fillId="12" borderId="60" xfId="0" applyFont="1" applyFill="1" applyBorder="1" applyAlignment="1">
      <alignment horizontal="centerContinuous"/>
    </xf>
    <xf numFmtId="0" fontId="20" fillId="13" borderId="59" xfId="0" applyFont="1" applyFill="1" applyBorder="1" applyAlignment="1">
      <alignment horizontal="centerContinuous"/>
    </xf>
    <xf numFmtId="0" fontId="20" fillId="13" borderId="60" xfId="0" applyFont="1" applyFill="1" applyBorder="1" applyAlignment="1">
      <alignment horizontal="centerContinuous"/>
    </xf>
    <xf numFmtId="0" fontId="20" fillId="17" borderId="39" xfId="0" applyFont="1" applyFill="1" applyBorder="1" applyAlignment="1">
      <alignment horizontal="center" vertical="center"/>
    </xf>
    <xf numFmtId="0" fontId="20" fillId="17" borderId="40" xfId="0" applyFont="1" applyFill="1" applyBorder="1" applyAlignment="1">
      <alignment horizontal="center" vertical="center"/>
    </xf>
    <xf numFmtId="0" fontId="20" fillId="17" borderId="41" xfId="0" applyFont="1" applyFill="1" applyBorder="1" applyAlignment="1">
      <alignment horizontal="center" vertical="center"/>
    </xf>
    <xf numFmtId="0" fontId="20" fillId="17" borderId="42" xfId="0" applyFont="1" applyFill="1" applyBorder="1" applyAlignment="1">
      <alignment horizontal="center" vertical="center"/>
    </xf>
    <xf numFmtId="0" fontId="20" fillId="17" borderId="26" xfId="0" applyFont="1" applyFill="1" applyBorder="1" applyAlignment="1">
      <alignment horizontal="center" vertical="center"/>
    </xf>
    <xf numFmtId="0" fontId="20" fillId="17" borderId="43" xfId="0" applyFont="1" applyFill="1" applyBorder="1" applyAlignment="1">
      <alignment horizontal="center" vertical="center"/>
    </xf>
    <xf numFmtId="0" fontId="20" fillId="17" borderId="44" xfId="0" applyFont="1" applyFill="1" applyBorder="1" applyAlignment="1">
      <alignment horizontal="center" vertical="center"/>
    </xf>
    <xf numFmtId="0" fontId="20" fillId="17" borderId="45" xfId="0" applyFont="1" applyFill="1" applyBorder="1" applyAlignment="1">
      <alignment horizontal="center" vertical="center"/>
    </xf>
    <xf numFmtId="0" fontId="20" fillId="17" borderId="46" xfId="0" applyFont="1" applyFill="1" applyBorder="1" applyAlignment="1">
      <alignment horizontal="center" vertical="center"/>
    </xf>
    <xf numFmtId="0" fontId="20" fillId="17" borderId="47" xfId="0" applyFont="1" applyFill="1" applyBorder="1" applyAlignment="1">
      <alignment horizontal="center"/>
    </xf>
    <xf numFmtId="0" fontId="20" fillId="17" borderId="48" xfId="0" applyFont="1" applyFill="1" applyBorder="1" applyAlignment="1">
      <alignment horizontal="center"/>
    </xf>
    <xf numFmtId="0" fontId="20" fillId="17" borderId="58" xfId="0" applyFont="1" applyFill="1" applyBorder="1" applyAlignment="1">
      <alignment horizontal="center"/>
    </xf>
    <xf numFmtId="0" fontId="20" fillId="17" borderId="59" xfId="0" applyFont="1" applyFill="1" applyBorder="1" applyAlignment="1">
      <alignment horizontal="centerContinuous"/>
    </xf>
    <xf numFmtId="0" fontId="20" fillId="17" borderId="60" xfId="0" applyFont="1" applyFill="1" applyBorder="1" applyAlignment="1">
      <alignment horizontal="centerContinuous"/>
    </xf>
    <xf numFmtId="0" fontId="20" fillId="17" borderId="61" xfId="0" applyFont="1" applyFill="1" applyBorder="1" applyAlignment="1">
      <alignment horizontal="centerContinuous"/>
    </xf>
    <xf numFmtId="0" fontId="21" fillId="16" borderId="36" xfId="0" applyFont="1" applyFill="1" applyBorder="1"/>
    <xf numFmtId="0" fontId="21" fillId="16" borderId="52" xfId="0" applyFont="1" applyFill="1" applyBorder="1"/>
    <xf numFmtId="0" fontId="21" fillId="16" borderId="53" xfId="0" applyFont="1" applyFill="1" applyBorder="1"/>
    <xf numFmtId="0" fontId="21" fillId="18" borderId="36" xfId="0" applyFont="1" applyFill="1" applyBorder="1"/>
    <xf numFmtId="0" fontId="21" fillId="18" borderId="52" xfId="0" applyFont="1" applyFill="1" applyBorder="1"/>
    <xf numFmtId="0" fontId="21" fillId="18" borderId="53" xfId="0" applyFont="1" applyFill="1" applyBorder="1"/>
    <xf numFmtId="0" fontId="21" fillId="18" borderId="54" xfId="0" applyFont="1" applyFill="1" applyBorder="1" applyAlignment="1">
      <alignment horizontal="left"/>
    </xf>
    <xf numFmtId="0" fontId="21" fillId="19" borderId="36" xfId="0" applyFont="1" applyFill="1" applyBorder="1"/>
    <xf numFmtId="0" fontId="21" fillId="19" borderId="52" xfId="0" applyFont="1" applyFill="1" applyBorder="1"/>
    <xf numFmtId="0" fontId="21" fillId="19" borderId="53" xfId="0" applyFont="1" applyFill="1" applyBorder="1"/>
    <xf numFmtId="0" fontId="21" fillId="19" borderId="54" xfId="0" applyFont="1" applyFill="1" applyBorder="1" applyAlignment="1">
      <alignment horizontal="left"/>
    </xf>
    <xf numFmtId="0" fontId="22" fillId="16" borderId="28" xfId="0" applyFont="1" applyFill="1" applyBorder="1" applyAlignment="1">
      <alignment horizontal="center"/>
    </xf>
    <xf numFmtId="0" fontId="22" fillId="18" borderId="28" xfId="0" applyFont="1" applyFill="1" applyBorder="1" applyAlignment="1">
      <alignment horizontal="center"/>
    </xf>
    <xf numFmtId="0" fontId="22" fillId="18" borderId="56" xfId="0" applyFont="1" applyFill="1" applyBorder="1" applyAlignment="1">
      <alignment horizontal="center"/>
    </xf>
    <xf numFmtId="0" fontId="22" fillId="19" borderId="28" xfId="0" applyFont="1" applyFill="1" applyBorder="1" applyAlignment="1">
      <alignment horizontal="center"/>
    </xf>
    <xf numFmtId="0" fontId="22" fillId="19" borderId="56" xfId="0" applyFont="1" applyFill="1" applyBorder="1" applyAlignment="1">
      <alignment horizontal="center"/>
    </xf>
    <xf numFmtId="0" fontId="22" fillId="20" borderId="28" xfId="0" applyFont="1" applyFill="1" applyBorder="1" applyAlignment="1">
      <alignment horizontal="center"/>
    </xf>
    <xf numFmtId="0" fontId="22" fillId="20" borderId="56" xfId="0" applyFont="1" applyFill="1" applyBorder="1" applyAlignment="1">
      <alignment horizontal="center"/>
    </xf>
    <xf numFmtId="0" fontId="23" fillId="13" borderId="57" xfId="0" applyFont="1" applyFill="1" applyBorder="1" applyAlignment="1">
      <alignment horizontal="right" vertical="center"/>
    </xf>
    <xf numFmtId="0" fontId="23" fillId="13" borderId="37" xfId="0" applyFont="1" applyFill="1" applyBorder="1" applyAlignment="1">
      <alignment horizontal="right" vertical="center"/>
    </xf>
    <xf numFmtId="0" fontId="23" fillId="13" borderId="38" xfId="0" applyFont="1" applyFill="1" applyBorder="1" applyAlignment="1">
      <alignment horizontal="right" vertical="center"/>
    </xf>
    <xf numFmtId="0" fontId="23" fillId="12" borderId="57" xfId="0" applyFont="1" applyFill="1" applyBorder="1" applyAlignment="1">
      <alignment horizontal="right" vertical="center"/>
    </xf>
    <xf numFmtId="0" fontId="23" fillId="12" borderId="37" xfId="0" applyFont="1" applyFill="1" applyBorder="1" applyAlignment="1">
      <alignment horizontal="right" vertical="center"/>
    </xf>
    <xf numFmtId="0" fontId="23" fillId="12" borderId="38" xfId="0" applyFont="1" applyFill="1" applyBorder="1" applyAlignment="1">
      <alignment horizontal="right" vertical="center"/>
    </xf>
    <xf numFmtId="0" fontId="23" fillId="14" borderId="57" xfId="0" applyFont="1" applyFill="1" applyBorder="1" applyAlignment="1">
      <alignment horizontal="right" vertical="center"/>
    </xf>
    <xf numFmtId="0" fontId="23" fillId="14" borderId="37" xfId="0" applyFont="1" applyFill="1" applyBorder="1" applyAlignment="1">
      <alignment horizontal="right" vertical="center"/>
    </xf>
    <xf numFmtId="0" fontId="23" fillId="14" borderId="38" xfId="0" applyFont="1" applyFill="1" applyBorder="1" applyAlignment="1">
      <alignment horizontal="right" vertical="center"/>
    </xf>
    <xf numFmtId="0" fontId="23" fillId="17" borderId="57" xfId="0" applyFont="1" applyFill="1" applyBorder="1" applyAlignment="1">
      <alignment horizontal="right" vertical="center"/>
    </xf>
    <xf numFmtId="0" fontId="23" fillId="17" borderId="37" xfId="0" applyFont="1" applyFill="1" applyBorder="1" applyAlignment="1">
      <alignment horizontal="right" vertical="center"/>
    </xf>
    <xf numFmtId="0" fontId="23" fillId="17" borderId="38" xfId="0" applyFont="1" applyFill="1" applyBorder="1" applyAlignment="1">
      <alignment horizontal="right" vertical="center"/>
    </xf>
    <xf numFmtId="0" fontId="22" fillId="20" borderId="55" xfId="0" applyFont="1" applyFill="1" applyBorder="1" applyAlignment="1">
      <alignment horizontal="center" vertical="center"/>
    </xf>
    <xf numFmtId="0" fontId="22" fillId="19" borderId="55" xfId="0" applyFont="1" applyFill="1" applyBorder="1" applyAlignment="1">
      <alignment horizontal="center" vertical="center"/>
    </xf>
    <xf numFmtId="0" fontId="22" fillId="18" borderId="55" xfId="0" applyFont="1" applyFill="1" applyBorder="1" applyAlignment="1">
      <alignment horizontal="center" vertical="center"/>
    </xf>
    <xf numFmtId="0" fontId="22" fillId="16" borderId="55" xfId="0" applyFont="1" applyFill="1" applyBorder="1" applyAlignment="1">
      <alignment horizontal="center" vertical="center"/>
    </xf>
    <xf numFmtId="0" fontId="21" fillId="8" borderId="0" xfId="0" applyFont="1" applyFill="1"/>
    <xf numFmtId="0" fontId="21" fillId="8" borderId="0" xfId="0" applyFont="1" applyFill="1" applyAlignment="1">
      <alignment horizontal="left"/>
    </xf>
    <xf numFmtId="0" fontId="22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/>
    </xf>
    <xf numFmtId="0" fontId="23" fillId="8" borderId="0" xfId="0" applyFont="1" applyFill="1" applyAlignment="1">
      <alignment horizontal="right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/>
    </xf>
    <xf numFmtId="0" fontId="20" fillId="8" borderId="0" xfId="0" applyFont="1" applyFill="1" applyAlignment="1">
      <alignment horizontal="centerContinuous"/>
    </xf>
    <xf numFmtId="0" fontId="21" fillId="16" borderId="53" xfId="0" applyFont="1" applyFill="1" applyBorder="1" applyAlignment="1">
      <alignment horizontal="left"/>
    </xf>
    <xf numFmtId="0" fontId="22" fillId="16" borderId="22" xfId="0" applyFont="1" applyFill="1" applyBorder="1" applyAlignment="1">
      <alignment horizontal="center"/>
    </xf>
    <xf numFmtId="0" fontId="21" fillId="20" borderId="62" xfId="0" applyFont="1" applyFill="1" applyBorder="1"/>
    <xf numFmtId="0" fontId="21" fillId="20" borderId="24" xfId="0" applyFont="1" applyFill="1" applyBorder="1"/>
    <xf numFmtId="0" fontId="21" fillId="20" borderId="15" xfId="0" applyFont="1" applyFill="1" applyBorder="1"/>
    <xf numFmtId="0" fontId="21" fillId="20" borderId="63" xfId="0" applyFont="1" applyFill="1" applyBorder="1" applyAlignment="1">
      <alignment horizontal="left"/>
    </xf>
    <xf numFmtId="0" fontId="22" fillId="21" borderId="55" xfId="0" applyFont="1" applyFill="1" applyBorder="1" applyAlignment="1">
      <alignment horizontal="center" vertical="center"/>
    </xf>
    <xf numFmtId="0" fontId="22" fillId="21" borderId="56" xfId="0" applyFont="1" applyFill="1" applyBorder="1" applyAlignment="1">
      <alignment horizontal="center"/>
    </xf>
    <xf numFmtId="0" fontId="23" fillId="7" borderId="57" xfId="0" applyFont="1" applyFill="1" applyBorder="1" applyAlignment="1">
      <alignment horizontal="right" vertical="center"/>
    </xf>
    <xf numFmtId="0" fontId="23" fillId="7" borderId="38" xfId="0" applyFont="1" applyFill="1" applyBorder="1" applyAlignment="1">
      <alignment horizontal="right" vertical="center"/>
    </xf>
    <xf numFmtId="0" fontId="24" fillId="21" borderId="36" xfId="0" applyFont="1" applyFill="1" applyBorder="1"/>
    <xf numFmtId="0" fontId="21" fillId="21" borderId="64" xfId="0" applyFont="1" applyFill="1" applyBorder="1"/>
    <xf numFmtId="0" fontId="20" fillId="7" borderId="65" xfId="0" applyFont="1" applyFill="1" applyBorder="1" applyAlignment="1">
      <alignment horizontal="center" vertical="center"/>
    </xf>
    <xf numFmtId="0" fontId="20" fillId="7" borderId="66" xfId="0" applyFont="1" applyFill="1" applyBorder="1" applyAlignment="1">
      <alignment horizontal="center" vertical="center"/>
    </xf>
    <xf numFmtId="0" fontId="20" fillId="7" borderId="68" xfId="0" applyFont="1" applyFill="1" applyBorder="1" applyAlignment="1">
      <alignment horizontal="center"/>
    </xf>
    <xf numFmtId="0" fontId="7" fillId="8" borderId="36" xfId="0" applyFont="1" applyFill="1" applyBorder="1"/>
    <xf numFmtId="0" fontId="16" fillId="8" borderId="69" xfId="0" applyFont="1" applyFill="1" applyBorder="1" applyAlignment="1" applyProtection="1">
      <alignment horizontal="center"/>
      <protection locked="0"/>
    </xf>
    <xf numFmtId="0" fontId="7" fillId="8" borderId="70" xfId="0" applyFont="1" applyFill="1" applyBorder="1"/>
    <xf numFmtId="16" fontId="16" fillId="8" borderId="71" xfId="0" applyNumberFormat="1" applyFont="1" applyFill="1" applyBorder="1" applyAlignment="1" applyProtection="1">
      <alignment horizontal="center"/>
      <protection locked="0"/>
    </xf>
    <xf numFmtId="0" fontId="7" fillId="8" borderId="67" xfId="0" applyFont="1" applyFill="1" applyBorder="1"/>
    <xf numFmtId="16" fontId="16" fillId="8" borderId="72" xfId="0" applyNumberFormat="1" applyFont="1" applyFill="1" applyBorder="1" applyAlignment="1" applyProtection="1">
      <alignment horizontal="center"/>
      <protection locked="0"/>
    </xf>
    <xf numFmtId="0" fontId="7" fillId="8" borderId="37" xfId="0" applyFont="1" applyFill="1" applyBorder="1" applyAlignment="1">
      <alignment horizontal="centerContinuous"/>
    </xf>
    <xf numFmtId="16" fontId="7" fillId="8" borderId="73" xfId="0" applyNumberFormat="1" applyFont="1" applyFill="1" applyBorder="1" applyAlignment="1">
      <alignment horizontal="center"/>
    </xf>
    <xf numFmtId="0" fontId="17" fillId="8" borderId="74" xfId="0" applyFont="1" applyFill="1" applyBorder="1" applyAlignment="1">
      <alignment horizontal="centerContinuous"/>
    </xf>
    <xf numFmtId="16" fontId="16" fillId="8" borderId="75" xfId="0" applyNumberFormat="1" applyFont="1" applyFill="1" applyBorder="1" applyProtection="1">
      <protection locked="0"/>
    </xf>
    <xf numFmtId="0" fontId="17" fillId="8" borderId="76" xfId="0" applyFont="1" applyFill="1" applyBorder="1" applyAlignment="1">
      <alignment horizontal="centerContinuous"/>
    </xf>
    <xf numFmtId="16" fontId="16" fillId="8" borderId="77" xfId="0" applyNumberFormat="1" applyFont="1" applyFill="1" applyBorder="1" applyProtection="1">
      <protection locked="0"/>
    </xf>
    <xf numFmtId="0" fontId="0" fillId="8" borderId="77" xfId="0" applyFill="1" applyBorder="1" applyProtection="1">
      <protection locked="0"/>
    </xf>
    <xf numFmtId="0" fontId="17" fillId="8" borderId="78" xfId="0" applyFont="1" applyFill="1" applyBorder="1" applyAlignment="1">
      <alignment horizontal="centerContinuous"/>
    </xf>
    <xf numFmtId="0" fontId="0" fillId="8" borderId="79" xfId="0" applyFill="1" applyBorder="1" applyProtection="1">
      <protection locked="0"/>
    </xf>
    <xf numFmtId="0" fontId="5" fillId="8" borderId="80" xfId="0" applyFont="1" applyFill="1" applyBorder="1"/>
    <xf numFmtId="0" fontId="6" fillId="8" borderId="81" xfId="0" applyFont="1" applyFill="1" applyBorder="1" applyAlignment="1">
      <alignment horizontal="centerContinuous"/>
    </xf>
    <xf numFmtId="0" fontId="0" fillId="8" borderId="82" xfId="0" applyFill="1" applyBorder="1" applyAlignment="1">
      <alignment horizontal="centerContinuous"/>
    </xf>
    <xf numFmtId="0" fontId="5" fillId="8" borderId="83" xfId="0" applyFont="1" applyFill="1" applyBorder="1" applyAlignment="1" applyProtection="1">
      <alignment horizontal="centerContinuous" vertical="distributed" wrapText="1"/>
      <protection locked="0"/>
    </xf>
    <xf numFmtId="0" fontId="0" fillId="8" borderId="84" xfId="0" applyFill="1" applyBorder="1" applyAlignment="1" applyProtection="1">
      <alignment horizontal="centerContinuous" vertical="distributed"/>
      <protection locked="0"/>
    </xf>
    <xf numFmtId="0" fontId="0" fillId="8" borderId="83" xfId="0" applyFill="1" applyBorder="1" applyAlignment="1" applyProtection="1">
      <alignment horizontal="centerContinuous" vertical="distributed"/>
      <protection locked="0"/>
    </xf>
    <xf numFmtId="0" fontId="0" fillId="8" borderId="85" xfId="0" applyFill="1" applyBorder="1" applyAlignment="1" applyProtection="1">
      <alignment horizontal="centerContinuous" vertical="distributed"/>
      <protection locked="0"/>
    </xf>
    <xf numFmtId="0" fontId="0" fillId="8" borderId="86" xfId="0" applyFill="1" applyBorder="1" applyAlignment="1" applyProtection="1">
      <alignment horizontal="centerContinuous" vertical="distributed"/>
      <protection locked="0"/>
    </xf>
    <xf numFmtId="0" fontId="0" fillId="8" borderId="87" xfId="0" applyFill="1" applyBorder="1" applyAlignment="1" applyProtection="1">
      <alignment horizontal="centerContinuous" vertical="distributed"/>
      <protection locked="0"/>
    </xf>
    <xf numFmtId="0" fontId="0" fillId="0" borderId="83" xfId="0" applyBorder="1" applyAlignment="1">
      <alignment horizontal="centerContinuous"/>
    </xf>
    <xf numFmtId="0" fontId="0" fillId="0" borderId="84" xfId="0" applyBorder="1"/>
    <xf numFmtId="0" fontId="0" fillId="0" borderId="83" xfId="0" applyBorder="1"/>
    <xf numFmtId="0" fontId="25" fillId="0" borderId="0" xfId="0" applyFont="1"/>
    <xf numFmtId="0" fontId="25" fillId="13" borderId="20" xfId="0" applyFont="1" applyFill="1" applyBorder="1" applyAlignment="1" applyProtection="1">
      <alignment horizontal="center" vertical="center"/>
      <protection locked="0"/>
    </xf>
    <xf numFmtId="16" fontId="25" fillId="8" borderId="0" xfId="0" applyNumberFormat="1" applyFont="1" applyFill="1"/>
    <xf numFmtId="0" fontId="25" fillId="0" borderId="0" xfId="0" applyFont="1" applyAlignment="1">
      <alignment horizontal="centerContinuous"/>
    </xf>
    <xf numFmtId="0" fontId="27" fillId="8" borderId="57" xfId="0" applyFont="1" applyFill="1" applyBorder="1" applyAlignment="1">
      <alignment horizontal="centerContinuous" vertical="center"/>
    </xf>
    <xf numFmtId="0" fontId="27" fillId="8" borderId="88" xfId="0" applyFont="1" applyFill="1" applyBorder="1" applyAlignment="1">
      <alignment horizontal="centerContinuous" vertical="center"/>
    </xf>
    <xf numFmtId="0" fontId="28" fillId="8" borderId="33" xfId="0" applyFont="1" applyFill="1" applyBorder="1" applyAlignment="1">
      <alignment horizontal="centerContinuous" vertical="center"/>
    </xf>
    <xf numFmtId="0" fontId="28" fillId="8" borderId="32" xfId="0" applyFont="1" applyFill="1" applyBorder="1" applyAlignment="1">
      <alignment horizontal="centerContinuous" vertical="center"/>
    </xf>
    <xf numFmtId="0" fontId="28" fillId="8" borderId="34" xfId="0" applyFont="1" applyFill="1" applyBorder="1" applyAlignment="1">
      <alignment horizontal="centerContinuous" vertical="center"/>
    </xf>
    <xf numFmtId="0" fontId="27" fillId="8" borderId="37" xfId="0" applyFont="1" applyFill="1" applyBorder="1" applyAlignment="1">
      <alignment horizontal="center" vertical="center"/>
    </xf>
    <xf numFmtId="0" fontId="27" fillId="8" borderId="21" xfId="0" applyFont="1" applyFill="1" applyBorder="1" applyAlignment="1">
      <alignment horizontal="center" vertical="center"/>
    </xf>
    <xf numFmtId="0" fontId="25" fillId="8" borderId="19" xfId="0" applyFont="1" applyFill="1" applyBorder="1" applyAlignment="1">
      <alignment horizontal="centerContinuous" vertical="center"/>
    </xf>
    <xf numFmtId="0" fontId="26" fillId="8" borderId="81" xfId="0" applyFont="1" applyFill="1" applyBorder="1" applyAlignment="1">
      <alignment horizontal="centerContinuous" vertical="center"/>
    </xf>
    <xf numFmtId="0" fontId="25" fillId="8" borderId="82" xfId="0" applyFont="1" applyFill="1" applyBorder="1" applyAlignment="1">
      <alignment horizontal="centerContinuous" vertical="center"/>
    </xf>
    <xf numFmtId="0" fontId="27" fillId="8" borderId="36" xfId="0" applyFont="1" applyFill="1" applyBorder="1" applyAlignment="1">
      <alignment horizontal="center" vertical="center"/>
    </xf>
    <xf numFmtId="0" fontId="27" fillId="8" borderId="70" xfId="0" applyFont="1" applyFill="1" applyBorder="1" applyAlignment="1">
      <alignment horizontal="center" vertical="center"/>
    </xf>
    <xf numFmtId="0" fontId="27" fillId="8" borderId="27" xfId="0" applyFont="1" applyFill="1" applyBorder="1" applyAlignment="1">
      <alignment horizontal="center" vertical="center"/>
    </xf>
    <xf numFmtId="16" fontId="27" fillId="8" borderId="73" xfId="0" applyNumberFormat="1" applyFont="1" applyFill="1" applyBorder="1" applyAlignment="1">
      <alignment horizontal="center" vertical="center"/>
    </xf>
    <xf numFmtId="0" fontId="25" fillId="8" borderId="80" xfId="0" applyFont="1" applyFill="1" applyBorder="1"/>
    <xf numFmtId="0" fontId="25" fillId="8" borderId="25" xfId="0" applyFont="1" applyFill="1" applyBorder="1" applyProtection="1">
      <protection locked="0"/>
    </xf>
    <xf numFmtId="0" fontId="29" fillId="8" borderId="74" xfId="0" applyFont="1" applyFill="1" applyBorder="1" applyAlignment="1">
      <alignment horizontal="centerContinuous"/>
    </xf>
    <xf numFmtId="0" fontId="29" fillId="8" borderId="76" xfId="0" applyFont="1" applyFill="1" applyBorder="1" applyAlignment="1">
      <alignment horizontal="centerContinuous"/>
    </xf>
    <xf numFmtId="0" fontId="29" fillId="8" borderId="78" xfId="0" applyFont="1" applyFill="1" applyBorder="1" applyAlignment="1">
      <alignment horizontal="centerContinuous"/>
    </xf>
    <xf numFmtId="0" fontId="27" fillId="8" borderId="21" xfId="0" applyFont="1" applyFill="1" applyBorder="1" applyAlignment="1" applyProtection="1">
      <alignment horizontal="center"/>
      <protection locked="0"/>
    </xf>
    <xf numFmtId="16" fontId="27" fillId="8" borderId="72" xfId="0" applyNumberFormat="1" applyFont="1" applyFill="1" applyBorder="1" applyAlignment="1" applyProtection="1">
      <alignment horizontal="center"/>
      <protection locked="0"/>
    </xf>
    <xf numFmtId="49" fontId="25" fillId="13" borderId="75" xfId="0" applyNumberFormat="1" applyFont="1" applyFill="1" applyBorder="1" applyAlignment="1" applyProtection="1">
      <alignment horizontal="center" vertical="center"/>
      <protection locked="0"/>
    </xf>
    <xf numFmtId="49" fontId="25" fillId="13" borderId="77" xfId="0" applyNumberFormat="1" applyFont="1" applyFill="1" applyBorder="1" applyAlignment="1" applyProtection="1">
      <alignment horizontal="center" vertical="center"/>
      <protection locked="0"/>
    </xf>
    <xf numFmtId="49" fontId="25" fillId="13" borderId="79" xfId="0" applyNumberFormat="1" applyFont="1" applyFill="1" applyBorder="1" applyAlignment="1" applyProtection="1">
      <alignment horizontal="center" vertical="center"/>
      <protection locked="0"/>
    </xf>
    <xf numFmtId="14" fontId="25" fillId="0" borderId="0" xfId="0" applyNumberFormat="1" applyFont="1"/>
    <xf numFmtId="0" fontId="27" fillId="8" borderId="69" xfId="0" applyFont="1" applyFill="1" applyBorder="1" applyAlignment="1" applyProtection="1">
      <alignment horizontal="center" vertical="center"/>
      <protection locked="0"/>
    </xf>
    <xf numFmtId="14" fontId="27" fillId="8" borderId="7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11" fillId="9" borderId="21" xfId="0" applyFont="1" applyFill="1" applyBorder="1" applyAlignment="1">
      <alignment vertical="center"/>
    </xf>
    <xf numFmtId="0" fontId="12" fillId="13" borderId="21" xfId="0" applyFont="1" applyFill="1" applyBorder="1" applyAlignment="1">
      <alignment vertical="center" textRotation="90"/>
    </xf>
    <xf numFmtId="0" fontId="11" fillId="13" borderId="21" xfId="0" applyFont="1" applyFill="1" applyBorder="1" applyAlignment="1">
      <alignment vertical="center" textRotation="90"/>
    </xf>
    <xf numFmtId="0" fontId="12" fillId="15" borderId="21" xfId="0" applyFont="1" applyFill="1" applyBorder="1" applyAlignment="1">
      <alignment vertical="center" textRotation="90"/>
    </xf>
    <xf numFmtId="0" fontId="12" fillId="14" borderId="21" xfId="0" applyFont="1" applyFill="1" applyBorder="1" applyAlignment="1">
      <alignment vertical="center" textRotation="90"/>
    </xf>
    <xf numFmtId="0" fontId="0" fillId="0" borderId="21" xfId="0" applyBorder="1" applyAlignment="1">
      <alignment vertical="center" textRotation="90"/>
    </xf>
    <xf numFmtId="0" fontId="13" fillId="9" borderId="21" xfId="0" applyFont="1" applyFill="1" applyBorder="1" applyAlignment="1">
      <alignment vertical="center" textRotation="90"/>
    </xf>
    <xf numFmtId="0" fontId="12" fillId="2" borderId="21" xfId="0" applyFont="1" applyFill="1" applyBorder="1" applyAlignment="1">
      <alignment vertical="center" textRotation="90"/>
    </xf>
    <xf numFmtId="0" fontId="12" fillId="10" borderId="21" xfId="0" applyFont="1" applyFill="1" applyBorder="1" applyAlignment="1">
      <alignment vertical="center" textRotation="90"/>
    </xf>
    <xf numFmtId="0" fontId="12" fillId="12" borderId="21" xfId="0" applyFont="1" applyFill="1" applyBorder="1" applyAlignment="1">
      <alignment vertical="center" textRotation="90"/>
    </xf>
    <xf numFmtId="0" fontId="11" fillId="12" borderId="21" xfId="0" applyFont="1" applyFill="1" applyBorder="1" applyAlignment="1">
      <alignment vertical="center" textRotation="90"/>
    </xf>
    <xf numFmtId="0" fontId="12" fillId="11" borderId="21" xfId="0" applyFont="1" applyFill="1" applyBorder="1" applyAlignment="1">
      <alignment vertical="center" textRotation="90"/>
    </xf>
    <xf numFmtId="165" fontId="9" fillId="8" borderId="21" xfId="0" applyNumberFormat="1" applyFont="1" applyFill="1" applyBorder="1"/>
    <xf numFmtId="0" fontId="30" fillId="22" borderId="36" xfId="0" applyFont="1" applyFill="1" applyBorder="1"/>
    <xf numFmtId="0" fontId="30" fillId="22" borderId="52" xfId="0" applyFont="1" applyFill="1" applyBorder="1"/>
    <xf numFmtId="0" fontId="30" fillId="22" borderId="53" xfId="0" applyFont="1" applyFill="1" applyBorder="1"/>
    <xf numFmtId="0" fontId="30" fillId="22" borderId="54" xfId="0" applyFont="1" applyFill="1" applyBorder="1" applyAlignment="1">
      <alignment horizontal="left"/>
    </xf>
    <xf numFmtId="0" fontId="23" fillId="22" borderId="55" xfId="0" applyFont="1" applyFill="1" applyBorder="1" applyAlignment="1">
      <alignment horizontal="center" vertical="center"/>
    </xf>
    <xf numFmtId="0" fontId="23" fillId="22" borderId="28" xfId="0" applyFont="1" applyFill="1" applyBorder="1" applyAlignment="1">
      <alignment horizontal="center"/>
    </xf>
    <xf numFmtId="0" fontId="23" fillId="22" borderId="56" xfId="0" applyFont="1" applyFill="1" applyBorder="1" applyAlignment="1">
      <alignment horizontal="center"/>
    </xf>
    <xf numFmtId="0" fontId="23" fillId="23" borderId="57" xfId="0" applyFont="1" applyFill="1" applyBorder="1" applyAlignment="1">
      <alignment horizontal="right" vertical="center"/>
    </xf>
    <xf numFmtId="0" fontId="20" fillId="23" borderId="39" xfId="0" applyFont="1" applyFill="1" applyBorder="1" applyAlignment="1">
      <alignment horizontal="center" vertical="center"/>
    </xf>
    <xf numFmtId="0" fontId="20" fillId="23" borderId="40" xfId="0" applyFont="1" applyFill="1" applyBorder="1" applyAlignment="1">
      <alignment horizontal="center" vertical="center"/>
    </xf>
    <xf numFmtId="0" fontId="20" fillId="23" borderId="41" xfId="0" applyFont="1" applyFill="1" applyBorder="1" applyAlignment="1">
      <alignment horizontal="center" vertical="center"/>
    </xf>
    <xf numFmtId="0" fontId="20" fillId="23" borderId="42" xfId="0" applyFont="1" applyFill="1" applyBorder="1" applyAlignment="1">
      <alignment horizontal="center" vertical="center"/>
    </xf>
    <xf numFmtId="0" fontId="20" fillId="23" borderId="26" xfId="0" applyFont="1" applyFill="1" applyBorder="1" applyAlignment="1">
      <alignment horizontal="center" vertical="center"/>
    </xf>
    <xf numFmtId="0" fontId="20" fillId="23" borderId="43" xfId="0" applyFont="1" applyFill="1" applyBorder="1" applyAlignment="1">
      <alignment horizontal="center" vertical="center"/>
    </xf>
    <xf numFmtId="0" fontId="20" fillId="23" borderId="44" xfId="0" applyFont="1" applyFill="1" applyBorder="1" applyAlignment="1">
      <alignment horizontal="center" vertical="center"/>
    </xf>
    <xf numFmtId="0" fontId="20" fillId="23" borderId="45" xfId="0" applyFont="1" applyFill="1" applyBorder="1" applyAlignment="1">
      <alignment horizontal="center" vertical="center"/>
    </xf>
    <xf numFmtId="0" fontId="20" fillId="23" borderId="46" xfId="0" applyFont="1" applyFill="1" applyBorder="1" applyAlignment="1">
      <alignment horizontal="center" vertical="center"/>
    </xf>
    <xf numFmtId="0" fontId="23" fillId="23" borderId="37" xfId="0" applyFont="1" applyFill="1" applyBorder="1" applyAlignment="1">
      <alignment horizontal="right" vertical="center"/>
    </xf>
    <xf numFmtId="0" fontId="20" fillId="23" borderId="47" xfId="0" applyFont="1" applyFill="1" applyBorder="1" applyAlignment="1">
      <alignment horizontal="center"/>
    </xf>
    <xf numFmtId="0" fontId="20" fillId="23" borderId="48" xfId="0" applyFont="1" applyFill="1" applyBorder="1" applyAlignment="1">
      <alignment horizontal="center"/>
    </xf>
    <xf numFmtId="0" fontId="20" fillId="23" borderId="58" xfId="0" applyFont="1" applyFill="1" applyBorder="1" applyAlignment="1">
      <alignment horizontal="center"/>
    </xf>
    <xf numFmtId="0" fontId="23" fillId="23" borderId="38" xfId="0" applyFont="1" applyFill="1" applyBorder="1" applyAlignment="1">
      <alignment horizontal="right" vertical="center"/>
    </xf>
    <xf numFmtId="0" fontId="20" fillId="23" borderId="59" xfId="0" applyFont="1" applyFill="1" applyBorder="1" applyAlignment="1">
      <alignment horizontal="centerContinuous"/>
    </xf>
    <xf numFmtId="0" fontId="20" fillId="23" borderId="60" xfId="0" applyFont="1" applyFill="1" applyBorder="1" applyAlignment="1">
      <alignment horizontal="centerContinuous"/>
    </xf>
    <xf numFmtId="0" fontId="20" fillId="23" borderId="61" xfId="0" applyFont="1" applyFill="1" applyBorder="1" applyAlignment="1">
      <alignment horizontal="centerContinuous"/>
    </xf>
    <xf numFmtId="0" fontId="30" fillId="24" borderId="36" xfId="0" applyFont="1" applyFill="1" applyBorder="1"/>
    <xf numFmtId="0" fontId="30" fillId="24" borderId="52" xfId="0" applyFont="1" applyFill="1" applyBorder="1"/>
    <xf numFmtId="0" fontId="30" fillId="24" borderId="53" xfId="0" applyFont="1" applyFill="1" applyBorder="1"/>
    <xf numFmtId="0" fontId="30" fillId="24" borderId="54" xfId="0" applyFont="1" applyFill="1" applyBorder="1" applyAlignment="1">
      <alignment horizontal="left"/>
    </xf>
    <xf numFmtId="0" fontId="23" fillId="24" borderId="55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/>
    </xf>
    <xf numFmtId="0" fontId="23" fillId="24" borderId="56" xfId="0" applyFont="1" applyFill="1" applyBorder="1" applyAlignment="1">
      <alignment horizontal="center"/>
    </xf>
    <xf numFmtId="0" fontId="20" fillId="7" borderId="39" xfId="0" applyFont="1" applyFill="1" applyBorder="1" applyAlignment="1">
      <alignment horizontal="center" vertical="center"/>
    </xf>
    <xf numFmtId="0" fontId="20" fillId="7" borderId="40" xfId="0" applyFont="1" applyFill="1" applyBorder="1" applyAlignment="1">
      <alignment horizontal="center" vertical="center"/>
    </xf>
    <xf numFmtId="0" fontId="20" fillId="7" borderId="41" xfId="0" applyFont="1" applyFill="1" applyBorder="1" applyAlignment="1">
      <alignment horizontal="center" vertical="center"/>
    </xf>
    <xf numFmtId="0" fontId="20" fillId="7" borderId="42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0" fontId="20" fillId="7" borderId="43" xfId="0" applyFont="1" applyFill="1" applyBorder="1" applyAlignment="1">
      <alignment horizontal="center" vertical="center"/>
    </xf>
    <xf numFmtId="0" fontId="20" fillId="7" borderId="44" xfId="0" applyFont="1" applyFill="1" applyBorder="1" applyAlignment="1">
      <alignment horizontal="center" vertical="center"/>
    </xf>
    <xf numFmtId="0" fontId="20" fillId="7" borderId="45" xfId="0" applyFont="1" applyFill="1" applyBorder="1" applyAlignment="1">
      <alignment horizontal="center" vertical="center"/>
    </xf>
    <xf numFmtId="0" fontId="20" fillId="7" borderId="46" xfId="0" applyFont="1" applyFill="1" applyBorder="1" applyAlignment="1">
      <alignment horizontal="center" vertical="center"/>
    </xf>
    <xf numFmtId="0" fontId="23" fillId="7" borderId="37" xfId="0" applyFont="1" applyFill="1" applyBorder="1" applyAlignment="1">
      <alignment horizontal="right" vertical="center"/>
    </xf>
    <xf numFmtId="0" fontId="20" fillId="7" borderId="47" xfId="0" applyFont="1" applyFill="1" applyBorder="1" applyAlignment="1">
      <alignment horizontal="center"/>
    </xf>
    <xf numFmtId="0" fontId="20" fillId="7" borderId="48" xfId="0" applyFont="1" applyFill="1" applyBorder="1" applyAlignment="1">
      <alignment horizontal="center"/>
    </xf>
    <xf numFmtId="0" fontId="20" fillId="7" borderId="58" xfId="0" applyFont="1" applyFill="1" applyBorder="1" applyAlignment="1">
      <alignment horizontal="center"/>
    </xf>
    <xf numFmtId="0" fontId="20" fillId="7" borderId="59" xfId="0" applyFont="1" applyFill="1" applyBorder="1" applyAlignment="1">
      <alignment horizontal="centerContinuous"/>
    </xf>
    <xf numFmtId="0" fontId="20" fillId="7" borderId="60" xfId="0" applyFont="1" applyFill="1" applyBorder="1" applyAlignment="1">
      <alignment horizontal="centerContinuous"/>
    </xf>
    <xf numFmtId="0" fontId="20" fillId="7" borderId="61" xfId="0" applyFont="1" applyFill="1" applyBorder="1" applyAlignment="1">
      <alignment horizontal="centerContinuous"/>
    </xf>
    <xf numFmtId="0" fontId="20" fillId="7" borderId="89" xfId="0" applyFont="1" applyFill="1" applyBorder="1" applyAlignment="1">
      <alignment horizontal="center" vertical="center"/>
    </xf>
    <xf numFmtId="0" fontId="9" fillId="24" borderId="21" xfId="0" applyFont="1" applyFill="1" applyBorder="1"/>
    <xf numFmtId="0" fontId="25" fillId="13" borderId="83" xfId="0" applyFont="1" applyFill="1" applyBorder="1" applyAlignment="1" applyProtection="1">
      <alignment horizontal="center" vertical="center"/>
      <protection locked="0"/>
    </xf>
    <xf numFmtId="0" fontId="25" fillId="13" borderId="0" xfId="0" applyFont="1" applyFill="1" applyAlignment="1" applyProtection="1">
      <alignment horizontal="center" vertical="center"/>
      <protection locked="0"/>
    </xf>
    <xf numFmtId="0" fontId="25" fillId="13" borderId="84" xfId="0" applyFont="1" applyFill="1" applyBorder="1" applyAlignment="1" applyProtection="1">
      <alignment horizontal="center" vertical="center"/>
      <protection locked="0"/>
    </xf>
    <xf numFmtId="0" fontId="25" fillId="13" borderId="85" xfId="0" applyFont="1" applyFill="1" applyBorder="1" applyAlignment="1" applyProtection="1">
      <alignment horizontal="center" vertical="center"/>
      <protection locked="0"/>
    </xf>
    <xf numFmtId="0" fontId="25" fillId="13" borderId="86" xfId="0" applyFont="1" applyFill="1" applyBorder="1" applyAlignment="1" applyProtection="1">
      <alignment horizontal="center" vertical="center"/>
      <protection locked="0"/>
    </xf>
    <xf numFmtId="0" fontId="25" fillId="13" borderId="8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[$-409]d\-mmm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[$-409]d\-mmm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[$-409]d\-mmm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colors>
    <mruColors>
      <color rgb="FFEFDDEF"/>
      <color rgb="FFF8F8D4"/>
      <color rgb="FF0101FD"/>
      <color rgb="FF0000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589397737838825E-2"/>
          <c:y val="6.4126674252519944E-2"/>
          <c:w val="0.94182465308428376"/>
          <c:h val="0.85855421390506026"/>
        </c:manualLayout>
      </c:layout>
      <c:scatterChart>
        <c:scatterStyle val="lineMarker"/>
        <c:varyColors val="0"/>
        <c:ser>
          <c:idx val="2"/>
          <c:order val="0"/>
          <c:tx>
            <c:v>2018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strRef>
              <c:f>('Leaf Data'!$B$2,'Leaf Data'!$A$3,'Leaf Data'!$A$4,'Leaf Data'!$A$5,'Leaf Data'!$A$6,'Leaf Data'!$C$2,'Leaf Data'!$A$3,'Leaf Data'!$A$4,'Leaf Data'!$A$5,'Leaf Data'!$A$6,'Leaf Data'!$D$2,'Leaf Data'!$A$3,'Leaf Data'!$A$4,'Leaf Data'!$A$5,'Leaf Data'!$A$6)</c:f>
              <c:strCache>
                <c:ptCount val="15"/>
                <c:pt idx="0">
                  <c:v>October</c:v>
                </c:pt>
                <c:pt idx="1">
                  <c:v>Week 1:</c:v>
                </c:pt>
                <c:pt idx="2">
                  <c:v>Week 2:</c:v>
                </c:pt>
                <c:pt idx="3">
                  <c:v>Week 3:</c:v>
                </c:pt>
                <c:pt idx="4">
                  <c:v>Week 4:</c:v>
                </c:pt>
                <c:pt idx="5">
                  <c:v>November</c:v>
                </c:pt>
                <c:pt idx="6">
                  <c:v>Week 1:</c:v>
                </c:pt>
                <c:pt idx="7">
                  <c:v>Week 2:</c:v>
                </c:pt>
                <c:pt idx="8">
                  <c:v>Week 3:</c:v>
                </c:pt>
                <c:pt idx="9">
                  <c:v>Week 4:</c:v>
                </c:pt>
                <c:pt idx="10">
                  <c:v>December</c:v>
                </c:pt>
                <c:pt idx="11">
                  <c:v>Week 1:</c:v>
                </c:pt>
                <c:pt idx="12">
                  <c:v>Week 2:</c:v>
                </c:pt>
                <c:pt idx="13">
                  <c:v>Week 3:</c:v>
                </c:pt>
                <c:pt idx="14">
                  <c:v>Week 4:</c:v>
                </c:pt>
              </c:strCache>
            </c:strRef>
          </c:xVal>
          <c:yVal>
            <c:numRef>
              <c:f>('Leaf Data'!$B$3,'Leaf Data'!$B$4,'Leaf Data'!$B$5,'Leaf Data'!$B$6,'Leaf Data'!$C$3,'Leaf Data'!$C$4,'Leaf Data'!$C$5,'Leaf Data'!$C$6,'Leaf Data'!$D$3,'Leaf Data'!$D$4,'Leaf Data'!$D$5,'Leaf Data'!$D$6)</c:f>
              <c:numCache>
                <c:formatCode>General</c:formatCode>
                <c:ptCount val="12"/>
                <c:pt idx="0">
                  <c:v>80</c:v>
                </c:pt>
                <c:pt idx="1">
                  <c:v>180</c:v>
                </c:pt>
                <c:pt idx="2">
                  <c:v>495</c:v>
                </c:pt>
                <c:pt idx="3">
                  <c:v>850</c:v>
                </c:pt>
                <c:pt idx="4">
                  <c:v>1320</c:v>
                </c:pt>
                <c:pt idx="5">
                  <c:v>1160</c:v>
                </c:pt>
                <c:pt idx="6">
                  <c:v>1450</c:v>
                </c:pt>
                <c:pt idx="7">
                  <c:v>1500</c:v>
                </c:pt>
                <c:pt idx="8">
                  <c:v>2229</c:v>
                </c:pt>
                <c:pt idx="9">
                  <c:v>615</c:v>
                </c:pt>
                <c:pt idx="10">
                  <c:v>120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D4-4C5B-9859-26D339C4B494}"/>
            </c:ext>
          </c:extLst>
        </c:ser>
        <c:ser>
          <c:idx val="0"/>
          <c:order val="1"/>
          <c:tx>
            <c:v>2019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strRef>
              <c:f>('Leaf Data'!$E$3,'Leaf Data'!$E$4,'Leaf Data'!$E$5,'Leaf Data'!$E$6,'Leaf Data'!$E$3,'Leaf Data'!$E$4,'Leaf Data'!$E$5,'Leaf Data'!$E$6,'Leaf Data'!$E$3,'Leaf Data'!$E$3,'Leaf Data'!$E$4,'Leaf Data'!$E$5,'Leaf Data'!$E$6,'Leaf Data'!$E$3,'Leaf Data'!$E$4,'Leaf Data'!$E$5,'Leaf Data'!$E$6)</c:f>
              <c:strCache>
                <c:ptCount val="17"/>
                <c:pt idx="0">
                  <c:v>Week 1:</c:v>
                </c:pt>
                <c:pt idx="1">
                  <c:v>Week 2:</c:v>
                </c:pt>
                <c:pt idx="2">
                  <c:v>Week 3:</c:v>
                </c:pt>
                <c:pt idx="3">
                  <c:v>Week 4:</c:v>
                </c:pt>
                <c:pt idx="4">
                  <c:v>Week 1:</c:v>
                </c:pt>
                <c:pt idx="5">
                  <c:v>Week 2:</c:v>
                </c:pt>
                <c:pt idx="6">
                  <c:v>Week 3:</c:v>
                </c:pt>
                <c:pt idx="7">
                  <c:v>Week 4:</c:v>
                </c:pt>
                <c:pt idx="8">
                  <c:v>Week 1:</c:v>
                </c:pt>
                <c:pt idx="9">
                  <c:v>Week 1:</c:v>
                </c:pt>
                <c:pt idx="10">
                  <c:v>Week 2:</c:v>
                </c:pt>
                <c:pt idx="11">
                  <c:v>Week 3:</c:v>
                </c:pt>
                <c:pt idx="12">
                  <c:v>Week 4:</c:v>
                </c:pt>
                <c:pt idx="13">
                  <c:v>Week 1:</c:v>
                </c:pt>
                <c:pt idx="14">
                  <c:v>Week 2:</c:v>
                </c:pt>
                <c:pt idx="15">
                  <c:v>Week 3:</c:v>
                </c:pt>
                <c:pt idx="16">
                  <c:v>Week 4:</c:v>
                </c:pt>
              </c:strCache>
            </c:strRef>
          </c:xVal>
          <c:yVal>
            <c:numRef>
              <c:f>('Leaf Data'!$F$3,'Leaf Data'!$F$4,'Leaf Data'!$F$5,'Leaf Data'!$F$6,'Leaf Data'!$G$3,'Leaf Data'!$G$4,'Leaf Data'!$G$5,'Leaf Data'!$G$6,'Leaf Data'!$H$3,'Leaf Data'!$H$4,'Leaf Data'!$H$5,'Leaf Data'!$H$6)</c:f>
              <c:numCache>
                <c:formatCode>General</c:formatCode>
                <c:ptCount val="12"/>
                <c:pt idx="0">
                  <c:v>0</c:v>
                </c:pt>
                <c:pt idx="1">
                  <c:v>340</c:v>
                </c:pt>
                <c:pt idx="2">
                  <c:v>465</c:v>
                </c:pt>
                <c:pt idx="3">
                  <c:v>585</c:v>
                </c:pt>
                <c:pt idx="4">
                  <c:v>1035</c:v>
                </c:pt>
                <c:pt idx="5">
                  <c:v>1795</c:v>
                </c:pt>
                <c:pt idx="6">
                  <c:v>1834</c:v>
                </c:pt>
                <c:pt idx="7">
                  <c:v>1802</c:v>
                </c:pt>
                <c:pt idx="8">
                  <c:v>965</c:v>
                </c:pt>
                <c:pt idx="9">
                  <c:v>400</c:v>
                </c:pt>
                <c:pt idx="10">
                  <c:v>260</c:v>
                </c:pt>
                <c:pt idx="11">
                  <c:v>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D4-4C5B-9859-26D339C4B494}"/>
            </c:ext>
          </c:extLst>
        </c:ser>
        <c:ser>
          <c:idx val="1"/>
          <c:order val="2"/>
          <c:tx>
            <c:v>2020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strRef>
              <c:f>('Leaf Data'!$A$11,'Leaf Data'!$A$12,'Leaf Data'!$A$13,'Leaf Data'!$A$14,'Leaf Data'!$A$11,'Leaf Data'!$A$12,'Leaf Data'!$A$13,'Leaf Data'!$A$14,'Leaf Data'!$A$11,'Leaf Data'!$A$12,'Leaf Data'!$A$13,'Leaf Data'!$A$14)</c:f>
              <c:strCache>
                <c:ptCount val="12"/>
                <c:pt idx="0">
                  <c:v>Week 1:</c:v>
                </c:pt>
                <c:pt idx="1">
                  <c:v>Week 2:</c:v>
                </c:pt>
                <c:pt idx="2">
                  <c:v>Week 3:</c:v>
                </c:pt>
                <c:pt idx="3">
                  <c:v>Week 4:</c:v>
                </c:pt>
                <c:pt idx="4">
                  <c:v>Week 1:</c:v>
                </c:pt>
                <c:pt idx="5">
                  <c:v>Week 2:</c:v>
                </c:pt>
                <c:pt idx="6">
                  <c:v>Week 3:</c:v>
                </c:pt>
                <c:pt idx="7">
                  <c:v>Week 4:</c:v>
                </c:pt>
                <c:pt idx="8">
                  <c:v>Week 1:</c:v>
                </c:pt>
                <c:pt idx="9">
                  <c:v>Week 2:</c:v>
                </c:pt>
                <c:pt idx="10">
                  <c:v>Week 3:</c:v>
                </c:pt>
                <c:pt idx="11">
                  <c:v>Week 4:</c:v>
                </c:pt>
              </c:strCache>
            </c:strRef>
          </c:xVal>
          <c:yVal>
            <c:numRef>
              <c:f>('Leaf Data'!$B$11,'Leaf Data'!$B$12,'Leaf Data'!$B$13,'Leaf Data'!$B$14,'Leaf Data'!$C$11,'Leaf Data'!$C$12,'Leaf Data'!$C$13,'Leaf Data'!$C$14,'Leaf Data'!$D$11,'Leaf Data'!$D$12,'Leaf Data'!$D$13,'Leaf Data'!$D$14)</c:f>
              <c:numCache>
                <c:formatCode>General</c:formatCode>
                <c:ptCount val="12"/>
                <c:pt idx="0">
                  <c:v>0</c:v>
                </c:pt>
                <c:pt idx="1">
                  <c:v>200</c:v>
                </c:pt>
                <c:pt idx="2">
                  <c:v>275</c:v>
                </c:pt>
                <c:pt idx="3">
                  <c:v>600</c:v>
                </c:pt>
                <c:pt idx="4">
                  <c:v>2000</c:v>
                </c:pt>
                <c:pt idx="5">
                  <c:v>1700</c:v>
                </c:pt>
                <c:pt idx="6">
                  <c:v>2375</c:v>
                </c:pt>
                <c:pt idx="7">
                  <c:v>1575</c:v>
                </c:pt>
                <c:pt idx="8">
                  <c:v>0</c:v>
                </c:pt>
                <c:pt idx="9">
                  <c:v>575</c:v>
                </c:pt>
                <c:pt idx="10">
                  <c:v>88</c:v>
                </c:pt>
                <c:pt idx="11">
                  <c:v>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D4-4C5B-9859-26D339C4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25327"/>
        <c:axId val="146224079"/>
      </c:scatterChart>
      <c:valAx>
        <c:axId val="146225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24079"/>
        <c:crosses val="autoZero"/>
        <c:crossBetween val="midCat"/>
      </c:valAx>
      <c:valAx>
        <c:axId val="14622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25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Leaf Collection Data: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'Leaf Data'!$I$3:$I$6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'Leaf Data'!$J$3:$J$6</c:f>
              <c:numCache>
                <c:formatCode>General</c:formatCode>
                <c:ptCount val="4"/>
                <c:pt idx="0">
                  <c:v>9999</c:v>
                </c:pt>
                <c:pt idx="1">
                  <c:v>9656</c:v>
                </c:pt>
                <c:pt idx="2">
                  <c:v>9526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3-40D2-BAFD-E0D8E64359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16164848"/>
        <c:axId val="1816163600"/>
      </c:barChart>
      <c:catAx>
        <c:axId val="181616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163600"/>
        <c:crosses val="autoZero"/>
        <c:auto val="1"/>
        <c:lblAlgn val="ctr"/>
        <c:lblOffset val="100"/>
        <c:noMultiLvlLbl val="0"/>
      </c:catAx>
      <c:valAx>
        <c:axId val="181616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16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12</xdr:col>
      <xdr:colOff>400050</xdr:colOff>
      <xdr:row>39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F765FBA-BD45-4C77-9D1D-DFFED8FF3C90}"/>
            </a:ext>
          </a:extLst>
        </xdr:cNvPr>
        <xdr:cNvSpPr/>
      </xdr:nvSpPr>
      <xdr:spPr>
        <a:xfrm>
          <a:off x="95250" y="95250"/>
          <a:ext cx="7620000" cy="62865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123826</xdr:colOff>
      <xdr:row>6</xdr:row>
      <xdr:rowOff>123824</xdr:rowOff>
    </xdr:from>
    <xdr:to>
      <xdr:col>12</xdr:col>
      <xdr:colOff>266700</xdr:colOff>
      <xdr:row>34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33FB01-A9C2-4B84-B6E8-190AED8EB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314326</xdr:colOff>
      <xdr:row>2</xdr:row>
      <xdr:rowOff>38100</xdr:rowOff>
    </xdr:from>
    <xdr:to>
      <xdr:col>12</xdr:col>
      <xdr:colOff>66676</xdr:colOff>
      <xdr:row>5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D86BDC-B37F-46F8-A960-D17FA1205489}"/>
            </a:ext>
          </a:extLst>
        </xdr:cNvPr>
        <xdr:cNvSpPr txBox="1"/>
      </xdr:nvSpPr>
      <xdr:spPr>
        <a:xfrm>
          <a:off x="923926" y="361950"/>
          <a:ext cx="645795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>
              <a:latin typeface="Algerian" panose="04020705040A02060702" pitchFamily="82" charset="0"/>
            </a:rPr>
            <a:t>Weekly</a:t>
          </a:r>
          <a:r>
            <a:rPr lang="en-US" sz="3200" baseline="0">
              <a:latin typeface="Algerian" panose="04020705040A02060702" pitchFamily="82" charset="0"/>
            </a:rPr>
            <a:t> Leaf Collection Data</a:t>
          </a:r>
          <a:endParaRPr lang="en-US" sz="3200">
            <a:latin typeface="Algerian" panose="04020705040A02060702" pitchFamily="82" charset="0"/>
          </a:endParaRPr>
        </a:p>
      </xdr:txBody>
    </xdr:sp>
    <xdr:clientData/>
  </xdr:twoCellAnchor>
  <xdr:twoCellAnchor>
    <xdr:from>
      <xdr:col>5</xdr:col>
      <xdr:colOff>66675</xdr:colOff>
      <xdr:row>35</xdr:row>
      <xdr:rowOff>152400</xdr:rowOff>
    </xdr:from>
    <xdr:to>
      <xdr:col>8</xdr:col>
      <xdr:colOff>123825</xdr:colOff>
      <xdr:row>38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9C8088E-14F5-4B19-AA93-76580C94D151}"/>
            </a:ext>
          </a:extLst>
        </xdr:cNvPr>
        <xdr:cNvSpPr txBox="1"/>
      </xdr:nvSpPr>
      <xdr:spPr>
        <a:xfrm>
          <a:off x="3114675" y="5819775"/>
          <a:ext cx="18859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Algerian" panose="04020705040A02060702" pitchFamily="82" charset="0"/>
            </a:rPr>
            <a:t>Season Week</a:t>
          </a:r>
        </a:p>
      </xdr:txBody>
    </xdr:sp>
    <xdr:clientData/>
  </xdr:twoCellAnchor>
  <xdr:twoCellAnchor>
    <xdr:from>
      <xdr:col>0</xdr:col>
      <xdr:colOff>204791</xdr:colOff>
      <xdr:row>11</xdr:row>
      <xdr:rowOff>152402</xdr:rowOff>
    </xdr:from>
    <xdr:to>
      <xdr:col>1</xdr:col>
      <xdr:colOff>23816</xdr:colOff>
      <xdr:row>26</xdr:row>
      <xdr:rowOff>152401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2032D37-FEBA-461C-8864-1B7796B29564}"/>
            </a:ext>
          </a:extLst>
        </xdr:cNvPr>
        <xdr:cNvSpPr txBox="1"/>
      </xdr:nvSpPr>
      <xdr:spPr>
        <a:xfrm rot="16200000">
          <a:off x="-795333" y="2933701"/>
          <a:ext cx="2428874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Algerian" panose="04020705040A02060702" pitchFamily="82" charset="0"/>
            </a:rPr>
            <a:t>Yards Collected</a:t>
          </a:r>
        </a:p>
      </xdr:txBody>
    </xdr:sp>
    <xdr:clientData/>
  </xdr:twoCellAnchor>
  <xdr:twoCellAnchor>
    <xdr:from>
      <xdr:col>0</xdr:col>
      <xdr:colOff>66676</xdr:colOff>
      <xdr:row>46</xdr:row>
      <xdr:rowOff>0</xdr:rowOff>
    </xdr:from>
    <xdr:to>
      <xdr:col>12</xdr:col>
      <xdr:colOff>342900</xdr:colOff>
      <xdr:row>88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224A36D-C1EA-4A3F-A91D-1E586BBFB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G15" totalsRowShown="0" headerRowDxfId="3">
  <autoFilter ref="A1:G15" xr:uid="{00000000-0009-0000-0100-000003000000}"/>
  <tableColumns count="7">
    <tableColumn id="1" xr3:uid="{00000000-0010-0000-0000-000001000000}" name="Column1"/>
    <tableColumn id="2" xr3:uid="{00000000-0010-0000-0000-000002000000}" name="Column2" dataDxfId="2"/>
    <tableColumn id="3" xr3:uid="{00000000-0010-0000-0000-000003000000}" name="Column3"/>
    <tableColumn id="4" xr3:uid="{00000000-0010-0000-0000-000004000000}" name="Column4"/>
    <tableColumn id="5" xr3:uid="{00000000-0010-0000-0000-000005000000}" name="Column5" dataDxfId="1"/>
    <tableColumn id="7" xr3:uid="{00000000-0010-0000-0000-000007000000}" name="Column6" dataDxfId="0"/>
    <tableColumn id="6" xr3:uid="{00000000-0010-0000-0000-000006000000}" name="Column7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F35"/>
  <sheetViews>
    <sheetView showGridLines="0" topLeftCell="B2" workbookViewId="0">
      <selection activeCell="E24" sqref="E24"/>
    </sheetView>
  </sheetViews>
  <sheetFormatPr defaultColWidth="0" defaultRowHeight="12.5" zeroHeight="1" x14ac:dyDescent="0.25"/>
  <cols>
    <col min="1" max="1" width="0" hidden="1" customWidth="1"/>
    <col min="2" max="2" width="8.453125" style="249" customWidth="1"/>
    <col min="3" max="3" width="32.81640625" customWidth="1"/>
    <col min="4" max="4" width="7.81640625" customWidth="1"/>
    <col min="5" max="5" width="21.26953125" style="248" customWidth="1"/>
    <col min="6" max="6" width="0" hidden="1" customWidth="1"/>
    <col min="7" max="16384" width="9.1796875" hidden="1"/>
  </cols>
  <sheetData>
    <row r="1" spans="2:6" ht="13" hidden="1" thickBot="1" x14ac:dyDescent="0.3">
      <c r="B1"/>
      <c r="E1"/>
    </row>
    <row r="2" spans="2:6" ht="17.25" customHeight="1" thickTop="1" thickBot="1" x14ac:dyDescent="0.4">
      <c r="B2" s="223" t="s">
        <v>142</v>
      </c>
      <c r="C2" s="224" t="s">
        <v>202</v>
      </c>
      <c r="D2" s="225" t="s">
        <v>141</v>
      </c>
      <c r="E2" s="226">
        <v>44839</v>
      </c>
      <c r="F2" s="82"/>
    </row>
    <row r="3" spans="2:6" ht="16" thickBot="1" x14ac:dyDescent="0.4">
      <c r="B3" s="227" t="s">
        <v>214</v>
      </c>
      <c r="C3" s="105" t="s">
        <v>212</v>
      </c>
      <c r="D3" s="95" t="s">
        <v>143</v>
      </c>
      <c r="E3" s="228" t="s">
        <v>195</v>
      </c>
      <c r="F3" s="82"/>
    </row>
    <row r="4" spans="2:6" ht="16" thickBot="1" x14ac:dyDescent="0.4">
      <c r="B4" s="229" t="s">
        <v>123</v>
      </c>
      <c r="C4" s="96"/>
      <c r="D4" s="93" t="s">
        <v>215</v>
      </c>
      <c r="E4" s="230" t="s">
        <v>146</v>
      </c>
      <c r="F4" s="82"/>
    </row>
    <row r="5" spans="2:6" ht="15.5" x14ac:dyDescent="0.35">
      <c r="B5" s="231" t="str">
        <f>IF(C3='Street Info'!Q28,'Street Info'!T6,IF(C3='Street Info'!Q29,'Street Info'!Y6,IF(C3='Street Info'!Q30,'Street Info'!S6,IF(C3='Street Info'!Q31,'Street Info'!R6,IF(C3='Street Info'!Q32,'Street Info'!U6,IF(C3='Street Info'!Q33,'Street Info'!X6,IF(C3='Street Info'!Q34,'Street Info'!W6,IF(C3='Street Info'!Q35,'Street Info'!V6,""))))))))</f>
        <v>Argyle Road</v>
      </c>
      <c r="C5" s="97"/>
      <c r="D5" s="101" t="s">
        <v>145</v>
      </c>
      <c r="E5" s="232"/>
      <c r="F5" s="82"/>
    </row>
    <row r="6" spans="2:6" ht="15.5" x14ac:dyDescent="0.35">
      <c r="B6" s="233" t="str">
        <f>IF(C3='Street Info'!Q28,'Street Info'!T7,IF(C3='Street Info'!Q29,'Street Info'!Y7,IF(C3='Street Info'!Q30,'Street Info'!S7,IF(C3='Street Info'!Q31,'Street Info'!R7,IF(C3='Street Info'!Q32,'Street Info'!U7,IF(C3='Street Info'!Q33,'Street Info'!X7,IF(C3='Street Info'!Q34,'Street Info'!W7,IF(C3='Street Info'!Q35,'Street Info'!V7,""))))))))</f>
        <v>College Avenue</v>
      </c>
      <c r="C6" s="98"/>
      <c r="D6" s="102" t="s">
        <v>144</v>
      </c>
      <c r="E6" s="234"/>
      <c r="F6" s="82"/>
    </row>
    <row r="7" spans="2:6" ht="15.5" x14ac:dyDescent="0.35">
      <c r="B7" s="233" t="str">
        <f>IF(C3='Street Info'!Q28,'Street Info'!T8,IF(C3='Street Info'!Q29,'Street Info'!Y8,IF(C3='Street Info'!Q30,'Street Info'!S8,IF(C3='Street Info'!Q31,'Street Info'!R8,IF(C3='Street Info'!Q32,'Street Info'!U8,IF(C3='Street Info'!Q33,'Street Info'!X8,IF(C3='Street Info'!Q34,'Street Info'!W8,IF(C3='Street Info'!Q35,'Street Info'!V8,""))))))))</f>
        <v>Hawthorne Avenue</v>
      </c>
      <c r="C7" s="99"/>
      <c r="D7" s="103" t="s">
        <v>145</v>
      </c>
      <c r="E7" s="235"/>
    </row>
    <row r="8" spans="2:6" ht="15.5" x14ac:dyDescent="0.35">
      <c r="B8" s="233" t="str">
        <f>IF(C3='Street Info'!Q28,'Street Info'!T9,IF(C3='Street Info'!Q29,'Street Info'!Y9,IF(C3='Street Info'!Q30,'Street Info'!S9,IF(C3='Street Info'!Q31,'Street Info'!R9,IF(C3='Street Info'!Q32,'Street Info'!U9,IF(C3='Street Info'!Q33,'Street Info'!X9,IF(C3='Street Info'!Q34,'Street Info'!W9,IF(C3='Street Info'!Q35,'Street Info'!V9,""))))))))</f>
        <v>Hillcrest Avenue</v>
      </c>
      <c r="C8" s="99"/>
      <c r="D8" s="103" t="s">
        <v>200</v>
      </c>
      <c r="E8" s="235"/>
    </row>
    <row r="9" spans="2:6" ht="15.5" x14ac:dyDescent="0.35">
      <c r="B9" s="233" t="str">
        <f>IF(C3='Street Info'!Q28,'Street Info'!T10,IF(C3='Street Info'!Q29,'Street Info'!Y10,IF(C3='Street Info'!Q30,'Street Info'!S10,IF(C3='Street Info'!Q31,'Street Info'!R10,IF(C3='Street Info'!Q32,'Street Info'!U10,IF(C3='Street Info'!Q33,'Street Info'!X10,IF(C3='Street Info'!Q34,'Street Info'!W10,IF(C3='Street Info'!Q35,'Street Info'!V10,""))))))))</f>
        <v>Irenhyl Avenue</v>
      </c>
      <c r="C9" s="99"/>
      <c r="D9" s="103" t="s">
        <v>145</v>
      </c>
      <c r="E9" s="235"/>
    </row>
    <row r="10" spans="2:6" ht="15.5" x14ac:dyDescent="0.35">
      <c r="B10" s="233" t="str">
        <f>IF(C3='Street Info'!Q28,'Street Info'!T11,IF(C3='Street Info'!Q29,'Street Info'!Y11,IF(C3='Street Info'!Q30,'Street Info'!S11,IF(C3='Street Info'!Q31,'Street Info'!R11,IF(C3='Street Info'!Q32,'Street Info'!U11,IF(C3='Street Info'!Q33,'Street Info'!X11,IF(C3='Street Info'!Q34,'Street Info'!W11,IF(C3='Street Info'!Q35,'Street Info'!V11,""))))))))</f>
        <v>Maywood Avenue</v>
      </c>
      <c r="C10" s="99"/>
      <c r="D10" s="103" t="s">
        <v>145</v>
      </c>
      <c r="E10" s="235"/>
    </row>
    <row r="11" spans="2:6" ht="15.5" x14ac:dyDescent="0.35">
      <c r="B11" s="233" t="str">
        <f>IF(C3='Street Info'!Q28,'Street Info'!T12,IF(C3='Street Info'!Q29,'Street Info'!Y12,IF(C3='Street Info'!Q30,'Street Info'!S12,IF(C3='Street Info'!Q31,'Street Info'!R12,IF(C3='Street Info'!Q32,'Street Info'!U12,IF(C3='Street Info'!Q33,'Street Info'!X12,IF(C3='Street Info'!Q34,'Street Info'!W12,IF(C3='Street Info'!Q35,'Street Info'!V12,""))))))))</f>
        <v>N. Ridge (West'r to Argyle-odd #'s)</v>
      </c>
      <c r="C11" s="99"/>
      <c r="D11" s="103" t="s">
        <v>145</v>
      </c>
      <c r="E11" s="235"/>
    </row>
    <row r="12" spans="2:6" ht="15.5" x14ac:dyDescent="0.35">
      <c r="B12" s="233" t="str">
        <f>IF(C3='Street Info'!Q28,'Street Info'!T13,IF(C3='Street Info'!Q29,'Street Info'!Y13,IF(C3='Street Info'!Q30,'Street Info'!S13,IF(C3='Street Info'!Q31,'Street Info'!R13,IF(C3='Street Info'!Q32,'Street Info'!U13,IF(C3='Street Info'!Q33,'Street Info'!X13,IF(C3='Street Info'!Q34,'Street Info'!W13,IF(C3='Street Info'!Q35,'Street Info'!V13,""))))))))</f>
        <v>Neuton Avenue</v>
      </c>
      <c r="C12" s="99"/>
      <c r="D12" s="103" t="s">
        <v>144</v>
      </c>
      <c r="E12" s="235"/>
    </row>
    <row r="13" spans="2:6" ht="15.5" x14ac:dyDescent="0.35">
      <c r="B13" s="233" t="str">
        <f>IF(C3='Street Info'!Q28,'Street Info'!T14,IF(C3='Street Info'!Q29,'Street Info'!Y14,IF(C3='Street Info'!Q30,'Street Info'!S14,IF(C3='Street Info'!Q31,'Street Info'!R14,IF(C3='Street Info'!Q32,'Street Info'!U14,IF(C3='Street Info'!Q33,'Street Info'!X14,IF(C3='Street Info'!Q34,'Street Info'!W14,IF(C3='Street Info'!Q35,'Street Info'!V14,""))))))))</f>
        <v>Ridge Boulevard</v>
      </c>
      <c r="C13" s="99"/>
      <c r="D13" s="103" t="s">
        <v>145</v>
      </c>
      <c r="E13" s="235"/>
    </row>
    <row r="14" spans="2:6" ht="15.5" x14ac:dyDescent="0.35">
      <c r="B14" s="233" t="str">
        <f>IF(C3='Street Info'!Q28,'Street Info'!T15,IF(C3='Street Info'!Q29,'Street Info'!Y15,IF(C3='Street Info'!Q30,'Street Info'!S15,IF(C3='Street Info'!Q31,'Street Info'!R15,IF(C3='Street Info'!Q32,'Street Info'!U15,IF(C3='Street Info'!Q33,'Street Info'!X15,IF(C3='Street Info'!Q34,'Street Info'!W15,IF(C3='Street Info'!Q35,'Street Info'!V15,""))))))))</f>
        <v>Tamarack Road</v>
      </c>
      <c r="C14" s="99"/>
      <c r="D14" s="103" t="s">
        <v>145</v>
      </c>
      <c r="E14" s="235"/>
    </row>
    <row r="15" spans="2:6" ht="15.5" x14ac:dyDescent="0.35">
      <c r="B15" s="233" t="str">
        <f>IF(C3='Street Info'!Q28,'Street Info'!T16,IF(C3='Street Info'!Q29,'Street Info'!Y16,IF(C3='Street Info'!Q30,'Street Info'!S16,IF(C3='Street Info'!Q31,'Street Info'!R16,IF(C3='Street Info'!Q32,'Street Info'!U16,IF(C3='Street Info'!Q33,'Street Info'!X16,IF(C3='Street Info'!Q34,'Street Info'!W16,IF(C3='Street Info'!Q35,'Street Info'!V16,""))))))))</f>
        <v>Valley Terrace</v>
      </c>
      <c r="C15" s="99"/>
      <c r="D15" s="103" t="s">
        <v>144</v>
      </c>
      <c r="E15" s="235"/>
    </row>
    <row r="16" spans="2:6" ht="15.5" x14ac:dyDescent="0.35">
      <c r="B16" s="233" t="str">
        <f>IF(C3='Street Info'!Q28,'Street Info'!T17,IF(C3='Street Info'!Q29,'Street Info'!Y17,IF(C3='Street Info'!Q30,'Street Info'!S17,IF(C3='Street Info'!Q31,'Street Info'!R17,IF(C3='Street Info'!Q32,'Street Info'!U17,IF(C3='Street Info'!Q33,'Street Info'!X17,IF(C3='Street Info'!Q34,'Street Info'!W17,IF(C3='Street Info'!Q35,'Street Info'!V17,""))))))))</f>
        <v>Whittemore Place</v>
      </c>
      <c r="C16" s="99"/>
      <c r="D16" s="103" t="s">
        <v>144</v>
      </c>
      <c r="E16" s="235"/>
    </row>
    <row r="17" spans="2:5" ht="15.5" x14ac:dyDescent="0.35">
      <c r="B17" s="233" t="str">
        <f>IF(C3='Street Info'!Q28,'Street Info'!T18,IF(C3='Street Info'!Q29,'Street Info'!Y18,IF(C3='Street Info'!Q30,'Street Info'!S18,IF(C3='Street Info'!Q31,'Street Info'!R18,IF(C3='Street Info'!Q32,'Street Info'!U18,IF(C3='Street Info'!Q33,'Street Info'!X18,IF(C3='Street Info'!Q34,'Street Info'!W18,IF(C3='Street Info'!Q35,'Street Info'!V18,""))))))))</f>
        <v>Windsor Road</v>
      </c>
      <c r="C17" s="99"/>
      <c r="D17" s="103" t="s">
        <v>145</v>
      </c>
      <c r="E17" s="235"/>
    </row>
    <row r="18" spans="2:5" ht="15.5" x14ac:dyDescent="0.35">
      <c r="B18" s="233" t="str">
        <f>IF(C3='Street Info'!Q28,'Street Info'!T19,IF(C3='Street Info'!Q29,'Street Info'!Y19,IF(C3='Street Info'!Q30,'Street Info'!S19,IF(C3='Street Info'!Q31,'Street Info'!R19,IF(C3='Street Info'!Q32,'Street Info'!U19,IF(C3='Street Info'!Q33,'Street Info'!X19,IF(C3='Street Info'!Q34,'Street Info'!W19,IF(C3='Street Info'!Q35,'Street Info'!V19,""))))))))</f>
        <v>Woodland Avenue</v>
      </c>
      <c r="C18" s="99"/>
      <c r="D18" s="103" t="s">
        <v>144</v>
      </c>
      <c r="E18" s="235"/>
    </row>
    <row r="19" spans="2:5" ht="15.5" x14ac:dyDescent="0.35">
      <c r="B19" s="233" t="str">
        <f>IF(C3='Street Info'!Q28,'Street Info'!T20,IF(C3='Street Info'!Q29,'Street Info'!Y20,IF(C3='Street Info'!Q30,'Street Info'!S20,IF(C3='Street Info'!Q31,'Street Info'!R20,IF(C3='Street Info'!Q32,'Street Info'!U20,IF(C3='Street Info'!Q33,'Street Info'!X20,IF(C3='Street Info'!Q34,'Street Info'!W20,IF(C3='Street Info'!Q35,'Street Info'!V20,""))))))))</f>
        <v>-</v>
      </c>
      <c r="C19" s="99"/>
      <c r="D19" s="103" t="s">
        <v>144</v>
      </c>
      <c r="E19" s="235"/>
    </row>
    <row r="20" spans="2:5" ht="15.5" x14ac:dyDescent="0.35">
      <c r="B20" s="233" t="str">
        <f>IF(C3='Street Info'!Q28,'Street Info'!T21,IF(C3='Street Info'!Q29,'Street Info'!Y21,IF(C3='Street Info'!Q30,'Street Info'!S21,IF(C3='Street Info'!Q31,'Street Info'!R21,IF(C3='Street Info'!Q32,'Street Info'!U21,IF(C3='Street Info'!Q33,'Street Info'!X21,IF(C3='Street Info'!Q34,'Street Info'!W21,IF(C3='Street Info'!Q35,'Street Info'!V21,""))))))))</f>
        <v>-</v>
      </c>
      <c r="C20" s="99"/>
      <c r="D20" s="103" t="s">
        <v>145</v>
      </c>
      <c r="E20" s="235"/>
    </row>
    <row r="21" spans="2:5" ht="15.5" x14ac:dyDescent="0.35">
      <c r="B21" s="233" t="str">
        <f>IF(C3='Street Info'!Q28,'Street Info'!T22,IF(C3='Street Info'!Q29,'Street Info'!Y22,IF(C3='Street Info'!Q30,'Street Info'!S22,IF(C3='Street Info'!Q31,'Street Info'!R22,IF(C3='Street Info'!Q32,'Street Info'!U22,IF(C3='Street Info'!Q33,'Street Info'!X22,IF(C3='Street Info'!Q34,'Street Info'!W22,IF(C3='Street Info'!Q35,'Street Info'!V22," "))))))))</f>
        <v>-</v>
      </c>
      <c r="C21" s="99"/>
      <c r="D21" s="103" t="s">
        <v>144</v>
      </c>
      <c r="E21" s="235"/>
    </row>
    <row r="22" spans="2:5" ht="15.5" x14ac:dyDescent="0.35">
      <c r="B22" s="233" t="str">
        <f>IF(C3='Street Info'!Q28,'Street Info'!T23,IF(C3='Street Info'!Q29,'Street Info'!Y23,IF(C3='Street Info'!Q30,'Street Info'!S23,IF(C3='Street Info'!Q31,'Street Info'!R23,IF(C3='Street Info'!Q32,'Street Info'!U23,IF(C3='Street Info'!Q33,'Street Info'!X23,IF(C3='Street Info'!Q34,'Street Info'!W23,IF(C3='Street Info'!Q35,'Street Info'!V23,""))))))))</f>
        <v>-</v>
      </c>
      <c r="C22" s="99"/>
      <c r="D22" s="103" t="s">
        <v>144</v>
      </c>
      <c r="E22" s="235"/>
    </row>
    <row r="23" spans="2:5" ht="16" thickBot="1" x14ac:dyDescent="0.4">
      <c r="B23" s="236" t="str">
        <f>IF(C3='Street Info'!Q28,'Street Info'!T24,IF(C3='Street Info'!Q29,'Street Info'!Y24,IF(C3='Street Info'!Q30,'Street Info'!S24,IF(C3='Street Info'!Q31,'Street Info'!R24,IF(C3='Street Info'!Q32,'Street Info'!U24,IF(C3='Street Info'!Q33,'Street Info'!X24,IF(C3='Street Info'!Q34,'Street Info'!W24,IF(C3='Street Info'!Q35,'Street Info'!V24,""))))))))</f>
        <v>-</v>
      </c>
      <c r="C23" s="100"/>
      <c r="D23" s="104" t="s">
        <v>145</v>
      </c>
      <c r="E23" s="237"/>
    </row>
    <row r="24" spans="2:5" ht="16" thickBot="1" x14ac:dyDescent="0.4">
      <c r="B24" s="229" t="s">
        <v>219</v>
      </c>
      <c r="C24" s="107">
        <v>44556</v>
      </c>
      <c r="D24" s="94" t="s">
        <v>218</v>
      </c>
      <c r="E24" s="238">
        <f>C24*IF(E3='Street Info'!O5,'Street Info'!P5,IF(E3='Street Info'!O6,'Street Info'!P6,IF(E3='Street Info'!O7,'Street Info'!P7,IF(E3='Street Info'!O8,'Street Info'!P8,IF(E3='Street Info'!O9,'Street Info'!P9,IF(E3='Street Info'!O10,'Street Info'!P10,0))))))</f>
        <v>1113900</v>
      </c>
    </row>
    <row r="25" spans="2:5" ht="15.5" x14ac:dyDescent="0.35">
      <c r="B25" s="239" t="s">
        <v>220</v>
      </c>
      <c r="C25" s="92"/>
      <c r="D25" s="92"/>
      <c r="E25" s="240"/>
    </row>
    <row r="26" spans="2:5" ht="13.5" customHeight="1" x14ac:dyDescent="0.25">
      <c r="B26" s="241"/>
      <c r="C26" s="106"/>
      <c r="D26" s="106"/>
      <c r="E26" s="242"/>
    </row>
    <row r="27" spans="2:5" x14ac:dyDescent="0.25">
      <c r="B27" s="243"/>
      <c r="C27" s="106"/>
      <c r="D27" s="106"/>
      <c r="E27" s="242"/>
    </row>
    <row r="28" spans="2:5" x14ac:dyDescent="0.25">
      <c r="B28" s="243"/>
      <c r="C28" s="106"/>
      <c r="D28" s="106"/>
      <c r="E28" s="242"/>
    </row>
    <row r="29" spans="2:5" x14ac:dyDescent="0.25">
      <c r="B29" s="243"/>
      <c r="C29" s="106"/>
      <c r="D29" s="106"/>
      <c r="E29" s="242"/>
    </row>
    <row r="30" spans="2:5" x14ac:dyDescent="0.25">
      <c r="B30" s="243"/>
      <c r="C30" s="106"/>
      <c r="D30" s="106"/>
      <c r="E30" s="242"/>
    </row>
    <row r="31" spans="2:5" x14ac:dyDescent="0.25">
      <c r="B31" s="243"/>
      <c r="C31" s="106"/>
      <c r="D31" s="106"/>
      <c r="E31" s="242"/>
    </row>
    <row r="32" spans="2:5" x14ac:dyDescent="0.25">
      <c r="B32" s="243"/>
      <c r="C32" s="106"/>
      <c r="D32" s="106"/>
      <c r="E32" s="242"/>
    </row>
    <row r="33" spans="2:5" x14ac:dyDescent="0.25">
      <c r="B33" s="243"/>
      <c r="C33" s="106"/>
      <c r="D33" s="106"/>
      <c r="E33" s="242"/>
    </row>
    <row r="34" spans="2:5" ht="13" thickBot="1" x14ac:dyDescent="0.3">
      <c r="B34" s="244"/>
      <c r="C34" s="245"/>
      <c r="D34" s="245"/>
      <c r="E34" s="246"/>
    </row>
    <row r="35" spans="2:5" ht="13" hidden="1" thickTop="1" x14ac:dyDescent="0.25">
      <c r="B35" s="247"/>
      <c r="C35" s="91"/>
    </row>
  </sheetData>
  <sheetProtection formatCells="0" formatColumns="0" formatRows="0" insertColumns="0" insertRows="0" insertHyperlinks="0" deleteColumns="0" deleteRows="0" selectLockedCells="1" sort="0" pivotTables="0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700-000000000000}">
          <x14:formula1>
            <xm:f>'Street Info'!$O$23:$O$26</xm:f>
          </x14:formula1>
          <xm:sqref>C2</xm:sqref>
        </x14:dataValidation>
        <x14:dataValidation type="list" allowBlank="1" showInputMessage="1" showErrorMessage="1" xr:uid="{00000000-0002-0000-0700-000001000000}">
          <x14:formula1>
            <xm:f>'Street Info'!$Q$27:$Q$35</xm:f>
          </x14:formula1>
          <xm:sqref>C3</xm:sqref>
        </x14:dataValidation>
        <x14:dataValidation type="list" allowBlank="1" showInputMessage="1" showErrorMessage="1" xr:uid="{00000000-0002-0000-0700-000002000000}">
          <x14:formula1>
            <xm:f>'Street Info'!$O$4:$O$10</xm:f>
          </x14:formula1>
          <xm:sqref>E3</xm:sqref>
        </x14:dataValidation>
        <x14:dataValidation type="list" allowBlank="1" showInputMessage="1" showErrorMessage="1" xr:uid="{00000000-0002-0000-0700-000003000000}">
          <x14:formula1>
            <xm:f>'Street Info'!$O$15:$O$17</xm:f>
          </x14:formula1>
          <xm:sqref>D5:D23 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"/>
  <sheetViews>
    <sheetView showGridLines="0" topLeftCell="A22" zoomScale="40" zoomScaleNormal="40" workbookViewId="0">
      <selection activeCell="T54" sqref="T54"/>
    </sheetView>
  </sheetViews>
  <sheetFormatPr defaultRowHeight="12.5" x14ac:dyDescent="0.25"/>
  <sheetData/>
  <pageMargins left="0.7" right="0.7" top="0.75" bottom="0.75" header="0.3" footer="0.3"/>
  <pageSetup paperSize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N25"/>
  <sheetViews>
    <sheetView showGridLines="0" workbookViewId="0">
      <selection activeCell="H21" sqref="H21"/>
    </sheetView>
  </sheetViews>
  <sheetFormatPr defaultRowHeight="12.5" x14ac:dyDescent="0.25"/>
  <cols>
    <col min="1" max="1" width="16.1796875" customWidth="1"/>
    <col min="2" max="2" width="10.26953125" customWidth="1"/>
    <col min="3" max="3" width="13.1796875" customWidth="1"/>
    <col min="4" max="4" width="14" customWidth="1"/>
    <col min="5" max="5" width="16" customWidth="1"/>
    <col min="6" max="6" width="14" customWidth="1"/>
    <col min="7" max="7" width="18.26953125" customWidth="1"/>
    <col min="8" max="8" width="14.7265625" customWidth="1"/>
    <col min="9" max="9" width="36.26953125" customWidth="1"/>
    <col min="10" max="10" width="19.453125" customWidth="1"/>
    <col min="11" max="11" width="15.7265625" customWidth="1"/>
    <col min="12" max="12" width="16" customWidth="1"/>
    <col min="13" max="13" width="17.1796875" customWidth="1"/>
    <col min="14" max="14" width="26.1796875" customWidth="1"/>
  </cols>
  <sheetData>
    <row r="1" spans="1:14" ht="36.75" customHeight="1" thickTop="1" thickBot="1" x14ac:dyDescent="0.65">
      <c r="A1" s="166" t="s">
        <v>235</v>
      </c>
      <c r="B1" s="167"/>
      <c r="C1" s="168"/>
      <c r="D1" s="208">
        <v>2018</v>
      </c>
      <c r="E1" s="169" t="s">
        <v>235</v>
      </c>
      <c r="F1" s="170"/>
      <c r="G1" s="171"/>
      <c r="H1" s="172">
        <v>2019</v>
      </c>
      <c r="I1" s="218" t="s">
        <v>239</v>
      </c>
      <c r="J1" s="219"/>
      <c r="K1" s="200"/>
      <c r="L1" s="200"/>
      <c r="M1" s="200"/>
      <c r="N1" s="201"/>
    </row>
    <row r="2" spans="1:14" ht="19" thickBot="1" x14ac:dyDescent="0.5">
      <c r="A2" s="199" t="s">
        <v>228</v>
      </c>
      <c r="B2" s="177" t="s">
        <v>1</v>
      </c>
      <c r="C2" s="177" t="s">
        <v>2</v>
      </c>
      <c r="D2" s="209" t="s">
        <v>3</v>
      </c>
      <c r="E2" s="198" t="s">
        <v>228</v>
      </c>
      <c r="F2" s="178" t="s">
        <v>1</v>
      </c>
      <c r="G2" s="178" t="s">
        <v>2</v>
      </c>
      <c r="H2" s="179" t="s">
        <v>3</v>
      </c>
      <c r="I2" s="214" t="s">
        <v>236</v>
      </c>
      <c r="J2" s="215" t="s">
        <v>237</v>
      </c>
      <c r="K2" s="202"/>
      <c r="L2" s="203"/>
      <c r="M2" s="203"/>
      <c r="N2" s="203"/>
    </row>
    <row r="3" spans="1:14" ht="19.5" thickTop="1" thickBot="1" x14ac:dyDescent="0.3">
      <c r="A3" s="184" t="s">
        <v>229</v>
      </c>
      <c r="B3" s="108">
        <v>80</v>
      </c>
      <c r="C3" s="109">
        <v>1320</v>
      </c>
      <c r="D3" s="142">
        <v>2229</v>
      </c>
      <c r="E3" s="187" t="s">
        <v>229</v>
      </c>
      <c r="F3" s="116">
        <v>0</v>
      </c>
      <c r="G3" s="117">
        <v>1035</v>
      </c>
      <c r="H3" s="118">
        <v>965</v>
      </c>
      <c r="I3" s="216">
        <v>2018</v>
      </c>
      <c r="J3" s="220">
        <v>9999</v>
      </c>
      <c r="K3" s="204"/>
      <c r="L3" s="205"/>
      <c r="M3" s="205"/>
      <c r="N3" s="205"/>
    </row>
    <row r="4" spans="1:14" ht="19" thickBot="1" x14ac:dyDescent="0.3">
      <c r="A4" s="184" t="s">
        <v>230</v>
      </c>
      <c r="B4" s="110">
        <v>180</v>
      </c>
      <c r="C4" s="111">
        <v>1160</v>
      </c>
      <c r="D4" s="143">
        <v>615</v>
      </c>
      <c r="E4" s="187" t="s">
        <v>230</v>
      </c>
      <c r="F4" s="119">
        <v>340</v>
      </c>
      <c r="G4" s="120">
        <v>1795</v>
      </c>
      <c r="H4" s="121">
        <v>400</v>
      </c>
      <c r="I4" s="216">
        <v>2019</v>
      </c>
      <c r="J4" s="221">
        <v>9656</v>
      </c>
      <c r="K4" s="204"/>
      <c r="L4" s="205"/>
      <c r="M4" s="205"/>
      <c r="N4" s="205"/>
    </row>
    <row r="5" spans="1:14" ht="19" thickBot="1" x14ac:dyDescent="0.3">
      <c r="A5" s="184" t="s">
        <v>231</v>
      </c>
      <c r="B5" s="110">
        <v>495</v>
      </c>
      <c r="C5" s="111">
        <v>1450</v>
      </c>
      <c r="D5" s="143">
        <v>120</v>
      </c>
      <c r="E5" s="187" t="s">
        <v>231</v>
      </c>
      <c r="F5" s="119">
        <v>465</v>
      </c>
      <c r="G5" s="120">
        <v>1834</v>
      </c>
      <c r="H5" s="121">
        <v>260</v>
      </c>
      <c r="I5" s="216">
        <v>2020</v>
      </c>
      <c r="J5" s="221">
        <v>9526</v>
      </c>
      <c r="K5" s="204"/>
      <c r="L5" s="205"/>
      <c r="M5" s="205"/>
      <c r="N5" s="205"/>
    </row>
    <row r="6" spans="1:14" ht="19" thickBot="1" x14ac:dyDescent="0.3">
      <c r="A6" s="184" t="s">
        <v>232</v>
      </c>
      <c r="B6" s="112">
        <v>850</v>
      </c>
      <c r="C6" s="113">
        <v>1500</v>
      </c>
      <c r="D6" s="144">
        <v>0</v>
      </c>
      <c r="E6" s="187" t="s">
        <v>232</v>
      </c>
      <c r="F6" s="122">
        <v>585</v>
      </c>
      <c r="G6" s="123">
        <v>1802</v>
      </c>
      <c r="H6" s="124">
        <v>175</v>
      </c>
      <c r="I6" s="216">
        <v>2021</v>
      </c>
      <c r="J6" s="221">
        <f>G16</f>
        <v>0</v>
      </c>
      <c r="K6" s="204"/>
      <c r="L6" s="205"/>
      <c r="M6" s="205"/>
      <c r="N6" s="205"/>
    </row>
    <row r="7" spans="1:14" ht="19.5" thickTop="1" thickBot="1" x14ac:dyDescent="0.5">
      <c r="A7" s="185" t="s">
        <v>233</v>
      </c>
      <c r="B7" s="114">
        <f>SUM(B3:B6)</f>
        <v>1605</v>
      </c>
      <c r="C7" s="115">
        <f>SUM(C3:C6)</f>
        <v>5430</v>
      </c>
      <c r="D7" s="145">
        <f>SUM(D3:D6)</f>
        <v>2964</v>
      </c>
      <c r="E7" s="188" t="s">
        <v>233</v>
      </c>
      <c r="F7" s="125">
        <f>SUM(F3:F6)</f>
        <v>1390</v>
      </c>
      <c r="G7" s="126">
        <f>SUM(G3:G6)</f>
        <v>6466</v>
      </c>
      <c r="H7" s="146">
        <f>SUM(H3:H6)</f>
        <v>1800</v>
      </c>
      <c r="I7" s="216">
        <v>2022</v>
      </c>
      <c r="J7" s="221">
        <f>C24</f>
        <v>0</v>
      </c>
      <c r="K7" s="204"/>
      <c r="L7" s="206"/>
      <c r="M7" s="206"/>
      <c r="N7" s="206"/>
    </row>
    <row r="8" spans="1:14" ht="19" thickBot="1" x14ac:dyDescent="0.5">
      <c r="A8" s="186" t="s">
        <v>234</v>
      </c>
      <c r="B8" s="149">
        <f>SUM(B7:D7)</f>
        <v>9999</v>
      </c>
      <c r="C8" s="150"/>
      <c r="D8" s="150"/>
      <c r="E8" s="189" t="s">
        <v>234</v>
      </c>
      <c r="F8" s="147">
        <f>SUM(F7:H7)</f>
        <v>9656</v>
      </c>
      <c r="G8" s="148"/>
      <c r="H8" s="148"/>
      <c r="I8" s="216">
        <v>2023</v>
      </c>
      <c r="J8" s="343">
        <f>G24</f>
        <v>0</v>
      </c>
      <c r="K8" s="204"/>
      <c r="L8" s="207"/>
      <c r="M8" s="207"/>
      <c r="N8" s="207"/>
    </row>
    <row r="9" spans="1:14" ht="27" thickTop="1" thickBot="1" x14ac:dyDescent="0.65">
      <c r="A9" s="173" t="s">
        <v>235</v>
      </c>
      <c r="B9" s="174"/>
      <c r="C9" s="175"/>
      <c r="D9" s="176">
        <v>2020</v>
      </c>
      <c r="E9" s="210" t="s">
        <v>235</v>
      </c>
      <c r="F9" s="211"/>
      <c r="G9" s="212"/>
      <c r="H9" s="213">
        <v>2021</v>
      </c>
      <c r="I9" s="217" t="s">
        <v>238</v>
      </c>
      <c r="J9" s="222">
        <f>SUM(J3:J8)</f>
        <v>29181</v>
      </c>
    </row>
    <row r="10" spans="1:14" ht="19" thickBot="1" x14ac:dyDescent="0.5">
      <c r="A10" s="197" t="s">
        <v>228</v>
      </c>
      <c r="B10" s="180" t="s">
        <v>1</v>
      </c>
      <c r="C10" s="180" t="s">
        <v>2</v>
      </c>
      <c r="D10" s="181" t="s">
        <v>3</v>
      </c>
      <c r="E10" s="196" t="s">
        <v>228</v>
      </c>
      <c r="F10" s="182" t="s">
        <v>1</v>
      </c>
      <c r="G10" s="182" t="s">
        <v>2</v>
      </c>
      <c r="H10" s="183" t="s">
        <v>3</v>
      </c>
      <c r="I10" s="204"/>
      <c r="J10" s="207"/>
    </row>
    <row r="11" spans="1:14" ht="19.5" thickTop="1" thickBot="1" x14ac:dyDescent="0.3">
      <c r="A11" s="190" t="s">
        <v>229</v>
      </c>
      <c r="B11" s="127">
        <v>0</v>
      </c>
      <c r="C11" s="128">
        <v>2000</v>
      </c>
      <c r="D11" s="129">
        <v>0</v>
      </c>
      <c r="E11" s="193" t="s">
        <v>229</v>
      </c>
      <c r="F11" s="151"/>
      <c r="G11" s="152"/>
      <c r="H11" s="153"/>
    </row>
    <row r="12" spans="1:14" ht="19" thickBot="1" x14ac:dyDescent="0.3">
      <c r="A12" s="190" t="s">
        <v>230</v>
      </c>
      <c r="B12" s="130">
        <v>200</v>
      </c>
      <c r="C12" s="131">
        <v>1700</v>
      </c>
      <c r="D12" s="132">
        <v>575</v>
      </c>
      <c r="E12" s="193" t="s">
        <v>230</v>
      </c>
      <c r="F12" s="154"/>
      <c r="G12" s="155"/>
      <c r="H12" s="156"/>
    </row>
    <row r="13" spans="1:14" ht="19" thickBot="1" x14ac:dyDescent="0.3">
      <c r="A13" s="190" t="s">
        <v>231</v>
      </c>
      <c r="B13" s="130">
        <v>275</v>
      </c>
      <c r="C13" s="131">
        <v>2375</v>
      </c>
      <c r="D13" s="132">
        <v>88</v>
      </c>
      <c r="E13" s="193" t="s">
        <v>231</v>
      </c>
      <c r="F13" s="154"/>
      <c r="G13" s="155"/>
      <c r="H13" s="156"/>
    </row>
    <row r="14" spans="1:14" ht="19" thickBot="1" x14ac:dyDescent="0.3">
      <c r="A14" s="190" t="s">
        <v>232</v>
      </c>
      <c r="B14" s="133">
        <v>600</v>
      </c>
      <c r="C14" s="134">
        <v>1575</v>
      </c>
      <c r="D14" s="135">
        <v>138</v>
      </c>
      <c r="E14" s="193" t="s">
        <v>232</v>
      </c>
      <c r="F14" s="157"/>
      <c r="G14" s="158"/>
      <c r="H14" s="159"/>
    </row>
    <row r="15" spans="1:14" ht="19.5" thickTop="1" thickBot="1" x14ac:dyDescent="0.5">
      <c r="A15" s="191" t="s">
        <v>233</v>
      </c>
      <c r="B15" s="136">
        <f>SUM(B11:B14)</f>
        <v>1075</v>
      </c>
      <c r="C15" s="137">
        <f>SUM(C11:C14)</f>
        <v>7650</v>
      </c>
      <c r="D15" s="138">
        <f>SUM(D11:D14)</f>
        <v>801</v>
      </c>
      <c r="E15" s="194" t="s">
        <v>233</v>
      </c>
      <c r="F15" s="160">
        <f>SUM(F11:F14)</f>
        <v>0</v>
      </c>
      <c r="G15" s="161">
        <f>SUM(G11:G14)</f>
        <v>0</v>
      </c>
      <c r="H15" s="162">
        <f>SUM(H11:H14)</f>
        <v>0</v>
      </c>
    </row>
    <row r="16" spans="1:14" ht="19" thickBot="1" x14ac:dyDescent="0.5">
      <c r="A16" s="192" t="s">
        <v>234</v>
      </c>
      <c r="B16" s="139">
        <f>SUM(B15:D15)</f>
        <v>9526</v>
      </c>
      <c r="C16" s="140"/>
      <c r="D16" s="141"/>
      <c r="E16" s="195" t="s">
        <v>234</v>
      </c>
      <c r="F16" s="163">
        <f>SUM(F15:H15)</f>
        <v>0</v>
      </c>
      <c r="G16" s="164"/>
      <c r="H16" s="165"/>
    </row>
    <row r="17" spans="1:8" ht="27" thickTop="1" thickBot="1" x14ac:dyDescent="0.65">
      <c r="A17" s="295" t="s">
        <v>235</v>
      </c>
      <c r="B17" s="296"/>
      <c r="C17" s="297"/>
      <c r="D17" s="298">
        <v>2022</v>
      </c>
      <c r="E17" s="320" t="s">
        <v>235</v>
      </c>
      <c r="F17" s="321"/>
      <c r="G17" s="322"/>
      <c r="H17" s="323">
        <v>2023</v>
      </c>
    </row>
    <row r="18" spans="1:8" ht="19" thickBot="1" x14ac:dyDescent="0.5">
      <c r="A18" s="299" t="s">
        <v>228</v>
      </c>
      <c r="B18" s="300" t="s">
        <v>1</v>
      </c>
      <c r="C18" s="300" t="s">
        <v>2</v>
      </c>
      <c r="D18" s="301" t="s">
        <v>3</v>
      </c>
      <c r="E18" s="324" t="s">
        <v>228</v>
      </c>
      <c r="F18" s="325" t="s">
        <v>1</v>
      </c>
      <c r="G18" s="325" t="s">
        <v>2</v>
      </c>
      <c r="H18" s="326" t="s">
        <v>3</v>
      </c>
    </row>
    <row r="19" spans="1:8" ht="19.5" thickTop="1" thickBot="1" x14ac:dyDescent="0.3">
      <c r="A19" s="302" t="s">
        <v>229</v>
      </c>
      <c r="B19" s="303"/>
      <c r="C19" s="304"/>
      <c r="D19" s="305"/>
      <c r="E19" s="216" t="s">
        <v>229</v>
      </c>
      <c r="F19" s="327">
        <v>0</v>
      </c>
      <c r="G19" s="328">
        <v>980</v>
      </c>
      <c r="H19" s="329">
        <v>865</v>
      </c>
    </row>
    <row r="20" spans="1:8" ht="19" thickBot="1" x14ac:dyDescent="0.3">
      <c r="A20" s="302" t="s">
        <v>230</v>
      </c>
      <c r="B20" s="306"/>
      <c r="C20" s="307"/>
      <c r="D20" s="308"/>
      <c r="E20" s="216" t="s">
        <v>230</v>
      </c>
      <c r="F20" s="330">
        <v>400</v>
      </c>
      <c r="G20" s="331">
        <v>2128</v>
      </c>
      <c r="H20" s="332">
        <v>140</v>
      </c>
    </row>
    <row r="21" spans="1:8" ht="19" thickBot="1" x14ac:dyDescent="0.3">
      <c r="A21" s="302" t="s">
        <v>231</v>
      </c>
      <c r="B21" s="306"/>
      <c r="C21" s="307"/>
      <c r="D21" s="308"/>
      <c r="E21" s="216" t="s">
        <v>231</v>
      </c>
      <c r="F21" s="330">
        <v>281</v>
      </c>
      <c r="G21" s="331">
        <v>1777</v>
      </c>
      <c r="H21" s="332"/>
    </row>
    <row r="22" spans="1:8" ht="19" thickBot="1" x14ac:dyDescent="0.3">
      <c r="A22" s="302" t="s">
        <v>232</v>
      </c>
      <c r="B22" s="309"/>
      <c r="C22" s="310"/>
      <c r="D22" s="311"/>
      <c r="E22" s="216" t="s">
        <v>232</v>
      </c>
      <c r="F22" s="333">
        <v>595</v>
      </c>
      <c r="G22" s="334">
        <v>1605</v>
      </c>
      <c r="H22" s="335"/>
    </row>
    <row r="23" spans="1:8" ht="19.5" thickTop="1" thickBot="1" x14ac:dyDescent="0.5">
      <c r="A23" s="312" t="s">
        <v>233</v>
      </c>
      <c r="B23" s="313">
        <v>0</v>
      </c>
      <c r="C23" s="314">
        <v>0</v>
      </c>
      <c r="D23" s="315">
        <v>0</v>
      </c>
      <c r="E23" s="336" t="s">
        <v>233</v>
      </c>
      <c r="F23" s="337">
        <f>SUM(F19:F22)</f>
        <v>1276</v>
      </c>
      <c r="G23" s="338">
        <f>SUM(G19:G22)</f>
        <v>6490</v>
      </c>
      <c r="H23" s="339">
        <f>SUM(H19:H22)</f>
        <v>1005</v>
      </c>
    </row>
    <row r="24" spans="1:8" ht="19" thickBot="1" x14ac:dyDescent="0.5">
      <c r="A24" s="316" t="s">
        <v>234</v>
      </c>
      <c r="B24" s="317">
        <f>SUM(B23:D23)</f>
        <v>0</v>
      </c>
      <c r="C24" s="318"/>
      <c r="D24" s="319"/>
      <c r="E24" s="217" t="s">
        <v>234</v>
      </c>
      <c r="F24" s="340">
        <f>SUM(F23:H23)</f>
        <v>8771</v>
      </c>
      <c r="G24" s="341"/>
      <c r="H24" s="342"/>
    </row>
    <row r="25" spans="1:8" ht="13" thickTop="1" x14ac:dyDescent="0.25">
      <c r="G25" s="6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AD132"/>
  <sheetViews>
    <sheetView tabSelected="1" topLeftCell="B1" zoomScaleNormal="100" workbookViewId="0">
      <pane xSplit="25" ySplit="1" topLeftCell="AA2" activePane="bottomRight" state="frozen"/>
      <selection activeCell="B1" sqref="B1"/>
      <selection pane="topRight" activeCell="Y1" sqref="Y1"/>
      <selection pane="bottomLeft" activeCell="B2" sqref="B2"/>
      <selection pane="bottomRight" activeCell="X1" sqref="J1:X1048576"/>
    </sheetView>
  </sheetViews>
  <sheetFormatPr defaultRowHeight="12.5" x14ac:dyDescent="0.25"/>
  <cols>
    <col min="1" max="1" width="3.1796875" bestFit="1" customWidth="1"/>
    <col min="2" max="2" width="37.26953125" customWidth="1"/>
    <col min="3" max="5" width="9.1796875" customWidth="1"/>
    <col min="6" max="9" width="9.1796875" style="64" customWidth="1"/>
    <col min="10" max="20" width="9.1796875" style="64" hidden="1" customWidth="1"/>
    <col min="21" max="25" width="9.54296875" style="64" hidden="1" customWidth="1"/>
    <col min="26" max="27" width="9.1796875" customWidth="1"/>
  </cols>
  <sheetData>
    <row r="1" spans="1:27" ht="34.5" customHeight="1" thickBot="1" x14ac:dyDescent="0.35">
      <c r="A1" s="61"/>
      <c r="B1" s="71" t="s">
        <v>123</v>
      </c>
      <c r="C1" s="62" t="s">
        <v>175</v>
      </c>
      <c r="D1" s="62" t="s">
        <v>177</v>
      </c>
      <c r="E1" s="62" t="s">
        <v>199</v>
      </c>
      <c r="F1" s="62" t="s">
        <v>178</v>
      </c>
      <c r="G1" s="62" t="s">
        <v>179</v>
      </c>
      <c r="H1" s="62" t="s">
        <v>180</v>
      </c>
      <c r="I1" s="62" t="s">
        <v>181</v>
      </c>
      <c r="J1" s="62" t="s">
        <v>182</v>
      </c>
      <c r="K1" s="62" t="s">
        <v>183</v>
      </c>
      <c r="L1" s="62" t="s">
        <v>184</v>
      </c>
      <c r="M1" s="62" t="s">
        <v>185</v>
      </c>
      <c r="N1" s="62" t="s">
        <v>186</v>
      </c>
      <c r="O1" s="62" t="s">
        <v>187</v>
      </c>
      <c r="P1" s="62" t="s">
        <v>188</v>
      </c>
      <c r="Q1" s="62" t="s">
        <v>189</v>
      </c>
      <c r="R1" s="62" t="s">
        <v>190</v>
      </c>
      <c r="S1" s="62" t="s">
        <v>191</v>
      </c>
      <c r="T1" s="62" t="s">
        <v>192</v>
      </c>
      <c r="U1" s="62" t="s">
        <v>249</v>
      </c>
      <c r="V1" s="62" t="s">
        <v>250</v>
      </c>
      <c r="W1" s="62" t="s">
        <v>251</v>
      </c>
      <c r="X1" s="62" t="s">
        <v>252</v>
      </c>
      <c r="Y1" s="62" t="s">
        <v>253</v>
      </c>
      <c r="Z1" s="63" t="s">
        <v>4</v>
      </c>
      <c r="AA1" s="63" t="s">
        <v>244</v>
      </c>
    </row>
    <row r="2" spans="1:27" ht="14.5" thickBot="1" x14ac:dyDescent="0.35">
      <c r="A2" s="288"/>
      <c r="B2" s="72" t="s">
        <v>139</v>
      </c>
      <c r="C2" s="70"/>
      <c r="D2" s="70"/>
      <c r="E2" s="70"/>
      <c r="F2" s="70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73" t="e">
        <f t="shared" ref="Z2:Z33" si="0" xml:space="preserve"> LOOKUP(1E+100,C2:T2)</f>
        <v>#N/A</v>
      </c>
      <c r="AA2" s="73" t="e">
        <f t="shared" ref="AA2:AA33" si="1" xml:space="preserve"> LOOKUP(1E+100,D2:Z2)+5</f>
        <v>#N/A</v>
      </c>
    </row>
    <row r="3" spans="1:27" ht="14.5" thickBot="1" x14ac:dyDescent="0.35">
      <c r="A3" s="288"/>
      <c r="B3" s="72" t="s">
        <v>48</v>
      </c>
      <c r="C3" s="70"/>
      <c r="D3" s="70"/>
      <c r="E3" s="70"/>
      <c r="F3" s="70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73" t="e">
        <f t="shared" si="0"/>
        <v>#N/A</v>
      </c>
      <c r="AA3" s="73" t="e">
        <f t="shared" si="1"/>
        <v>#N/A</v>
      </c>
    </row>
    <row r="4" spans="1:27" ht="14.5" thickBot="1" x14ac:dyDescent="0.35">
      <c r="A4" s="288"/>
      <c r="B4" s="72" t="s">
        <v>38</v>
      </c>
      <c r="C4" s="70"/>
      <c r="D4" s="70"/>
      <c r="E4" s="70"/>
      <c r="F4" s="70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73" t="e">
        <f t="shared" si="0"/>
        <v>#N/A</v>
      </c>
      <c r="AA4" s="73" t="e">
        <f t="shared" si="1"/>
        <v>#N/A</v>
      </c>
    </row>
    <row r="5" spans="1:27" ht="14.5" thickBot="1" x14ac:dyDescent="0.35">
      <c r="A5" s="282"/>
      <c r="B5" s="72" t="s">
        <v>101</v>
      </c>
      <c r="C5" s="70"/>
      <c r="D5" s="70"/>
      <c r="E5" s="70"/>
      <c r="F5" s="70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73" t="e">
        <f t="shared" si="0"/>
        <v>#N/A</v>
      </c>
      <c r="AA5" s="73" t="e">
        <f t="shared" si="1"/>
        <v>#N/A</v>
      </c>
    </row>
    <row r="6" spans="1:27" ht="15.75" customHeight="1" thickBot="1" x14ac:dyDescent="0.35">
      <c r="A6" s="288" t="s">
        <v>163</v>
      </c>
      <c r="B6" s="72" t="s">
        <v>10</v>
      </c>
      <c r="C6" s="70"/>
      <c r="D6" s="70"/>
      <c r="E6" s="70"/>
      <c r="F6" s="70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73" t="e">
        <f t="shared" si="0"/>
        <v>#N/A</v>
      </c>
      <c r="AA6" s="73" t="e">
        <f t="shared" si="1"/>
        <v>#N/A</v>
      </c>
    </row>
    <row r="7" spans="1:27" ht="14.5" thickBot="1" x14ac:dyDescent="0.35">
      <c r="A7" s="288"/>
      <c r="B7" s="72" t="s">
        <v>62</v>
      </c>
      <c r="C7" s="70"/>
      <c r="D7" s="70"/>
      <c r="E7" s="70"/>
      <c r="F7" s="70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73" t="e">
        <f t="shared" si="0"/>
        <v>#N/A</v>
      </c>
      <c r="AA7" s="73" t="e">
        <f t="shared" si="1"/>
        <v>#N/A</v>
      </c>
    </row>
    <row r="8" spans="1:27" ht="14.5" thickBot="1" x14ac:dyDescent="0.35">
      <c r="A8" s="288"/>
      <c r="B8" s="72" t="s">
        <v>61</v>
      </c>
      <c r="C8" s="70"/>
      <c r="D8" s="70"/>
      <c r="E8" s="70"/>
      <c r="F8" s="70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73" t="e">
        <f t="shared" si="0"/>
        <v>#N/A</v>
      </c>
      <c r="AA8" s="73" t="e">
        <f t="shared" si="1"/>
        <v>#N/A</v>
      </c>
    </row>
    <row r="9" spans="1:27" ht="14.5" thickBot="1" x14ac:dyDescent="0.35">
      <c r="A9" s="288"/>
      <c r="B9" s="72" t="s">
        <v>29</v>
      </c>
      <c r="C9" s="70"/>
      <c r="D9" s="70"/>
      <c r="E9" s="70"/>
      <c r="F9" s="70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73" t="e">
        <f t="shared" si="0"/>
        <v>#N/A</v>
      </c>
      <c r="AA9" s="73" t="e">
        <f t="shared" si="1"/>
        <v>#N/A</v>
      </c>
    </row>
    <row r="10" spans="1:27" ht="14.5" thickBot="1" x14ac:dyDescent="0.35">
      <c r="A10" s="288"/>
      <c r="B10" s="72" t="s">
        <v>25</v>
      </c>
      <c r="C10" s="70"/>
      <c r="D10" s="70"/>
      <c r="E10" s="70"/>
      <c r="F10" s="70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73" t="e">
        <f t="shared" si="0"/>
        <v>#N/A</v>
      </c>
      <c r="AA10" s="73" t="e">
        <f t="shared" si="1"/>
        <v>#N/A</v>
      </c>
    </row>
    <row r="11" spans="1:27" ht="14.5" thickBot="1" x14ac:dyDescent="0.35">
      <c r="A11" s="288"/>
      <c r="B11" s="72" t="s">
        <v>63</v>
      </c>
      <c r="C11" s="70"/>
      <c r="D11" s="70"/>
      <c r="E11" s="70"/>
      <c r="F11" s="70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73" t="e">
        <f t="shared" si="0"/>
        <v>#N/A</v>
      </c>
      <c r="AA11" s="73" t="e">
        <f t="shared" si="1"/>
        <v>#N/A</v>
      </c>
    </row>
    <row r="12" spans="1:27" ht="14.5" thickBot="1" x14ac:dyDescent="0.35">
      <c r="A12" s="288"/>
      <c r="B12" s="72" t="s">
        <v>124</v>
      </c>
      <c r="C12" s="70"/>
      <c r="D12" s="70"/>
      <c r="E12" s="70"/>
      <c r="F12" s="70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73" t="e">
        <f t="shared" si="0"/>
        <v>#N/A</v>
      </c>
      <c r="AA12" s="73" t="e">
        <f t="shared" si="1"/>
        <v>#N/A</v>
      </c>
    </row>
    <row r="13" spans="1:27" ht="14.5" thickBot="1" x14ac:dyDescent="0.35">
      <c r="A13" s="289"/>
      <c r="B13" s="74" t="s">
        <v>138</v>
      </c>
      <c r="C13" s="70"/>
      <c r="D13" s="70"/>
      <c r="E13" s="70"/>
      <c r="F13" s="70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73" t="e">
        <f t="shared" si="0"/>
        <v>#N/A</v>
      </c>
      <c r="AA13" s="73" t="e">
        <f t="shared" si="1"/>
        <v>#N/A</v>
      </c>
    </row>
    <row r="14" spans="1:27" ht="14.5" thickBot="1" x14ac:dyDescent="0.35">
      <c r="A14" s="289"/>
      <c r="B14" s="74" t="s">
        <v>140</v>
      </c>
      <c r="C14" s="70"/>
      <c r="D14" s="70"/>
      <c r="E14" s="70"/>
      <c r="F14" s="70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73" t="e">
        <f t="shared" si="0"/>
        <v>#N/A</v>
      </c>
      <c r="AA14" s="73" t="e">
        <f t="shared" si="1"/>
        <v>#N/A</v>
      </c>
    </row>
    <row r="15" spans="1:27" ht="14.5" thickBot="1" x14ac:dyDescent="0.35">
      <c r="A15" s="289"/>
      <c r="B15" s="74" t="s">
        <v>41</v>
      </c>
      <c r="C15" s="70"/>
      <c r="D15" s="70"/>
      <c r="E15" s="70"/>
      <c r="F15" s="70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73" t="e">
        <f t="shared" si="0"/>
        <v>#N/A</v>
      </c>
      <c r="AA15" s="73" t="e">
        <f t="shared" si="1"/>
        <v>#N/A</v>
      </c>
    </row>
    <row r="16" spans="1:27" ht="14.5" thickBot="1" x14ac:dyDescent="0.35">
      <c r="A16" s="289"/>
      <c r="B16" s="74" t="s">
        <v>94</v>
      </c>
      <c r="C16" s="70"/>
      <c r="D16" s="70"/>
      <c r="E16" s="70"/>
      <c r="F16" s="70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73" t="e">
        <f t="shared" si="0"/>
        <v>#N/A</v>
      </c>
      <c r="AA16" s="73" t="e">
        <f t="shared" si="1"/>
        <v>#N/A</v>
      </c>
    </row>
    <row r="17" spans="1:27" ht="14.5" thickBot="1" x14ac:dyDescent="0.35">
      <c r="A17" s="289"/>
      <c r="B17" s="74" t="s">
        <v>51</v>
      </c>
      <c r="C17" s="70"/>
      <c r="D17" s="70"/>
      <c r="E17" s="70"/>
      <c r="F17" s="70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73" t="e">
        <f t="shared" si="0"/>
        <v>#N/A</v>
      </c>
      <c r="AA17" s="73" t="e">
        <f t="shared" si="1"/>
        <v>#N/A</v>
      </c>
    </row>
    <row r="18" spans="1:27" ht="14.5" thickBot="1" x14ac:dyDescent="0.35">
      <c r="A18" s="289"/>
      <c r="B18" s="74" t="s">
        <v>173</v>
      </c>
      <c r="C18" s="70"/>
      <c r="D18" s="70"/>
      <c r="E18" s="70"/>
      <c r="F18" s="70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73" t="e">
        <f t="shared" si="0"/>
        <v>#N/A</v>
      </c>
      <c r="AA18" s="73" t="e">
        <f t="shared" si="1"/>
        <v>#N/A</v>
      </c>
    </row>
    <row r="19" spans="1:27" ht="14.5" thickBot="1" x14ac:dyDescent="0.35">
      <c r="A19" s="289"/>
      <c r="B19" s="74" t="s">
        <v>171</v>
      </c>
      <c r="C19" s="70"/>
      <c r="D19" s="70"/>
      <c r="E19" s="70"/>
      <c r="F19" s="70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73" t="e">
        <f t="shared" si="0"/>
        <v>#N/A</v>
      </c>
      <c r="AA19" s="73" t="e">
        <f t="shared" si="1"/>
        <v>#N/A</v>
      </c>
    </row>
    <row r="20" spans="1:27" ht="14.5" thickBot="1" x14ac:dyDescent="0.35">
      <c r="A20" s="289"/>
      <c r="B20" s="74" t="s">
        <v>172</v>
      </c>
      <c r="C20" s="70"/>
      <c r="D20" s="70"/>
      <c r="E20" s="70"/>
      <c r="F20" s="70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73" t="e">
        <f t="shared" si="0"/>
        <v>#N/A</v>
      </c>
      <c r="AA20" s="73" t="e">
        <f t="shared" si="1"/>
        <v>#N/A</v>
      </c>
    </row>
    <row r="21" spans="1:27" ht="15.75" customHeight="1" thickBot="1" x14ac:dyDescent="0.35">
      <c r="A21" s="289" t="s">
        <v>164</v>
      </c>
      <c r="B21" s="74" t="s">
        <v>19</v>
      </c>
      <c r="C21" s="70"/>
      <c r="D21" s="70"/>
      <c r="E21" s="70"/>
      <c r="F21" s="70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73" t="e">
        <f t="shared" si="0"/>
        <v>#N/A</v>
      </c>
      <c r="AA21" s="73" t="e">
        <f t="shared" si="1"/>
        <v>#N/A</v>
      </c>
    </row>
    <row r="22" spans="1:27" ht="14.5" thickBot="1" x14ac:dyDescent="0.35">
      <c r="A22" s="289"/>
      <c r="B22" s="74" t="s">
        <v>74</v>
      </c>
      <c r="C22" s="70"/>
      <c r="D22" s="70"/>
      <c r="E22" s="70"/>
      <c r="F22" s="70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73" t="e">
        <f t="shared" si="0"/>
        <v>#N/A</v>
      </c>
      <c r="AA22" s="73" t="e">
        <f t="shared" si="1"/>
        <v>#N/A</v>
      </c>
    </row>
    <row r="23" spans="1:27" ht="14.5" thickBot="1" x14ac:dyDescent="0.35">
      <c r="A23" s="289"/>
      <c r="B23" s="74" t="s">
        <v>59</v>
      </c>
      <c r="C23" s="70"/>
      <c r="D23" s="70"/>
      <c r="E23" s="70"/>
      <c r="F23" s="70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73" t="e">
        <f t="shared" si="0"/>
        <v>#N/A</v>
      </c>
      <c r="AA23" s="73" t="e">
        <f t="shared" si="1"/>
        <v>#N/A</v>
      </c>
    </row>
    <row r="24" spans="1:27" ht="14.5" thickBot="1" x14ac:dyDescent="0.35">
      <c r="A24" s="289"/>
      <c r="B24" s="74" t="s">
        <v>82</v>
      </c>
      <c r="C24" s="70"/>
      <c r="D24" s="70"/>
      <c r="E24" s="70"/>
      <c r="F24" s="70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73" t="e">
        <f t="shared" si="0"/>
        <v>#N/A</v>
      </c>
      <c r="AA24" s="73" t="e">
        <f t="shared" si="1"/>
        <v>#N/A</v>
      </c>
    </row>
    <row r="25" spans="1:27" ht="14.5" thickBot="1" x14ac:dyDescent="0.35">
      <c r="A25" s="289"/>
      <c r="B25" s="74" t="s">
        <v>36</v>
      </c>
      <c r="C25" s="70"/>
      <c r="D25" s="70"/>
      <c r="E25" s="70"/>
      <c r="F25" s="70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73" t="e">
        <f t="shared" si="0"/>
        <v>#N/A</v>
      </c>
      <c r="AA25" s="73" t="e">
        <f t="shared" si="1"/>
        <v>#N/A</v>
      </c>
    </row>
    <row r="26" spans="1:27" ht="14.5" thickBot="1" x14ac:dyDescent="0.35">
      <c r="A26" s="289"/>
      <c r="B26" s="74" t="s">
        <v>81</v>
      </c>
      <c r="C26" s="70"/>
      <c r="D26" s="70"/>
      <c r="E26" s="70"/>
      <c r="F26" s="70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73" t="e">
        <f t="shared" si="0"/>
        <v>#N/A</v>
      </c>
      <c r="AA26" s="73" t="e">
        <f t="shared" si="1"/>
        <v>#N/A</v>
      </c>
    </row>
    <row r="27" spans="1:27" ht="14.5" thickBot="1" x14ac:dyDescent="0.35">
      <c r="A27" s="289"/>
      <c r="B27" s="74" t="s">
        <v>162</v>
      </c>
      <c r="C27" s="70"/>
      <c r="D27" s="70"/>
      <c r="E27" s="70"/>
      <c r="F27" s="70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73" t="e">
        <f t="shared" si="0"/>
        <v>#N/A</v>
      </c>
      <c r="AA27" s="73" t="e">
        <f t="shared" si="1"/>
        <v>#N/A</v>
      </c>
    </row>
    <row r="28" spans="1:27" ht="14.5" thickBot="1" x14ac:dyDescent="0.35">
      <c r="A28" s="289"/>
      <c r="B28" s="74" t="s">
        <v>31</v>
      </c>
      <c r="C28" s="70"/>
      <c r="D28" s="70"/>
      <c r="E28" s="70"/>
      <c r="F28" s="70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73" t="e">
        <f t="shared" si="0"/>
        <v>#N/A</v>
      </c>
      <c r="AA28" s="73" t="e">
        <f t="shared" si="1"/>
        <v>#N/A</v>
      </c>
    </row>
    <row r="29" spans="1:27" ht="14.5" thickBot="1" x14ac:dyDescent="0.35">
      <c r="A29" s="290"/>
      <c r="B29" s="75" t="s">
        <v>128</v>
      </c>
      <c r="C29" s="70"/>
      <c r="D29" s="70"/>
      <c r="E29" s="70"/>
      <c r="F29" s="294"/>
      <c r="G29" s="70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73" t="e">
        <f t="shared" si="0"/>
        <v>#N/A</v>
      </c>
      <c r="AA29" s="73" t="e">
        <f t="shared" si="1"/>
        <v>#N/A</v>
      </c>
    </row>
    <row r="30" spans="1:27" ht="14.5" thickBot="1" x14ac:dyDescent="0.35">
      <c r="A30" s="290"/>
      <c r="B30" s="75" t="s">
        <v>127</v>
      </c>
      <c r="C30" s="70"/>
      <c r="D30" s="70"/>
      <c r="E30" s="70"/>
      <c r="F30" s="294"/>
      <c r="G30" s="70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73" t="e">
        <f t="shared" si="0"/>
        <v>#N/A</v>
      </c>
      <c r="AA30" s="73" t="e">
        <f t="shared" si="1"/>
        <v>#N/A</v>
      </c>
    </row>
    <row r="31" spans="1:27" ht="14.5" thickBot="1" x14ac:dyDescent="0.35">
      <c r="A31" s="290"/>
      <c r="B31" s="75" t="s">
        <v>57</v>
      </c>
      <c r="C31" s="70"/>
      <c r="D31" s="70"/>
      <c r="E31" s="70"/>
      <c r="F31" s="294"/>
      <c r="G31" s="70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73" t="e">
        <f t="shared" si="0"/>
        <v>#N/A</v>
      </c>
      <c r="AA31" s="73" t="e">
        <f t="shared" si="1"/>
        <v>#N/A</v>
      </c>
    </row>
    <row r="32" spans="1:27" ht="14.5" thickBot="1" x14ac:dyDescent="0.35">
      <c r="A32" s="290"/>
      <c r="B32" s="75" t="s">
        <v>60</v>
      </c>
      <c r="C32" s="70"/>
      <c r="D32" s="70"/>
      <c r="E32" s="70"/>
      <c r="F32" s="294"/>
      <c r="G32" s="70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73" t="e">
        <f t="shared" si="0"/>
        <v>#N/A</v>
      </c>
      <c r="AA32" s="73" t="e">
        <f t="shared" si="1"/>
        <v>#N/A</v>
      </c>
    </row>
    <row r="33" spans="1:27" ht="14.5" thickBot="1" x14ac:dyDescent="0.35">
      <c r="A33" s="290"/>
      <c r="B33" s="75" t="s">
        <v>87</v>
      </c>
      <c r="C33" s="70"/>
      <c r="D33" s="70"/>
      <c r="E33" s="70"/>
      <c r="F33" s="294"/>
      <c r="G33" s="70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73" t="e">
        <f t="shared" si="0"/>
        <v>#N/A</v>
      </c>
      <c r="AA33" s="73" t="e">
        <f t="shared" si="1"/>
        <v>#N/A</v>
      </c>
    </row>
    <row r="34" spans="1:27" ht="15.75" customHeight="1" thickBot="1" x14ac:dyDescent="0.35">
      <c r="A34" s="290" t="s">
        <v>165</v>
      </c>
      <c r="B34" s="75" t="s">
        <v>9</v>
      </c>
      <c r="C34" s="70"/>
      <c r="D34" s="70"/>
      <c r="E34" s="70"/>
      <c r="F34" s="294"/>
      <c r="G34" s="70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73" t="e">
        <f t="shared" ref="Z34:Z65" si="2" xml:space="preserve"> LOOKUP(1E+100,C34:T34)</f>
        <v>#N/A</v>
      </c>
      <c r="AA34" s="73" t="e">
        <f t="shared" ref="AA34:AA65" si="3" xml:space="preserve"> LOOKUP(1E+100,D34:Z34)+5</f>
        <v>#N/A</v>
      </c>
    </row>
    <row r="35" spans="1:27" ht="14.5" thickBot="1" x14ac:dyDescent="0.35">
      <c r="A35" s="290"/>
      <c r="B35" s="75" t="s">
        <v>64</v>
      </c>
      <c r="C35" s="70"/>
      <c r="D35" s="70"/>
      <c r="E35" s="70"/>
      <c r="F35" s="294"/>
      <c r="G35" s="70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73" t="e">
        <f t="shared" si="2"/>
        <v>#N/A</v>
      </c>
      <c r="AA35" s="73" t="e">
        <f t="shared" si="3"/>
        <v>#N/A</v>
      </c>
    </row>
    <row r="36" spans="1:27" ht="14.5" thickBot="1" x14ac:dyDescent="0.35">
      <c r="A36" s="290"/>
      <c r="B36" s="75" t="s">
        <v>97</v>
      </c>
      <c r="C36" s="70"/>
      <c r="D36" s="70"/>
      <c r="E36" s="70"/>
      <c r="F36" s="294"/>
      <c r="G36" s="70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73" t="e">
        <f t="shared" si="2"/>
        <v>#N/A</v>
      </c>
      <c r="AA36" s="73" t="e">
        <f t="shared" si="3"/>
        <v>#N/A</v>
      </c>
    </row>
    <row r="37" spans="1:27" ht="14.5" thickBot="1" x14ac:dyDescent="0.35">
      <c r="A37" s="290"/>
      <c r="B37" s="75" t="s">
        <v>11</v>
      </c>
      <c r="C37" s="70"/>
      <c r="D37" s="70"/>
      <c r="E37" s="70"/>
      <c r="F37" s="294"/>
      <c r="G37" s="70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73" t="e">
        <f t="shared" si="2"/>
        <v>#N/A</v>
      </c>
      <c r="AA37" s="73" t="e">
        <f t="shared" si="3"/>
        <v>#N/A</v>
      </c>
    </row>
    <row r="38" spans="1:27" ht="14.5" thickBot="1" x14ac:dyDescent="0.35">
      <c r="A38" s="290"/>
      <c r="B38" s="75" t="s">
        <v>96</v>
      </c>
      <c r="C38" s="70"/>
      <c r="D38" s="70"/>
      <c r="E38" s="70"/>
      <c r="F38" s="294"/>
      <c r="G38" s="70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73" t="e">
        <f t="shared" si="2"/>
        <v>#N/A</v>
      </c>
      <c r="AA38" s="73" t="e">
        <f t="shared" si="3"/>
        <v>#N/A</v>
      </c>
    </row>
    <row r="39" spans="1:27" ht="14.5" thickBot="1" x14ac:dyDescent="0.35">
      <c r="A39" s="290"/>
      <c r="B39" s="75" t="s">
        <v>21</v>
      </c>
      <c r="C39" s="70"/>
      <c r="D39" s="70"/>
      <c r="E39" s="70"/>
      <c r="F39" s="294"/>
      <c r="G39" s="70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73" t="e">
        <f t="shared" si="2"/>
        <v>#N/A</v>
      </c>
      <c r="AA39" s="73" t="e">
        <f t="shared" si="3"/>
        <v>#N/A</v>
      </c>
    </row>
    <row r="40" spans="1:27" ht="14.5" thickBot="1" x14ac:dyDescent="0.35">
      <c r="A40" s="290"/>
      <c r="B40" s="75" t="s">
        <v>92</v>
      </c>
      <c r="C40" s="70"/>
      <c r="D40" s="70"/>
      <c r="E40" s="70"/>
      <c r="F40" s="294"/>
      <c r="G40" s="70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73" t="e">
        <f t="shared" si="2"/>
        <v>#N/A</v>
      </c>
      <c r="AA40" s="73" t="e">
        <f t="shared" si="3"/>
        <v>#N/A</v>
      </c>
    </row>
    <row r="41" spans="1:27" ht="14.5" thickBot="1" x14ac:dyDescent="0.35">
      <c r="A41" s="290"/>
      <c r="B41" s="75" t="s">
        <v>33</v>
      </c>
      <c r="C41" s="70"/>
      <c r="D41" s="70"/>
      <c r="E41" s="70"/>
      <c r="F41" s="294"/>
      <c r="G41" s="70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73" t="e">
        <f t="shared" si="2"/>
        <v>#N/A</v>
      </c>
      <c r="AA41" s="73" t="e">
        <f t="shared" si="3"/>
        <v>#N/A</v>
      </c>
    </row>
    <row r="42" spans="1:27" ht="14.5" thickBot="1" x14ac:dyDescent="0.35">
      <c r="A42" s="290"/>
      <c r="B42" s="75" t="s">
        <v>137</v>
      </c>
      <c r="C42" s="70"/>
      <c r="D42" s="70"/>
      <c r="E42" s="70"/>
      <c r="F42" s="294"/>
      <c r="G42" s="70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73" t="e">
        <f t="shared" si="2"/>
        <v>#N/A</v>
      </c>
      <c r="AA42" s="73" t="e">
        <f t="shared" si="3"/>
        <v>#N/A</v>
      </c>
    </row>
    <row r="43" spans="1:27" ht="14.5" thickBot="1" x14ac:dyDescent="0.35">
      <c r="A43" s="290"/>
      <c r="B43" s="75" t="s">
        <v>20</v>
      </c>
      <c r="C43" s="70"/>
      <c r="D43" s="70"/>
      <c r="E43" s="70"/>
      <c r="F43" s="294"/>
      <c r="G43" s="70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73" t="e">
        <f t="shared" si="2"/>
        <v>#N/A</v>
      </c>
      <c r="AA43" s="73" t="e">
        <f t="shared" si="3"/>
        <v>#N/A</v>
      </c>
    </row>
    <row r="44" spans="1:27" ht="14.5" thickBot="1" x14ac:dyDescent="0.35">
      <c r="A44" s="290"/>
      <c r="B44" s="75" t="s">
        <v>75</v>
      </c>
      <c r="C44" s="70"/>
      <c r="D44" s="70"/>
      <c r="E44" s="70"/>
      <c r="F44" s="294"/>
      <c r="G44" s="70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73" t="e">
        <f t="shared" si="2"/>
        <v>#N/A</v>
      </c>
      <c r="AA44" s="73" t="e">
        <f t="shared" si="3"/>
        <v>#N/A</v>
      </c>
    </row>
    <row r="45" spans="1:27" ht="14.5" thickBot="1" x14ac:dyDescent="0.35">
      <c r="A45" s="290"/>
      <c r="B45" s="75" t="s">
        <v>56</v>
      </c>
      <c r="C45" s="70"/>
      <c r="D45" s="70"/>
      <c r="E45" s="70"/>
      <c r="F45" s="294"/>
      <c r="G45" s="70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73" t="e">
        <f t="shared" si="2"/>
        <v>#N/A</v>
      </c>
      <c r="AA45" s="73" t="e">
        <f t="shared" si="3"/>
        <v>#N/A</v>
      </c>
    </row>
    <row r="46" spans="1:27" ht="14.5" thickBot="1" x14ac:dyDescent="0.35">
      <c r="A46" s="290"/>
      <c r="B46" s="75" t="s">
        <v>84</v>
      </c>
      <c r="C46" s="70"/>
      <c r="D46" s="70"/>
      <c r="E46" s="70"/>
      <c r="F46" s="294"/>
      <c r="G46" s="70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73" t="e">
        <f t="shared" si="2"/>
        <v>#N/A</v>
      </c>
      <c r="AA46" s="73" t="e">
        <f t="shared" si="3"/>
        <v>#N/A</v>
      </c>
    </row>
    <row r="47" spans="1:27" ht="14.5" thickBot="1" x14ac:dyDescent="0.35">
      <c r="A47" s="287"/>
      <c r="B47" s="76" t="s">
        <v>174</v>
      </c>
      <c r="C47" s="70"/>
      <c r="D47" s="70"/>
      <c r="E47" s="294"/>
      <c r="F47" s="70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73" t="e">
        <f t="shared" si="2"/>
        <v>#N/A</v>
      </c>
      <c r="AA47" s="73" t="e">
        <f t="shared" si="3"/>
        <v>#N/A</v>
      </c>
    </row>
    <row r="48" spans="1:27" ht="14.5" thickBot="1" x14ac:dyDescent="0.35">
      <c r="A48" s="287"/>
      <c r="B48" s="76" t="s">
        <v>47</v>
      </c>
      <c r="C48" s="70"/>
      <c r="D48" s="70"/>
      <c r="E48" s="294"/>
      <c r="F48" s="70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73" t="e">
        <f t="shared" si="2"/>
        <v>#N/A</v>
      </c>
      <c r="AA48" s="73" t="e">
        <f t="shared" si="3"/>
        <v>#N/A</v>
      </c>
    </row>
    <row r="49" spans="1:27" ht="14.5" thickBot="1" x14ac:dyDescent="0.35">
      <c r="A49" s="287"/>
      <c r="B49" s="76" t="s">
        <v>35</v>
      </c>
      <c r="C49" s="70"/>
      <c r="D49" s="70"/>
      <c r="E49" s="294"/>
      <c r="F49" s="70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73" t="e">
        <f t="shared" si="2"/>
        <v>#N/A</v>
      </c>
      <c r="AA49" s="73" t="e">
        <f t="shared" si="3"/>
        <v>#N/A</v>
      </c>
    </row>
    <row r="50" spans="1:27" ht="14.5" thickBot="1" x14ac:dyDescent="0.35">
      <c r="A50" s="287"/>
      <c r="B50" s="76" t="s">
        <v>79</v>
      </c>
      <c r="C50" s="70"/>
      <c r="D50" s="70"/>
      <c r="E50" s="294"/>
      <c r="F50" s="70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73" t="e">
        <f t="shared" si="2"/>
        <v>#N/A</v>
      </c>
      <c r="AA50" s="73" t="e">
        <f t="shared" si="3"/>
        <v>#N/A</v>
      </c>
    </row>
    <row r="51" spans="1:27" ht="14.5" thickBot="1" x14ac:dyDescent="0.35">
      <c r="A51" s="287"/>
      <c r="B51" s="76" t="s">
        <v>93</v>
      </c>
      <c r="C51" s="70"/>
      <c r="D51" s="70"/>
      <c r="E51" s="294"/>
      <c r="F51" s="70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73" t="e">
        <f t="shared" si="2"/>
        <v>#N/A</v>
      </c>
      <c r="AA51" s="73" t="e">
        <f t="shared" si="3"/>
        <v>#N/A</v>
      </c>
    </row>
    <row r="52" spans="1:27" ht="14.5" thickBot="1" x14ac:dyDescent="0.35">
      <c r="A52" s="287"/>
      <c r="B52" s="76" t="s">
        <v>102</v>
      </c>
      <c r="C52" s="70"/>
      <c r="D52" s="70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73" t="e">
        <f t="shared" si="2"/>
        <v>#N/A</v>
      </c>
      <c r="AA52" s="73" t="e">
        <f t="shared" si="3"/>
        <v>#N/A</v>
      </c>
    </row>
    <row r="53" spans="1:27" ht="14.5" thickBot="1" x14ac:dyDescent="0.35">
      <c r="A53" s="287"/>
      <c r="B53" s="76" t="s">
        <v>103</v>
      </c>
      <c r="C53" s="70"/>
      <c r="D53" s="70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73" t="e">
        <f t="shared" si="2"/>
        <v>#N/A</v>
      </c>
      <c r="AA53" s="73" t="e">
        <f t="shared" si="3"/>
        <v>#N/A</v>
      </c>
    </row>
    <row r="54" spans="1:27" ht="14.5" thickBot="1" x14ac:dyDescent="0.35">
      <c r="A54" s="287"/>
      <c r="B54" s="76" t="s">
        <v>43</v>
      </c>
      <c r="C54" s="70"/>
      <c r="D54" s="70"/>
      <c r="E54" s="294"/>
      <c r="F54" s="70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73" t="e">
        <f t="shared" si="2"/>
        <v>#N/A</v>
      </c>
      <c r="AA54" s="73" t="e">
        <f t="shared" si="3"/>
        <v>#N/A</v>
      </c>
    </row>
    <row r="55" spans="1:27" ht="14.5" thickBot="1" x14ac:dyDescent="0.35">
      <c r="A55" s="287"/>
      <c r="B55" s="76" t="s">
        <v>90</v>
      </c>
      <c r="C55" s="70"/>
      <c r="D55" s="70"/>
      <c r="E55" s="294"/>
      <c r="F55" s="70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73" t="e">
        <f t="shared" si="2"/>
        <v>#N/A</v>
      </c>
      <c r="AA55" s="73" t="e">
        <f t="shared" si="3"/>
        <v>#N/A</v>
      </c>
    </row>
    <row r="56" spans="1:27" ht="15" customHeight="1" thickBot="1" x14ac:dyDescent="0.35">
      <c r="A56" s="287"/>
      <c r="B56" s="76" t="s">
        <v>44</v>
      </c>
      <c r="C56" s="70"/>
      <c r="D56" s="70"/>
      <c r="E56" s="294"/>
      <c r="F56" s="70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73" t="e">
        <f t="shared" si="2"/>
        <v>#N/A</v>
      </c>
      <c r="AA56" s="73" t="e">
        <f t="shared" si="3"/>
        <v>#N/A</v>
      </c>
    </row>
    <row r="57" spans="1:27" ht="14.5" thickBot="1" x14ac:dyDescent="0.35">
      <c r="A57" s="287"/>
      <c r="B57" s="76" t="s">
        <v>91</v>
      </c>
      <c r="C57" s="70"/>
      <c r="D57" s="70"/>
      <c r="E57" s="294"/>
      <c r="F57" s="70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73" t="e">
        <f t="shared" si="2"/>
        <v>#N/A</v>
      </c>
      <c r="AA57" s="73" t="e">
        <f t="shared" si="3"/>
        <v>#N/A</v>
      </c>
    </row>
    <row r="58" spans="1:27" ht="14.5" thickBot="1" x14ac:dyDescent="0.35">
      <c r="A58" s="287"/>
      <c r="B58" s="76" t="s">
        <v>39</v>
      </c>
      <c r="C58" s="70"/>
      <c r="D58" s="70"/>
      <c r="E58" s="294"/>
      <c r="F58" s="70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73" t="e">
        <f t="shared" si="2"/>
        <v>#N/A</v>
      </c>
      <c r="AA58" s="73" t="e">
        <f t="shared" si="3"/>
        <v>#N/A</v>
      </c>
    </row>
    <row r="59" spans="1:27" ht="14.5" thickBot="1" x14ac:dyDescent="0.35">
      <c r="A59" s="287"/>
      <c r="B59" s="76" t="s">
        <v>42</v>
      </c>
      <c r="C59" s="70"/>
      <c r="D59" s="70"/>
      <c r="E59" s="294"/>
      <c r="F59" s="70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73" t="e">
        <f t="shared" si="2"/>
        <v>#N/A</v>
      </c>
      <c r="AA59" s="73" t="e">
        <f t="shared" si="3"/>
        <v>#N/A</v>
      </c>
    </row>
    <row r="60" spans="1:27" ht="14.5" thickBot="1" x14ac:dyDescent="0.35">
      <c r="A60" s="287"/>
      <c r="B60" s="76" t="s">
        <v>18</v>
      </c>
      <c r="C60" s="70"/>
      <c r="D60" s="70"/>
      <c r="E60" s="294"/>
      <c r="F60" s="70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73" t="e">
        <f t="shared" si="2"/>
        <v>#N/A</v>
      </c>
      <c r="AA60" s="73" t="e">
        <f t="shared" si="3"/>
        <v>#N/A</v>
      </c>
    </row>
    <row r="61" spans="1:27" ht="15" customHeight="1" thickBot="1" x14ac:dyDescent="0.35">
      <c r="A61" s="293" t="s">
        <v>166</v>
      </c>
      <c r="B61" s="76" t="s">
        <v>8</v>
      </c>
      <c r="C61" s="70"/>
      <c r="D61" s="70"/>
      <c r="E61" s="294"/>
      <c r="F61" s="70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73" t="e">
        <f t="shared" si="2"/>
        <v>#N/A</v>
      </c>
      <c r="AA61" s="73" t="e">
        <f t="shared" si="3"/>
        <v>#N/A</v>
      </c>
    </row>
    <row r="62" spans="1:27" ht="14.5" thickBot="1" x14ac:dyDescent="0.35">
      <c r="A62" s="287"/>
      <c r="B62" s="76" t="s">
        <v>125</v>
      </c>
      <c r="C62" s="70"/>
      <c r="D62" s="70"/>
      <c r="E62" s="294"/>
      <c r="F62" s="70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73" t="e">
        <f t="shared" si="2"/>
        <v>#N/A</v>
      </c>
      <c r="AA62" s="73" t="e">
        <f t="shared" si="3"/>
        <v>#N/A</v>
      </c>
    </row>
    <row r="63" spans="1:27" ht="14.5" thickBot="1" x14ac:dyDescent="0.35">
      <c r="A63" s="287"/>
      <c r="B63" s="76" t="s">
        <v>34</v>
      </c>
      <c r="C63" s="70"/>
      <c r="D63" s="70"/>
      <c r="E63" s="294"/>
      <c r="F63" s="70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73" t="e">
        <f t="shared" si="2"/>
        <v>#N/A</v>
      </c>
      <c r="AA63" s="73" t="e">
        <f t="shared" si="3"/>
        <v>#N/A</v>
      </c>
    </row>
    <row r="64" spans="1:27" ht="14.5" thickBot="1" x14ac:dyDescent="0.35">
      <c r="A64" s="287"/>
      <c r="B64" s="76" t="s">
        <v>136</v>
      </c>
      <c r="C64" s="70"/>
      <c r="D64" s="70"/>
      <c r="E64" s="294"/>
      <c r="F64" s="70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73" t="e">
        <f t="shared" si="2"/>
        <v>#N/A</v>
      </c>
      <c r="AA64" s="73" t="e">
        <f t="shared" si="3"/>
        <v>#N/A</v>
      </c>
    </row>
    <row r="65" spans="1:30" ht="14.5" thickBot="1" x14ac:dyDescent="0.35">
      <c r="A65" s="287"/>
      <c r="B65" s="76" t="s">
        <v>83</v>
      </c>
      <c r="C65" s="70"/>
      <c r="D65" s="70"/>
      <c r="E65" s="294"/>
      <c r="F65" s="70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73" t="e">
        <f t="shared" si="2"/>
        <v>#N/A</v>
      </c>
      <c r="AA65" s="73" t="e">
        <f t="shared" si="3"/>
        <v>#N/A</v>
      </c>
    </row>
    <row r="66" spans="1:30" ht="14.5" thickBot="1" x14ac:dyDescent="0.35">
      <c r="A66" s="292"/>
      <c r="B66" s="77" t="s">
        <v>152</v>
      </c>
      <c r="C66" s="70"/>
      <c r="D66" s="70"/>
      <c r="E66" s="70"/>
      <c r="F66" s="70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73" t="e">
        <f t="shared" ref="Z66:Z97" si="4" xml:space="preserve"> LOOKUP(1E+100,C66:T66)</f>
        <v>#N/A</v>
      </c>
      <c r="AA66" s="73" t="e">
        <f t="shared" ref="AA66:AA97" si="5" xml:space="preserve"> LOOKUP(1E+100,D66:Z66)+5</f>
        <v>#N/A</v>
      </c>
    </row>
    <row r="67" spans="1:30" ht="14.5" thickBot="1" x14ac:dyDescent="0.35">
      <c r="A67" s="292"/>
      <c r="B67" s="77" t="s">
        <v>22</v>
      </c>
      <c r="C67" s="70"/>
      <c r="D67" s="70"/>
      <c r="E67" s="70"/>
      <c r="F67" s="70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73" t="e">
        <f t="shared" si="4"/>
        <v>#N/A</v>
      </c>
      <c r="AA67" s="73" t="e">
        <f t="shared" si="5"/>
        <v>#N/A</v>
      </c>
    </row>
    <row r="68" spans="1:30" ht="14.5" thickBot="1" x14ac:dyDescent="0.35">
      <c r="A68" s="292"/>
      <c r="B68" s="77" t="s">
        <v>85</v>
      </c>
      <c r="C68" s="70"/>
      <c r="D68" s="70"/>
      <c r="E68" s="70"/>
      <c r="F68" s="70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73" t="e">
        <f t="shared" si="4"/>
        <v>#N/A</v>
      </c>
      <c r="AA68" s="73" t="e">
        <f t="shared" si="5"/>
        <v>#N/A</v>
      </c>
    </row>
    <row r="69" spans="1:30" ht="14.5" thickBot="1" x14ac:dyDescent="0.35">
      <c r="A69" s="292"/>
      <c r="B69" s="77" t="s">
        <v>58</v>
      </c>
      <c r="C69" s="70"/>
      <c r="D69" s="70"/>
      <c r="E69" s="70"/>
      <c r="F69" s="70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73" t="e">
        <f t="shared" si="4"/>
        <v>#N/A</v>
      </c>
      <c r="AA69" s="73" t="e">
        <f t="shared" si="5"/>
        <v>#N/A</v>
      </c>
    </row>
    <row r="70" spans="1:30" ht="15.75" customHeight="1" thickBot="1" x14ac:dyDescent="0.35">
      <c r="A70" s="291" t="s">
        <v>167</v>
      </c>
      <c r="B70" s="77" t="s">
        <v>5</v>
      </c>
      <c r="C70" s="70"/>
      <c r="D70" s="70"/>
      <c r="E70" s="70"/>
      <c r="F70" s="70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73" t="e">
        <f t="shared" si="4"/>
        <v>#N/A</v>
      </c>
      <c r="AA70" s="73" t="e">
        <f t="shared" si="5"/>
        <v>#N/A</v>
      </c>
    </row>
    <row r="71" spans="1:30" ht="14.5" thickBot="1" x14ac:dyDescent="0.35">
      <c r="A71" s="292"/>
      <c r="B71" s="77" t="s">
        <v>30</v>
      </c>
      <c r="C71" s="70"/>
      <c r="D71" s="70"/>
      <c r="E71" s="70"/>
      <c r="F71" s="70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73" t="e">
        <f t="shared" si="4"/>
        <v>#N/A</v>
      </c>
      <c r="AA71" s="73" t="e">
        <f t="shared" si="5"/>
        <v>#N/A</v>
      </c>
    </row>
    <row r="72" spans="1:30" ht="14.5" thickBot="1" x14ac:dyDescent="0.35">
      <c r="A72" s="292"/>
      <c r="B72" s="77" t="s">
        <v>7</v>
      </c>
      <c r="C72" s="70"/>
      <c r="D72" s="70"/>
      <c r="E72" s="70"/>
      <c r="F72" s="70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73" t="e">
        <f t="shared" si="4"/>
        <v>#N/A</v>
      </c>
      <c r="AA72" s="73" t="e">
        <f t="shared" si="5"/>
        <v>#N/A</v>
      </c>
    </row>
    <row r="73" spans="1:30" ht="14.5" thickBot="1" x14ac:dyDescent="0.35">
      <c r="A73" s="292"/>
      <c r="B73" s="77" t="s">
        <v>135</v>
      </c>
      <c r="C73" s="70"/>
      <c r="D73" s="70"/>
      <c r="E73" s="70"/>
      <c r="F73" s="70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73" t="e">
        <f t="shared" si="4"/>
        <v>#N/A</v>
      </c>
      <c r="AA73" s="73" t="e">
        <f t="shared" si="5"/>
        <v>#N/A</v>
      </c>
      <c r="AD73" t="s">
        <v>176</v>
      </c>
    </row>
    <row r="74" spans="1:30" ht="14.5" thickBot="1" x14ac:dyDescent="0.35">
      <c r="A74" s="292"/>
      <c r="B74" s="77" t="s">
        <v>55</v>
      </c>
      <c r="C74" s="70"/>
      <c r="D74" s="70"/>
      <c r="E74" s="70"/>
      <c r="F74" s="70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73" t="e">
        <f t="shared" si="4"/>
        <v>#N/A</v>
      </c>
      <c r="AA74" s="73" t="e">
        <f t="shared" si="5"/>
        <v>#N/A</v>
      </c>
    </row>
    <row r="75" spans="1:30" ht="14.5" thickBot="1" x14ac:dyDescent="0.35">
      <c r="A75" s="292"/>
      <c r="B75" s="77" t="s">
        <v>133</v>
      </c>
      <c r="C75" s="70"/>
      <c r="D75" s="70"/>
      <c r="E75" s="70"/>
      <c r="F75" s="70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73" t="e">
        <f t="shared" si="4"/>
        <v>#N/A</v>
      </c>
      <c r="AA75" s="73" t="e">
        <f t="shared" si="5"/>
        <v>#N/A</v>
      </c>
    </row>
    <row r="76" spans="1:30" ht="14.5" thickBot="1" x14ac:dyDescent="0.35">
      <c r="A76" s="292"/>
      <c r="B76" s="77" t="s">
        <v>134</v>
      </c>
      <c r="C76" s="70"/>
      <c r="D76" s="70"/>
      <c r="E76" s="70"/>
      <c r="F76" s="70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73" t="e">
        <f t="shared" si="4"/>
        <v>#N/A</v>
      </c>
      <c r="AA76" s="73" t="e">
        <f t="shared" si="5"/>
        <v>#N/A</v>
      </c>
    </row>
    <row r="77" spans="1:30" ht="14.5" thickBot="1" x14ac:dyDescent="0.35">
      <c r="A77" s="292"/>
      <c r="B77" s="77" t="s">
        <v>16</v>
      </c>
      <c r="C77" s="70"/>
      <c r="D77" s="70"/>
      <c r="E77" s="70"/>
      <c r="F77" s="70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73" t="e">
        <f t="shared" si="4"/>
        <v>#N/A</v>
      </c>
      <c r="AA77" s="73" t="e">
        <f t="shared" si="5"/>
        <v>#N/A</v>
      </c>
    </row>
    <row r="78" spans="1:30" ht="14.5" thickBot="1" x14ac:dyDescent="0.35">
      <c r="A78" s="292"/>
      <c r="B78" s="77" t="s">
        <v>15</v>
      </c>
      <c r="C78" s="70"/>
      <c r="D78" s="70"/>
      <c r="E78" s="70"/>
      <c r="F78" s="70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73" t="e">
        <f t="shared" si="4"/>
        <v>#N/A</v>
      </c>
      <c r="AA78" s="73" t="e">
        <f t="shared" si="5"/>
        <v>#N/A</v>
      </c>
    </row>
    <row r="79" spans="1:30" ht="14.5" thickBot="1" x14ac:dyDescent="0.35">
      <c r="A79" s="292"/>
      <c r="B79" s="77" t="s">
        <v>67</v>
      </c>
      <c r="C79" s="70"/>
      <c r="D79" s="70"/>
      <c r="E79" s="70"/>
      <c r="F79" s="70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73" t="e">
        <f t="shared" si="4"/>
        <v>#N/A</v>
      </c>
      <c r="AA79" s="73" t="e">
        <f t="shared" si="5"/>
        <v>#N/A</v>
      </c>
    </row>
    <row r="80" spans="1:30" ht="14.5" thickBot="1" x14ac:dyDescent="0.35">
      <c r="A80" s="292"/>
      <c r="B80" s="77" t="s">
        <v>72</v>
      </c>
      <c r="C80" s="70"/>
      <c r="D80" s="70"/>
      <c r="E80" s="70"/>
      <c r="F80" s="70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73" t="e">
        <f t="shared" si="4"/>
        <v>#N/A</v>
      </c>
      <c r="AA80" s="73" t="e">
        <f t="shared" si="5"/>
        <v>#N/A</v>
      </c>
    </row>
    <row r="81" spans="1:27" ht="14.5" thickBot="1" x14ac:dyDescent="0.35">
      <c r="A81" s="292"/>
      <c r="B81" s="77" t="s">
        <v>80</v>
      </c>
      <c r="C81" s="70"/>
      <c r="D81" s="70"/>
      <c r="E81" s="70"/>
      <c r="F81" s="70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73" t="e">
        <f t="shared" si="4"/>
        <v>#N/A</v>
      </c>
      <c r="AA81" s="73" t="e">
        <f t="shared" si="5"/>
        <v>#N/A</v>
      </c>
    </row>
    <row r="82" spans="1:27" ht="14.5" thickBot="1" x14ac:dyDescent="0.35">
      <c r="A82" s="292"/>
      <c r="B82" s="77" t="s">
        <v>37</v>
      </c>
      <c r="C82" s="70"/>
      <c r="D82" s="70"/>
      <c r="E82" s="70"/>
      <c r="F82" s="70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73" t="e">
        <f t="shared" si="4"/>
        <v>#N/A</v>
      </c>
      <c r="AA82" s="73" t="e">
        <f t="shared" si="5"/>
        <v>#N/A</v>
      </c>
    </row>
    <row r="83" spans="1:27" ht="14.5" thickBot="1" x14ac:dyDescent="0.35">
      <c r="A83" s="292"/>
      <c r="B83" s="77" t="s">
        <v>245</v>
      </c>
      <c r="C83" s="70"/>
      <c r="D83" s="70"/>
      <c r="E83" s="70"/>
      <c r="F83" s="70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73" t="e">
        <f t="shared" si="4"/>
        <v>#N/A</v>
      </c>
      <c r="AA83" s="73" t="e">
        <f t="shared" si="5"/>
        <v>#N/A</v>
      </c>
    </row>
    <row r="84" spans="1:27" ht="14.5" thickBot="1" x14ac:dyDescent="0.35">
      <c r="A84" s="292"/>
      <c r="B84" s="77" t="s">
        <v>246</v>
      </c>
      <c r="C84" s="70"/>
      <c r="D84" s="70"/>
      <c r="E84" s="70"/>
      <c r="F84" s="70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73" t="e">
        <f t="shared" si="4"/>
        <v>#N/A</v>
      </c>
      <c r="AA84" s="73" t="e">
        <f t="shared" si="5"/>
        <v>#N/A</v>
      </c>
    </row>
    <row r="85" spans="1:27" ht="14.5" thickBot="1" x14ac:dyDescent="0.35">
      <c r="A85" s="284"/>
      <c r="B85" s="78" t="s">
        <v>76</v>
      </c>
      <c r="C85" s="70"/>
      <c r="D85" s="70"/>
      <c r="E85" s="70"/>
      <c r="F85" s="70"/>
      <c r="G85" s="294"/>
      <c r="H85" s="70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73" t="e">
        <f t="shared" si="4"/>
        <v>#N/A</v>
      </c>
      <c r="AA85" s="73" t="e">
        <f t="shared" si="5"/>
        <v>#N/A</v>
      </c>
    </row>
    <row r="86" spans="1:27" ht="14.5" thickBot="1" x14ac:dyDescent="0.35">
      <c r="A86" s="284"/>
      <c r="B86" s="78" t="s">
        <v>68</v>
      </c>
      <c r="C86" s="70"/>
      <c r="D86" s="70"/>
      <c r="E86" s="70"/>
      <c r="F86" s="70"/>
      <c r="G86" s="294"/>
      <c r="H86" s="70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73" t="e">
        <f t="shared" si="4"/>
        <v>#N/A</v>
      </c>
      <c r="AA86" s="73" t="e">
        <f t="shared" si="5"/>
        <v>#N/A</v>
      </c>
    </row>
    <row r="87" spans="1:27" ht="14.5" thickBot="1" x14ac:dyDescent="0.35">
      <c r="A87" s="284"/>
      <c r="B87" s="78" t="s">
        <v>53</v>
      </c>
      <c r="C87" s="70"/>
      <c r="D87" s="70"/>
      <c r="E87" s="70"/>
      <c r="F87" s="70"/>
      <c r="G87" s="294"/>
      <c r="H87" s="70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73" t="e">
        <f t="shared" si="4"/>
        <v>#N/A</v>
      </c>
      <c r="AA87" s="73" t="e">
        <f t="shared" si="5"/>
        <v>#N/A</v>
      </c>
    </row>
    <row r="88" spans="1:27" ht="14.5" thickBot="1" x14ac:dyDescent="0.35">
      <c r="A88" s="284"/>
      <c r="B88" s="78" t="s">
        <v>153</v>
      </c>
      <c r="C88" s="70"/>
      <c r="D88" s="70"/>
      <c r="E88" s="70"/>
      <c r="F88" s="70"/>
      <c r="G88" s="294"/>
      <c r="H88" s="70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73" t="e">
        <f t="shared" si="4"/>
        <v>#N/A</v>
      </c>
      <c r="AA88" s="73" t="e">
        <f t="shared" si="5"/>
        <v>#N/A</v>
      </c>
    </row>
    <row r="89" spans="1:27" ht="14.5" thickBot="1" x14ac:dyDescent="0.35">
      <c r="A89" s="284"/>
      <c r="B89" s="78" t="s">
        <v>65</v>
      </c>
      <c r="C89" s="70"/>
      <c r="D89" s="70"/>
      <c r="E89" s="70"/>
      <c r="F89" s="70"/>
      <c r="G89" s="294"/>
      <c r="H89" s="70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73" t="e">
        <f t="shared" si="4"/>
        <v>#N/A</v>
      </c>
      <c r="AA89" s="73" t="e">
        <f t="shared" si="5"/>
        <v>#N/A</v>
      </c>
    </row>
    <row r="90" spans="1:27" ht="14.5" thickBot="1" x14ac:dyDescent="0.35">
      <c r="A90" s="284"/>
      <c r="B90" s="78" t="s">
        <v>26</v>
      </c>
      <c r="C90" s="70"/>
      <c r="D90" s="70"/>
      <c r="E90" s="70"/>
      <c r="F90" s="70"/>
      <c r="G90" s="294"/>
      <c r="H90" s="70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73" t="e">
        <f t="shared" si="4"/>
        <v>#N/A</v>
      </c>
      <c r="AA90" s="73" t="e">
        <f t="shared" si="5"/>
        <v>#N/A</v>
      </c>
    </row>
    <row r="91" spans="1:27" ht="14.5" thickBot="1" x14ac:dyDescent="0.35">
      <c r="A91" s="284"/>
      <c r="B91" s="78" t="s">
        <v>17</v>
      </c>
      <c r="C91" s="70"/>
      <c r="D91" s="70"/>
      <c r="E91" s="70"/>
      <c r="F91" s="70"/>
      <c r="G91" s="294"/>
      <c r="H91" s="70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73" t="e">
        <f t="shared" si="4"/>
        <v>#N/A</v>
      </c>
      <c r="AA91" s="73" t="e">
        <f t="shared" si="5"/>
        <v>#N/A</v>
      </c>
    </row>
    <row r="92" spans="1:27" ht="14.5" thickBot="1" x14ac:dyDescent="0.35">
      <c r="A92" s="284"/>
      <c r="B92" s="78" t="s">
        <v>45</v>
      </c>
      <c r="C92" s="70"/>
      <c r="D92" s="70"/>
      <c r="E92" s="70"/>
      <c r="F92" s="70"/>
      <c r="G92" s="294"/>
      <c r="H92" s="70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73" t="e">
        <f t="shared" si="4"/>
        <v>#N/A</v>
      </c>
      <c r="AA92" s="73" t="e">
        <f t="shared" si="5"/>
        <v>#N/A</v>
      </c>
    </row>
    <row r="93" spans="1:27" ht="14.5" thickBot="1" x14ac:dyDescent="0.35">
      <c r="A93" s="284"/>
      <c r="B93" s="78" t="s">
        <v>70</v>
      </c>
      <c r="C93" s="70"/>
      <c r="D93" s="70"/>
      <c r="E93" s="70"/>
      <c r="F93" s="70"/>
      <c r="G93" s="294"/>
      <c r="H93" s="70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73" t="e">
        <f t="shared" si="4"/>
        <v>#N/A</v>
      </c>
      <c r="AA93" s="73" t="e">
        <f t="shared" si="5"/>
        <v>#N/A</v>
      </c>
    </row>
    <row r="94" spans="1:27" ht="14.5" thickBot="1" x14ac:dyDescent="0.35">
      <c r="A94" s="284"/>
      <c r="B94" s="78" t="s">
        <v>40</v>
      </c>
      <c r="C94" s="70"/>
      <c r="D94" s="70"/>
      <c r="E94" s="70"/>
      <c r="F94" s="70"/>
      <c r="G94" s="294"/>
      <c r="H94" s="70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73" t="e">
        <f t="shared" si="4"/>
        <v>#N/A</v>
      </c>
      <c r="AA94" s="73" t="e">
        <f t="shared" si="5"/>
        <v>#N/A</v>
      </c>
    </row>
    <row r="95" spans="1:27" ht="14.5" thickBot="1" x14ac:dyDescent="0.35">
      <c r="A95" s="284"/>
      <c r="B95" s="78" t="s">
        <v>50</v>
      </c>
      <c r="C95" s="70"/>
      <c r="D95" s="70"/>
      <c r="E95" s="70"/>
      <c r="F95" s="70"/>
      <c r="G95" s="294"/>
      <c r="H95" s="70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73" t="e">
        <f t="shared" si="4"/>
        <v>#N/A</v>
      </c>
      <c r="AA95" s="73" t="e">
        <f t="shared" si="5"/>
        <v>#N/A</v>
      </c>
    </row>
    <row r="96" spans="1:27" ht="14.5" thickBot="1" x14ac:dyDescent="0.35">
      <c r="A96" s="284"/>
      <c r="B96" s="78" t="s">
        <v>52</v>
      </c>
      <c r="C96" s="70"/>
      <c r="D96" s="70"/>
      <c r="E96" s="70"/>
      <c r="F96" s="70"/>
      <c r="G96" s="294"/>
      <c r="H96" s="70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73" t="e">
        <f t="shared" si="4"/>
        <v>#N/A</v>
      </c>
      <c r="AA96" s="73" t="e">
        <f t="shared" si="5"/>
        <v>#N/A</v>
      </c>
    </row>
    <row r="97" spans="1:27" ht="15.75" customHeight="1" thickBot="1" x14ac:dyDescent="0.35">
      <c r="A97" s="283" t="s">
        <v>168</v>
      </c>
      <c r="B97" s="78" t="s">
        <v>161</v>
      </c>
      <c r="C97" s="70"/>
      <c r="D97" s="70"/>
      <c r="E97" s="70"/>
      <c r="F97" s="70"/>
      <c r="G97" s="294"/>
      <c r="H97" s="70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73" t="e">
        <f t="shared" si="4"/>
        <v>#N/A</v>
      </c>
      <c r="AA97" s="73" t="e">
        <f t="shared" si="5"/>
        <v>#N/A</v>
      </c>
    </row>
    <row r="98" spans="1:27" ht="14.5" thickBot="1" x14ac:dyDescent="0.35">
      <c r="A98" s="284"/>
      <c r="B98" s="78" t="s">
        <v>131</v>
      </c>
      <c r="C98" s="70"/>
      <c r="D98" s="70"/>
      <c r="E98" s="70"/>
      <c r="F98" s="70"/>
      <c r="G98" s="294"/>
      <c r="H98" s="70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73" t="e">
        <f t="shared" ref="Z98:Z131" si="6" xml:space="preserve"> LOOKUP(1E+100,C98:T98)</f>
        <v>#N/A</v>
      </c>
      <c r="AA98" s="73" t="e">
        <f t="shared" ref="AA98:AA129" si="7" xml:space="preserve"> LOOKUP(1E+100,D98:Z98)+5</f>
        <v>#N/A</v>
      </c>
    </row>
    <row r="99" spans="1:27" ht="14.5" thickBot="1" x14ac:dyDescent="0.35">
      <c r="A99" s="284"/>
      <c r="B99" s="78" t="s">
        <v>23</v>
      </c>
      <c r="C99" s="70"/>
      <c r="D99" s="70"/>
      <c r="E99" s="70"/>
      <c r="F99" s="70"/>
      <c r="G99" s="294"/>
      <c r="H99" s="70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73" t="e">
        <f t="shared" si="6"/>
        <v>#N/A</v>
      </c>
      <c r="AA99" s="73" t="e">
        <f t="shared" si="7"/>
        <v>#N/A</v>
      </c>
    </row>
    <row r="100" spans="1:27" ht="14.5" thickBot="1" x14ac:dyDescent="0.35">
      <c r="A100" s="287"/>
      <c r="B100" s="79" t="s">
        <v>148</v>
      </c>
      <c r="C100" s="70"/>
      <c r="D100" s="70"/>
      <c r="E100" s="70"/>
      <c r="F100" s="70"/>
      <c r="G100" s="294"/>
      <c r="H100" s="70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73" t="e">
        <f t="shared" si="6"/>
        <v>#N/A</v>
      </c>
      <c r="AA100" s="73" t="e">
        <f t="shared" si="7"/>
        <v>#N/A</v>
      </c>
    </row>
    <row r="101" spans="1:27" ht="14.5" thickBot="1" x14ac:dyDescent="0.35">
      <c r="A101" s="287"/>
      <c r="B101" s="79" t="s">
        <v>150</v>
      </c>
      <c r="C101" s="70"/>
      <c r="D101" s="70"/>
      <c r="E101" s="70"/>
      <c r="F101" s="70"/>
      <c r="G101" s="294"/>
      <c r="H101" s="70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73" t="e">
        <f t="shared" si="6"/>
        <v>#N/A</v>
      </c>
      <c r="AA101" s="73" t="e">
        <f t="shared" si="7"/>
        <v>#N/A</v>
      </c>
    </row>
    <row r="102" spans="1:27" ht="14.5" thickBot="1" x14ac:dyDescent="0.35">
      <c r="A102" s="287"/>
      <c r="B102" s="79" t="s">
        <v>149</v>
      </c>
      <c r="C102" s="70"/>
      <c r="D102" s="70"/>
      <c r="E102" s="70"/>
      <c r="F102" s="70"/>
      <c r="G102" s="294"/>
      <c r="H102" s="70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73" t="e">
        <f t="shared" si="6"/>
        <v>#N/A</v>
      </c>
      <c r="AA102" s="73" t="e">
        <f t="shared" si="7"/>
        <v>#N/A</v>
      </c>
    </row>
    <row r="103" spans="1:27" ht="14.5" thickBot="1" x14ac:dyDescent="0.35">
      <c r="A103" s="287"/>
      <c r="B103" s="79" t="s">
        <v>151</v>
      </c>
      <c r="C103" s="70"/>
      <c r="D103" s="70"/>
      <c r="E103" s="70"/>
      <c r="F103" s="70"/>
      <c r="G103" s="294"/>
      <c r="H103" s="70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73" t="e">
        <f t="shared" si="6"/>
        <v>#N/A</v>
      </c>
      <c r="AA103" s="73" t="e">
        <f t="shared" si="7"/>
        <v>#N/A</v>
      </c>
    </row>
    <row r="104" spans="1:27" ht="14.5" thickBot="1" x14ac:dyDescent="0.35">
      <c r="A104" s="287"/>
      <c r="B104" s="79" t="s">
        <v>71</v>
      </c>
      <c r="C104" s="70"/>
      <c r="D104" s="70"/>
      <c r="E104" s="70"/>
      <c r="F104" s="70"/>
      <c r="G104" s="294"/>
      <c r="H104" s="70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73" t="e">
        <f t="shared" si="6"/>
        <v>#N/A</v>
      </c>
      <c r="AA104" s="73" t="e">
        <f t="shared" si="7"/>
        <v>#N/A</v>
      </c>
    </row>
    <row r="105" spans="1:27" ht="14.5" thickBot="1" x14ac:dyDescent="0.35">
      <c r="A105" s="287"/>
      <c r="B105" s="79" t="s">
        <v>73</v>
      </c>
      <c r="C105" s="70"/>
      <c r="D105" s="70"/>
      <c r="E105" s="70"/>
      <c r="F105" s="70"/>
      <c r="G105" s="294"/>
      <c r="H105" s="70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73" t="e">
        <f t="shared" si="6"/>
        <v>#N/A</v>
      </c>
      <c r="AA105" s="73" t="e">
        <f t="shared" si="7"/>
        <v>#N/A</v>
      </c>
    </row>
    <row r="106" spans="1:27" ht="14.5" thickBot="1" x14ac:dyDescent="0.35">
      <c r="A106" s="287"/>
      <c r="B106" s="79" t="s">
        <v>27</v>
      </c>
      <c r="C106" s="70"/>
      <c r="D106" s="70"/>
      <c r="E106" s="70"/>
      <c r="F106" s="70"/>
      <c r="G106" s="294"/>
      <c r="H106" s="70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73" t="e">
        <f t="shared" si="6"/>
        <v>#N/A</v>
      </c>
      <c r="AA106" s="73" t="e">
        <f t="shared" si="7"/>
        <v>#N/A</v>
      </c>
    </row>
    <row r="107" spans="1:27" ht="14.5" thickBot="1" x14ac:dyDescent="0.35">
      <c r="A107" s="287"/>
      <c r="B107" s="79" t="s">
        <v>126</v>
      </c>
      <c r="C107" s="70"/>
      <c r="D107" s="70"/>
      <c r="E107" s="70"/>
      <c r="F107" s="70"/>
      <c r="G107" s="294"/>
      <c r="H107" s="70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73" t="e">
        <f t="shared" si="6"/>
        <v>#N/A</v>
      </c>
      <c r="AA107" s="73" t="e">
        <f t="shared" si="7"/>
        <v>#N/A</v>
      </c>
    </row>
    <row r="108" spans="1:27" ht="14.5" thickBot="1" x14ac:dyDescent="0.35">
      <c r="A108" s="287"/>
      <c r="B108" s="79" t="s">
        <v>89</v>
      </c>
      <c r="C108" s="70"/>
      <c r="D108" s="70"/>
      <c r="E108" s="70"/>
      <c r="F108" s="70"/>
      <c r="G108" s="294"/>
      <c r="H108" s="70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73" t="e">
        <f t="shared" si="6"/>
        <v>#N/A</v>
      </c>
      <c r="AA108" s="73" t="e">
        <f t="shared" si="7"/>
        <v>#N/A</v>
      </c>
    </row>
    <row r="109" spans="1:27" ht="14.5" thickBot="1" x14ac:dyDescent="0.35">
      <c r="A109" s="287"/>
      <c r="B109" s="79" t="s">
        <v>130</v>
      </c>
      <c r="C109" s="70"/>
      <c r="D109" s="70"/>
      <c r="E109" s="70"/>
      <c r="F109" s="70"/>
      <c r="G109" s="294"/>
      <c r="H109" s="70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73" t="e">
        <f t="shared" si="6"/>
        <v>#N/A</v>
      </c>
      <c r="AA109" s="73" t="e">
        <f t="shared" si="7"/>
        <v>#N/A</v>
      </c>
    </row>
    <row r="110" spans="1:27" ht="14.5" thickBot="1" x14ac:dyDescent="0.35">
      <c r="A110" s="287"/>
      <c r="B110" s="79" t="s">
        <v>32</v>
      </c>
      <c r="C110" s="70"/>
      <c r="D110" s="70"/>
      <c r="E110" s="70"/>
      <c r="F110" s="70"/>
      <c r="G110" s="294"/>
      <c r="H110" s="70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73" t="e">
        <f t="shared" si="6"/>
        <v>#N/A</v>
      </c>
      <c r="AA110" s="73" t="e">
        <f t="shared" si="7"/>
        <v>#N/A</v>
      </c>
    </row>
    <row r="111" spans="1:27" ht="15" customHeight="1" thickBot="1" x14ac:dyDescent="0.35">
      <c r="A111" s="286" t="s">
        <v>169</v>
      </c>
      <c r="B111" s="79" t="s">
        <v>12</v>
      </c>
      <c r="C111" s="70"/>
      <c r="D111" s="70"/>
      <c r="E111" s="70"/>
      <c r="F111" s="70"/>
      <c r="G111" s="70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73" t="e">
        <f t="shared" si="6"/>
        <v>#N/A</v>
      </c>
      <c r="AA111" s="73" t="e">
        <f t="shared" si="7"/>
        <v>#N/A</v>
      </c>
    </row>
    <row r="112" spans="1:27" ht="14.5" thickBot="1" x14ac:dyDescent="0.35">
      <c r="A112" s="287"/>
      <c r="B112" s="79" t="s">
        <v>13</v>
      </c>
      <c r="C112" s="70"/>
      <c r="D112" s="70"/>
      <c r="E112" s="70"/>
      <c r="F112" s="70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73" t="e">
        <f t="shared" si="6"/>
        <v>#N/A</v>
      </c>
      <c r="AA112" s="73" t="e">
        <f t="shared" si="7"/>
        <v>#N/A</v>
      </c>
    </row>
    <row r="113" spans="1:30" ht="14.5" thickBot="1" x14ac:dyDescent="0.35">
      <c r="A113" s="287"/>
      <c r="B113" s="79" t="s">
        <v>99</v>
      </c>
      <c r="C113" s="70"/>
      <c r="D113" s="70"/>
      <c r="E113" s="70"/>
      <c r="F113" s="70"/>
      <c r="G113" s="70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73" t="e">
        <f t="shared" si="6"/>
        <v>#N/A</v>
      </c>
      <c r="AA113" s="73" t="e">
        <f t="shared" si="7"/>
        <v>#N/A</v>
      </c>
      <c r="AD113" t="s">
        <v>176</v>
      </c>
    </row>
    <row r="114" spans="1:30" ht="14.5" thickBot="1" x14ac:dyDescent="0.35">
      <c r="A114" s="287"/>
      <c r="B114" s="79" t="s">
        <v>14</v>
      </c>
      <c r="C114" s="70"/>
      <c r="D114" s="70"/>
      <c r="E114" s="70"/>
      <c r="F114" s="70"/>
      <c r="G114" s="70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73" t="e">
        <f t="shared" si="6"/>
        <v>#N/A</v>
      </c>
      <c r="AA114" s="73" t="e">
        <f t="shared" si="7"/>
        <v>#N/A</v>
      </c>
    </row>
    <row r="115" spans="1:30" ht="14.5" thickBot="1" x14ac:dyDescent="0.35">
      <c r="A115" s="287"/>
      <c r="B115" s="79" t="s">
        <v>77</v>
      </c>
      <c r="C115" s="70"/>
      <c r="D115" s="70"/>
      <c r="E115" s="70"/>
      <c r="F115" s="70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73" t="e">
        <f t="shared" si="6"/>
        <v>#N/A</v>
      </c>
      <c r="AA115" s="73" t="e">
        <f t="shared" si="7"/>
        <v>#N/A</v>
      </c>
    </row>
    <row r="116" spans="1:30" ht="14.5" thickBot="1" x14ac:dyDescent="0.35">
      <c r="A116" s="285"/>
      <c r="B116" s="80" t="s">
        <v>46</v>
      </c>
      <c r="C116" s="70"/>
      <c r="D116" s="70"/>
      <c r="E116" s="70"/>
      <c r="F116" s="70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73" t="e">
        <f t="shared" si="6"/>
        <v>#N/A</v>
      </c>
      <c r="AA116" s="73" t="e">
        <f t="shared" si="7"/>
        <v>#N/A</v>
      </c>
    </row>
    <row r="117" spans="1:30" ht="14.5" thickBot="1" x14ac:dyDescent="0.35">
      <c r="A117" s="285"/>
      <c r="B117" s="80" t="s">
        <v>54</v>
      </c>
      <c r="C117" s="70"/>
      <c r="D117" s="70"/>
      <c r="E117" s="70"/>
      <c r="F117" s="70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73" t="e">
        <f t="shared" si="6"/>
        <v>#N/A</v>
      </c>
      <c r="AA117" s="73" t="e">
        <f t="shared" si="7"/>
        <v>#N/A</v>
      </c>
    </row>
    <row r="118" spans="1:30" ht="14.5" thickBot="1" x14ac:dyDescent="0.35">
      <c r="A118" s="285"/>
      <c r="B118" s="80" t="s">
        <v>100</v>
      </c>
      <c r="C118" s="70"/>
      <c r="D118" s="70"/>
      <c r="E118" s="70"/>
      <c r="F118" s="70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73" t="e">
        <f t="shared" si="6"/>
        <v>#N/A</v>
      </c>
      <c r="AA118" s="73" t="e">
        <f t="shared" si="7"/>
        <v>#N/A</v>
      </c>
    </row>
    <row r="119" spans="1:30" ht="14.5" thickBot="1" x14ac:dyDescent="0.35">
      <c r="A119" s="285"/>
      <c r="B119" s="80" t="s">
        <v>95</v>
      </c>
      <c r="C119" s="70"/>
      <c r="D119" s="70"/>
      <c r="E119" s="70"/>
      <c r="F119" s="70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73" t="e">
        <f t="shared" si="6"/>
        <v>#N/A</v>
      </c>
      <c r="AA119" s="73" t="e">
        <f t="shared" si="7"/>
        <v>#N/A</v>
      </c>
    </row>
    <row r="120" spans="1:30" ht="14.5" thickBot="1" x14ac:dyDescent="0.35">
      <c r="A120" s="285"/>
      <c r="B120" s="80" t="s">
        <v>49</v>
      </c>
      <c r="C120" s="70"/>
      <c r="D120" s="70"/>
      <c r="E120" s="70"/>
      <c r="F120" s="70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73" t="e">
        <f t="shared" si="6"/>
        <v>#N/A</v>
      </c>
      <c r="AA120" s="73" t="e">
        <f t="shared" si="7"/>
        <v>#N/A</v>
      </c>
    </row>
    <row r="121" spans="1:30" ht="14.5" thickBot="1" x14ac:dyDescent="0.35">
      <c r="A121" s="285"/>
      <c r="B121" s="80" t="s">
        <v>66</v>
      </c>
      <c r="C121" s="70"/>
      <c r="D121" s="70"/>
      <c r="E121" s="70"/>
      <c r="F121" s="70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73" t="e">
        <f t="shared" si="6"/>
        <v>#N/A</v>
      </c>
      <c r="AA121" s="73" t="e">
        <f t="shared" si="7"/>
        <v>#N/A</v>
      </c>
    </row>
    <row r="122" spans="1:30" ht="14.5" thickBot="1" x14ac:dyDescent="0.35">
      <c r="A122" s="285"/>
      <c r="B122" s="80" t="s">
        <v>69</v>
      </c>
      <c r="C122" s="70"/>
      <c r="D122" s="70"/>
      <c r="E122" s="70"/>
      <c r="F122" s="70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73" t="e">
        <f t="shared" si="6"/>
        <v>#N/A</v>
      </c>
      <c r="AA122" s="73" t="e">
        <f t="shared" si="7"/>
        <v>#N/A</v>
      </c>
    </row>
    <row r="123" spans="1:30" ht="14.5" thickBot="1" x14ac:dyDescent="0.35">
      <c r="A123" s="285"/>
      <c r="B123" s="80" t="s">
        <v>86</v>
      </c>
      <c r="C123" s="70"/>
      <c r="D123" s="70"/>
      <c r="E123" s="70"/>
      <c r="F123" s="70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73" t="e">
        <f t="shared" si="6"/>
        <v>#N/A</v>
      </c>
      <c r="AA123" s="73" t="e">
        <f t="shared" si="7"/>
        <v>#N/A</v>
      </c>
    </row>
    <row r="124" spans="1:30" ht="14.5" thickBot="1" x14ac:dyDescent="0.35">
      <c r="A124" s="285"/>
      <c r="B124" s="80" t="s">
        <v>88</v>
      </c>
      <c r="C124" s="70"/>
      <c r="D124" s="70"/>
      <c r="E124" s="70"/>
      <c r="F124" s="70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73" t="e">
        <f t="shared" si="6"/>
        <v>#N/A</v>
      </c>
      <c r="AA124" s="73" t="e">
        <f t="shared" si="7"/>
        <v>#N/A</v>
      </c>
    </row>
    <row r="125" spans="1:30" ht="14.5" thickBot="1" x14ac:dyDescent="0.35">
      <c r="A125" s="285"/>
      <c r="B125" s="80" t="s">
        <v>28</v>
      </c>
      <c r="C125" s="70"/>
      <c r="D125" s="70"/>
      <c r="E125" s="70"/>
      <c r="F125" s="70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73" t="e">
        <f t="shared" si="6"/>
        <v>#N/A</v>
      </c>
      <c r="AA125" s="73" t="e">
        <f t="shared" si="7"/>
        <v>#N/A</v>
      </c>
    </row>
    <row r="126" spans="1:30" ht="14.5" thickBot="1" x14ac:dyDescent="0.35">
      <c r="A126" s="285"/>
      <c r="B126" s="80" t="s">
        <v>98</v>
      </c>
      <c r="C126" s="70"/>
      <c r="D126" s="70"/>
      <c r="E126" s="70"/>
      <c r="F126" s="70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73" t="e">
        <f t="shared" si="6"/>
        <v>#N/A</v>
      </c>
      <c r="AA126" s="73" t="e">
        <f t="shared" si="7"/>
        <v>#N/A</v>
      </c>
    </row>
    <row r="127" spans="1:30" ht="14.5" thickBot="1" x14ac:dyDescent="0.35">
      <c r="A127" s="285"/>
      <c r="B127" s="80" t="s">
        <v>78</v>
      </c>
      <c r="C127" s="70"/>
      <c r="D127" s="70"/>
      <c r="E127" s="70"/>
      <c r="F127" s="70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73" t="e">
        <f t="shared" si="6"/>
        <v>#N/A</v>
      </c>
      <c r="AA127" s="73" t="e">
        <f t="shared" si="7"/>
        <v>#N/A</v>
      </c>
    </row>
    <row r="128" spans="1:30" ht="15.75" customHeight="1" thickBot="1" x14ac:dyDescent="0.35">
      <c r="A128" s="285" t="s">
        <v>170</v>
      </c>
      <c r="B128" s="80" t="s">
        <v>6</v>
      </c>
      <c r="C128" s="70"/>
      <c r="D128" s="70"/>
      <c r="E128" s="70"/>
      <c r="F128" s="70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73" t="e">
        <f t="shared" si="6"/>
        <v>#N/A</v>
      </c>
      <c r="AA128" s="73" t="e">
        <f t="shared" si="7"/>
        <v>#N/A</v>
      </c>
    </row>
    <row r="129" spans="1:27" ht="14.5" thickBot="1" x14ac:dyDescent="0.35">
      <c r="A129" s="285"/>
      <c r="B129" s="80" t="s">
        <v>129</v>
      </c>
      <c r="C129" s="70"/>
      <c r="D129" s="70"/>
      <c r="E129" s="70"/>
      <c r="F129" s="70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73" t="e">
        <f t="shared" si="6"/>
        <v>#N/A</v>
      </c>
      <c r="AA129" s="73" t="e">
        <f t="shared" si="7"/>
        <v>#N/A</v>
      </c>
    </row>
    <row r="130" spans="1:27" ht="14.5" thickBot="1" x14ac:dyDescent="0.35">
      <c r="A130" s="285"/>
      <c r="B130" s="344" t="s">
        <v>247</v>
      </c>
      <c r="C130" s="70"/>
      <c r="D130" s="70"/>
      <c r="E130" s="70"/>
      <c r="F130" s="70"/>
      <c r="G130" s="294"/>
      <c r="H130" s="294"/>
      <c r="I130" s="294"/>
      <c r="J130" s="294"/>
      <c r="K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73" t="e">
        <f t="shared" si="6"/>
        <v>#N/A</v>
      </c>
      <c r="AA130" s="73" t="e">
        <f t="shared" ref="AA130" si="8" xml:space="preserve"> LOOKUP(1E+100,D130:Z130)+5</f>
        <v>#N/A</v>
      </c>
    </row>
    <row r="131" spans="1:27" ht="14.5" thickBot="1" x14ac:dyDescent="0.35">
      <c r="A131" s="285"/>
      <c r="B131" s="344" t="s">
        <v>248</v>
      </c>
      <c r="C131" s="70"/>
      <c r="D131" s="70"/>
      <c r="E131" s="70"/>
      <c r="F131" s="70"/>
      <c r="G131" s="294"/>
      <c r="H131" s="294"/>
      <c r="I131" s="294"/>
      <c r="J131" s="294"/>
      <c r="K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73" t="e">
        <f t="shared" si="6"/>
        <v>#N/A</v>
      </c>
      <c r="AA131" s="73" t="e">
        <f t="shared" ref="AA131" si="9" xml:space="preserve"> LOOKUP(1E+100,D131:Z131)+5</f>
        <v>#N/A</v>
      </c>
    </row>
    <row r="132" spans="1:27" ht="18.75" customHeight="1" x14ac:dyDescent="0.25"/>
  </sheetData>
  <phoneticPr fontId="14" type="noConversion"/>
  <pageMargins left="0.25" right="0.25" top="0.75" bottom="0.75" header="0.3" footer="0.3"/>
  <pageSetup paperSize="5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A58A9-0967-4FFE-AE2D-BF1F562E47F9}">
  <sheetPr codeName="Sheet5">
    <pageSetUpPr fitToPage="1"/>
  </sheetPr>
  <dimension ref="A1:XFC61"/>
  <sheetViews>
    <sheetView showGridLines="0" zoomScale="85" zoomScaleNormal="85" workbookViewId="0">
      <selection activeCell="C5" sqref="C5"/>
    </sheetView>
  </sheetViews>
  <sheetFormatPr defaultColWidth="0" defaultRowHeight="22.5" zeroHeight="1" x14ac:dyDescent="0.45"/>
  <cols>
    <col min="1" max="1" width="4.54296875" style="250" customWidth="1"/>
    <col min="2" max="2" width="14.1796875" style="250" customWidth="1"/>
    <col min="3" max="3" width="57.26953125" style="250" customWidth="1"/>
    <col min="4" max="4" width="14.26953125" style="250" customWidth="1"/>
    <col min="5" max="5" width="33.26953125" style="250" customWidth="1"/>
    <col min="6" max="6" width="5.26953125" style="250" customWidth="1"/>
    <col min="7" max="16383" width="0" style="250" hidden="1"/>
    <col min="16384" max="16384" width="18" style="250" hidden="1" customWidth="1"/>
  </cols>
  <sheetData>
    <row r="1" spans="2:6" ht="23" thickBot="1" x14ac:dyDescent="0.5"/>
    <row r="2" spans="2:6" ht="37.5" customHeight="1" thickTop="1" thickBot="1" x14ac:dyDescent="0.5">
      <c r="B2" s="264" t="s">
        <v>142</v>
      </c>
      <c r="C2" s="279" t="s">
        <v>203</v>
      </c>
      <c r="D2" s="265" t="s">
        <v>141</v>
      </c>
      <c r="E2" s="280"/>
      <c r="F2" s="252"/>
    </row>
    <row r="3" spans="2:6" ht="29.25" customHeight="1" thickBot="1" x14ac:dyDescent="0.6">
      <c r="B3" s="259" t="s">
        <v>214</v>
      </c>
      <c r="C3" s="273" t="s">
        <v>204</v>
      </c>
      <c r="D3" s="266" t="s">
        <v>143</v>
      </c>
      <c r="E3" s="274" t="s">
        <v>213</v>
      </c>
      <c r="F3" s="252"/>
    </row>
    <row r="4" spans="2:6" ht="27" customHeight="1" thickBot="1" x14ac:dyDescent="0.5">
      <c r="B4" s="254" t="s">
        <v>123</v>
      </c>
      <c r="C4" s="255"/>
      <c r="D4" s="260" t="s">
        <v>215</v>
      </c>
      <c r="E4" s="267" t="s">
        <v>146</v>
      </c>
      <c r="F4" s="252"/>
    </row>
    <row r="5" spans="2:6" ht="23.5" x14ac:dyDescent="0.55000000000000004">
      <c r="B5" s="270" t="str">
        <f>IF(C3='Street Info'!Q28,'Street Info'!T6,IF(C3='Street Info'!Q29,'Street Info'!Y6,IF(C3='Street Info'!Q30,'Street Info'!S6,IF(C3='Street Info'!Q31,'Street Info'!R6,IF(C3='Street Info'!Q32,'Street Info'!U6,IF(C3='Street Info'!Q33,'Street Info'!X6,IF(C3='Street Info'!Q34,'Street Info'!W6,IF(C3='Street Info'!Q35,'Street Info'!V6,""))))))))</f>
        <v/>
      </c>
      <c r="C5" s="256"/>
      <c r="D5" s="269"/>
      <c r="E5" s="275"/>
      <c r="F5" s="252"/>
    </row>
    <row r="6" spans="2:6" ht="23.5" x14ac:dyDescent="0.55000000000000004">
      <c r="B6" s="271" t="str">
        <f>IF(C3='Street Info'!Q28,'Street Info'!T7,IF(C3='Street Info'!Q29,'Street Info'!Y7,IF(C3='Street Info'!Q30,'Street Info'!S7,IF(C3='Street Info'!Q31,'Street Info'!R7,IF(C3='Street Info'!Q32,'Street Info'!U7,IF(C3='Street Info'!Q33,'Street Info'!X7,IF(C3='Street Info'!Q34,'Street Info'!W7,IF(C3='Street Info'!Q35,'Street Info'!V7,""))))))))</f>
        <v/>
      </c>
      <c r="C6" s="257"/>
      <c r="D6" s="269"/>
      <c r="E6" s="276"/>
      <c r="F6" s="252"/>
    </row>
    <row r="7" spans="2:6" ht="23.5" x14ac:dyDescent="0.55000000000000004">
      <c r="B7" s="271" t="str">
        <f>IF(C3='Street Info'!Q28,'Street Info'!T8,IF(C3='Street Info'!Q29,'Street Info'!Y8,IF(C3='Street Info'!Q30,'Street Info'!S8,IF(C3='Street Info'!Q31,'Street Info'!R8,IF(C3='Street Info'!Q32,'Street Info'!U8,IF(C3='Street Info'!Q33,'Street Info'!X8,IF(C3='Street Info'!Q34,'Street Info'!W8,IF(C3='Street Info'!Q35,'Street Info'!V8,""))))))))</f>
        <v/>
      </c>
      <c r="C7" s="257"/>
      <c r="D7" s="269"/>
      <c r="E7" s="276"/>
    </row>
    <row r="8" spans="2:6" ht="23.5" x14ac:dyDescent="0.55000000000000004">
      <c r="B8" s="271" t="str">
        <f>IF(C3='Street Info'!Q28,'Street Info'!T9,IF(C3='Street Info'!Q29,'Street Info'!Y9,IF(C3='Street Info'!Q30,'Street Info'!S9,IF(C3='Street Info'!Q31,'Street Info'!R9,IF(C3='Street Info'!Q32,'Street Info'!U9,IF(C3='Street Info'!Q33,'Street Info'!X9,IF(C3='Street Info'!Q34,'Street Info'!W9,IF(C3='Street Info'!Q35,'Street Info'!V9,""))))))))</f>
        <v/>
      </c>
      <c r="C8" s="257"/>
      <c r="D8" s="269"/>
      <c r="E8" s="276"/>
    </row>
    <row r="9" spans="2:6" ht="23.5" x14ac:dyDescent="0.55000000000000004">
      <c r="B9" s="271" t="str">
        <f>IF(C3='Street Info'!Q28,'Street Info'!T10,IF(C3='Street Info'!Q29,'Street Info'!Y10,IF(C3='Street Info'!Q30,'Street Info'!S10,IF(C3='Street Info'!Q31,'Street Info'!R10,IF(C3='Street Info'!Q32,'Street Info'!U10,IF(C3='Street Info'!Q33,'Street Info'!X10,IF(C3='Street Info'!Q34,'Street Info'!W10,IF(C3='Street Info'!Q35,'Street Info'!V10,""))))))))</f>
        <v/>
      </c>
      <c r="C9" s="257"/>
      <c r="D9" s="269"/>
      <c r="E9" s="276"/>
    </row>
    <row r="10" spans="2:6" ht="23.5" x14ac:dyDescent="0.55000000000000004">
      <c r="B10" s="271" t="str">
        <f>IF(C3='Street Info'!Q28,'Street Info'!T11,IF(C3='Street Info'!Q29,'Street Info'!Y11,IF(C3='Street Info'!Q30,'Street Info'!S11,IF(C3='Street Info'!Q31,'Street Info'!R11,IF(C3='Street Info'!Q32,'Street Info'!U11,IF(C3='Street Info'!Q33,'Street Info'!X11,IF(C3='Street Info'!Q34,'Street Info'!W11,IF(C3='Street Info'!Q35,'Street Info'!V11,""))))))))</f>
        <v/>
      </c>
      <c r="C10" s="257"/>
      <c r="D10" s="269"/>
      <c r="E10" s="276"/>
    </row>
    <row r="11" spans="2:6" ht="23.5" x14ac:dyDescent="0.55000000000000004">
      <c r="B11" s="271" t="str">
        <f>IF(C3='Street Info'!Q28,'Street Info'!T12,IF(C3='Street Info'!Q29,'Street Info'!Y12,IF(C3='Street Info'!Q30,'Street Info'!S12,IF(C3='Street Info'!Q31,'Street Info'!R12,IF(C3='Street Info'!Q32,'Street Info'!U12,IF(C3='Street Info'!Q33,'Street Info'!X12,IF(C3='Street Info'!Q34,'Street Info'!W12,IF(C3='Street Info'!Q35,'Street Info'!V12,""))))))))</f>
        <v/>
      </c>
      <c r="C11" s="257"/>
      <c r="D11" s="269"/>
      <c r="E11" s="276"/>
    </row>
    <row r="12" spans="2:6" ht="23.5" x14ac:dyDescent="0.55000000000000004">
      <c r="B12" s="271" t="str">
        <f>IF(C3='Street Info'!Q28,'Street Info'!T13,IF(C3='Street Info'!Q29,'Street Info'!Y13,IF(C3='Street Info'!Q30,'Street Info'!S13,IF(C3='Street Info'!Q31,'Street Info'!R13,IF(C3='Street Info'!Q32,'Street Info'!U13,IF(C3='Street Info'!Q33,'Street Info'!X13,IF(C3='Street Info'!Q34,'Street Info'!W13,IF(C3='Street Info'!Q35,'Street Info'!V13,""))))))))</f>
        <v/>
      </c>
      <c r="C12" s="257"/>
      <c r="D12" s="269"/>
      <c r="E12" s="276"/>
    </row>
    <row r="13" spans="2:6" ht="23.5" x14ac:dyDescent="0.55000000000000004">
      <c r="B13" s="271" t="str">
        <f>IF(C3='Street Info'!Q28,'Street Info'!T14,IF(C3='Street Info'!Q29,'Street Info'!Y14,IF(C3='Street Info'!Q30,'Street Info'!S14,IF(C3='Street Info'!Q31,'Street Info'!R14,IF(C3='Street Info'!Q32,'Street Info'!U14,IF(C3='Street Info'!Q33,'Street Info'!X14,IF(C3='Street Info'!Q34,'Street Info'!W14,IF(C3='Street Info'!Q35,'Street Info'!V14,""))))))))</f>
        <v/>
      </c>
      <c r="C13" s="257"/>
      <c r="D13" s="269"/>
      <c r="E13" s="276"/>
    </row>
    <row r="14" spans="2:6" ht="23.5" x14ac:dyDescent="0.55000000000000004">
      <c r="B14" s="271" t="str">
        <f>IF(C3='Street Info'!Q28,'Street Info'!T15,IF(C3='Street Info'!Q29,'Street Info'!Y15,IF(C3='Street Info'!Q30,'Street Info'!S15,IF(C3='Street Info'!Q31,'Street Info'!R15,IF(C3='Street Info'!Q32,'Street Info'!U15,IF(C3='Street Info'!Q33,'Street Info'!X15,IF(C3='Street Info'!Q34,'Street Info'!W15,IF(C3='Street Info'!Q35,'Street Info'!V15,""))))))))</f>
        <v/>
      </c>
      <c r="C14" s="257"/>
      <c r="D14" s="269"/>
      <c r="E14" s="276"/>
    </row>
    <row r="15" spans="2:6" ht="23.5" x14ac:dyDescent="0.55000000000000004">
      <c r="B15" s="271" t="str">
        <f>IF(C3='Street Info'!Q28,'Street Info'!T16,IF(C3='Street Info'!Q29,'Street Info'!Y16,IF(C3='Street Info'!Q30,'Street Info'!S16,IF(C3='Street Info'!Q31,'Street Info'!R16,IF(C3='Street Info'!Q32,'Street Info'!U16,IF(C3='Street Info'!Q33,'Street Info'!X16,IF(C3='Street Info'!Q34,'Street Info'!W16,IF(C3='Street Info'!Q35,'Street Info'!V16,""))))))))</f>
        <v/>
      </c>
      <c r="C15" s="257"/>
      <c r="D15" s="269"/>
      <c r="E15" s="276"/>
    </row>
    <row r="16" spans="2:6" ht="23.5" x14ac:dyDescent="0.55000000000000004">
      <c r="B16" s="271" t="str">
        <f>IF(C3='Street Info'!Q28,'Street Info'!T17,IF(C3='Street Info'!Q29,'Street Info'!Y17,IF(C3='Street Info'!Q30,'Street Info'!S17,IF(C3='Street Info'!Q31,'Street Info'!R17,IF(C3='Street Info'!Q32,'Street Info'!U17,IF(C3='Street Info'!Q33,'Street Info'!X17,IF(C3='Street Info'!Q34,'Street Info'!W17,IF(C3='Street Info'!Q35,'Street Info'!V17,""))))))))</f>
        <v/>
      </c>
      <c r="C16" s="257"/>
      <c r="D16" s="269"/>
      <c r="E16" s="276"/>
    </row>
    <row r="17" spans="2:5" ht="23.5" x14ac:dyDescent="0.55000000000000004">
      <c r="B17" s="271" t="str">
        <f>IF(C3='Street Info'!Q28,'Street Info'!T18,IF(C3='Street Info'!Q29,'Street Info'!Y18,IF(C3='Street Info'!Q30,'Street Info'!S18,IF(C3='Street Info'!Q31,'Street Info'!R18,IF(C3='Street Info'!Q32,'Street Info'!U18,IF(C3='Street Info'!Q33,'Street Info'!X18,IF(C3='Street Info'!Q34,'Street Info'!W18,IF(C3='Street Info'!Q35,'Street Info'!V18,""))))))))</f>
        <v/>
      </c>
      <c r="C17" s="257"/>
      <c r="D17" s="269"/>
      <c r="E17" s="276"/>
    </row>
    <row r="18" spans="2:5" ht="23.5" x14ac:dyDescent="0.55000000000000004">
      <c r="B18" s="271" t="str">
        <f>IF(C3='Street Info'!Q28,'Street Info'!T19,IF(C3='Street Info'!Q29,'Street Info'!Y19,IF(C3='Street Info'!Q30,'Street Info'!S19,IF(C3='Street Info'!Q31,'Street Info'!R19,IF(C3='Street Info'!Q32,'Street Info'!U19,IF(C3='Street Info'!Q33,'Street Info'!X19,IF(C3='Street Info'!Q34,'Street Info'!W19,IF(C3='Street Info'!Q35,'Street Info'!V19,""))))))))</f>
        <v/>
      </c>
      <c r="C18" s="257"/>
      <c r="D18" s="269"/>
      <c r="E18" s="276"/>
    </row>
    <row r="19" spans="2:5" ht="23.5" x14ac:dyDescent="0.55000000000000004">
      <c r="B19" s="271" t="str">
        <f>IF(C3='Street Info'!Q28,'Street Info'!T20,IF(C3='Street Info'!Q29,'Street Info'!Y20,IF(C3='Street Info'!Q30,'Street Info'!S20,IF(C3='Street Info'!Q31,'Street Info'!R20,IF(C3='Street Info'!Q32,'Street Info'!U20,IF(C3='Street Info'!Q33,'Street Info'!X20,IF(C3='Street Info'!Q34,'Street Info'!W20,IF(C3='Street Info'!Q35,'Street Info'!V20,""))))))))</f>
        <v/>
      </c>
      <c r="C19" s="257"/>
      <c r="D19" s="269"/>
      <c r="E19" s="276"/>
    </row>
    <row r="20" spans="2:5" ht="23.5" x14ac:dyDescent="0.55000000000000004">
      <c r="B20" s="271" t="str">
        <f>IF(C3='Street Info'!Q28,'Street Info'!T21,IF(C3='Street Info'!Q29,'Street Info'!Y21,IF(C3='Street Info'!Q30,'Street Info'!S21,IF(C3='Street Info'!Q31,'Street Info'!R21,IF(C3='Street Info'!Q32,'Street Info'!U21,IF(C3='Street Info'!Q33,'Street Info'!X21,IF(C3='Street Info'!Q34,'Street Info'!W21,IF(C3='Street Info'!Q35,'Street Info'!V21,""))))))))</f>
        <v/>
      </c>
      <c r="C20" s="257"/>
      <c r="D20" s="269"/>
      <c r="E20" s="276"/>
    </row>
    <row r="21" spans="2:5" ht="23.5" x14ac:dyDescent="0.55000000000000004">
      <c r="B21" s="271" t="str">
        <f>IF(C3='Street Info'!Q28,'Street Info'!T22,IF(C3='Street Info'!Q29,'Street Info'!Y22,IF(C3='Street Info'!Q30,'Street Info'!S22,IF(C3='Street Info'!Q31,'Street Info'!R22,IF(C3='Street Info'!Q32,'Street Info'!U22,IF(C3='Street Info'!Q33,'Street Info'!X22,IF(C3='Street Info'!Q34,'Street Info'!W22,IF(C3='Street Info'!Q35,'Street Info'!V22," "))))))))</f>
        <v xml:space="preserve"> </v>
      </c>
      <c r="C21" s="257"/>
      <c r="D21" s="269"/>
      <c r="E21" s="276"/>
    </row>
    <row r="22" spans="2:5" ht="23.5" x14ac:dyDescent="0.55000000000000004">
      <c r="B22" s="271" t="str">
        <f>IF(C3='Street Info'!Q28,'Street Info'!T23,IF(C3='Street Info'!Q29,'Street Info'!Y23,IF(C3='Street Info'!Q30,'Street Info'!S23,IF(C3='Street Info'!Q31,'Street Info'!R23,IF(C3='Street Info'!Q32,'Street Info'!U23,IF(C3='Street Info'!Q33,'Street Info'!X23,IF(C3='Street Info'!Q34,'Street Info'!W23,IF(C3='Street Info'!Q35,'Street Info'!V23,""))))))))</f>
        <v/>
      </c>
      <c r="C22" s="257"/>
      <c r="D22" s="269"/>
      <c r="E22" s="276"/>
    </row>
    <row r="23" spans="2:5" ht="24" thickBot="1" x14ac:dyDescent="0.6">
      <c r="B23" s="272" t="str">
        <f>IF(C3='Street Info'!Q28,'Street Info'!T24,IF(C3='Street Info'!Q29,'Street Info'!Y24,IF(C3='Street Info'!Q30,'Street Info'!S24,IF(C3='Street Info'!Q31,'Street Info'!R24,IF(C3='Street Info'!Q32,'Street Info'!U24,IF(C3='Street Info'!Q33,'Street Info'!X24,IF(C3='Street Info'!Q34,'Street Info'!W24,IF(C3='Street Info'!Q35,'Street Info'!V24,""))))))))</f>
        <v/>
      </c>
      <c r="C23" s="258"/>
      <c r="D23" s="269"/>
      <c r="E23" s="277"/>
    </row>
    <row r="24" spans="2:5" ht="41.25" customHeight="1" thickBot="1" x14ac:dyDescent="0.5">
      <c r="B24" s="259" t="s">
        <v>219</v>
      </c>
      <c r="C24" s="251"/>
      <c r="D24" s="260" t="s">
        <v>218</v>
      </c>
      <c r="E24" s="268">
        <f>C24*IF(E3='Street Info'!O5,'Street Info'!P5,IF(E3='Street Info'!O6,'Street Info'!P6,IF(E3='Street Info'!O7,'Street Info'!P7,IF(E3='Street Info'!O8,'Street Info'!P8,IF(E3='Street Info'!O9,'Street Info'!P9,IF(E3='Street Info'!O10,'Street Info'!P10,0))))))</f>
        <v>0</v>
      </c>
    </row>
    <row r="25" spans="2:5" ht="23.5" x14ac:dyDescent="0.45">
      <c r="B25" s="262" t="s">
        <v>220</v>
      </c>
      <c r="C25" s="261"/>
      <c r="D25" s="261"/>
      <c r="E25" s="263"/>
    </row>
    <row r="26" spans="2:5" x14ac:dyDescent="0.45">
      <c r="B26" s="345"/>
      <c r="C26" s="346"/>
      <c r="D26" s="346"/>
      <c r="E26" s="347"/>
    </row>
    <row r="27" spans="2:5" x14ac:dyDescent="0.45">
      <c r="B27" s="345"/>
      <c r="C27" s="346"/>
      <c r="D27" s="346"/>
      <c r="E27" s="347"/>
    </row>
    <row r="28" spans="2:5" x14ac:dyDescent="0.45">
      <c r="B28" s="345"/>
      <c r="C28" s="346"/>
      <c r="D28" s="346"/>
      <c r="E28" s="347"/>
    </row>
    <row r="29" spans="2:5" x14ac:dyDescent="0.45">
      <c r="B29" s="345"/>
      <c r="C29" s="346"/>
      <c r="D29" s="346"/>
      <c r="E29" s="347"/>
    </row>
    <row r="30" spans="2:5" x14ac:dyDescent="0.45">
      <c r="B30" s="345"/>
      <c r="C30" s="346"/>
      <c r="D30" s="346"/>
      <c r="E30" s="347"/>
    </row>
    <row r="31" spans="2:5" x14ac:dyDescent="0.45">
      <c r="B31" s="345"/>
      <c r="C31" s="346"/>
      <c r="D31" s="346"/>
      <c r="E31" s="347"/>
    </row>
    <row r="32" spans="2:5" ht="73.5" customHeight="1" thickBot="1" x14ac:dyDescent="0.5">
      <c r="B32" s="348"/>
      <c r="C32" s="349"/>
      <c r="D32" s="349"/>
      <c r="E32" s="350"/>
    </row>
    <row r="33" spans="2:8" ht="23" thickTop="1" x14ac:dyDescent="0.45">
      <c r="B33" s="253"/>
      <c r="C33" s="253"/>
    </row>
    <row r="34" spans="2:8" hidden="1" x14ac:dyDescent="0.45">
      <c r="H34" s="278">
        <v>44471</v>
      </c>
    </row>
    <row r="61" spans="8:8" hidden="1" x14ac:dyDescent="0.45">
      <c r="H61" s="278">
        <v>44481</v>
      </c>
    </row>
  </sheetData>
  <sheetProtection selectLockedCells="1"/>
  <mergeCells count="1">
    <mergeCell ref="B26:E32"/>
  </mergeCells>
  <pageMargins left="0.7" right="0.7" top="0.75" bottom="0.75" header="0.3" footer="0.3"/>
  <pageSetup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ECFAE19-1201-4952-9186-A48C434255C0}">
          <x14:formula1>
            <xm:f>'Street Info'!$Q$27:$Q$35</xm:f>
          </x14:formula1>
          <xm:sqref>C3</xm:sqref>
        </x14:dataValidation>
        <x14:dataValidation type="list" allowBlank="1" showInputMessage="1" showErrorMessage="1" xr:uid="{E24D8E3B-1957-484A-A640-FFBA39B3877B}">
          <x14:formula1>
            <xm:f>'Street Info'!$O$23:$O$27</xm:f>
          </x14:formula1>
          <xm:sqref>C2</xm:sqref>
        </x14:dataValidation>
        <x14:dataValidation type="list" allowBlank="1" showInputMessage="1" showErrorMessage="1" xr:uid="{FCBD38B1-10DB-4AC3-BA00-4598BAB3DB87}">
          <x14:formula1>
            <xm:f>'Street Info'!$O$4:$O$10</xm:f>
          </x14:formula1>
          <xm:sqref>E3</xm:sqref>
        </x14:dataValidation>
        <x14:dataValidation type="list" allowBlank="1" showInputMessage="1" showErrorMessage="1" xr:uid="{0F279800-2804-4636-ACC1-8E969247DE9C}">
          <x14:formula1>
            <xm:f>'Street Info'!$O$15:$O$18</xm:f>
          </x14:formula1>
          <xm:sqref>D5:D23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:Y45"/>
  <sheetViews>
    <sheetView topLeftCell="P1" workbookViewId="0">
      <selection activeCell="U23" sqref="U5:U23"/>
    </sheetView>
  </sheetViews>
  <sheetFormatPr defaultRowHeight="12.5" x14ac:dyDescent="0.25"/>
  <cols>
    <col min="1" max="1" width="21.26953125" customWidth="1"/>
    <col min="2" max="2" width="14.81640625" customWidth="1"/>
    <col min="5" max="5" width="17.1796875" customWidth="1"/>
    <col min="6" max="6" width="12.26953125" customWidth="1"/>
    <col min="7" max="7" width="2.1796875" customWidth="1"/>
    <col min="8" max="8" width="16.81640625" customWidth="1"/>
    <col min="15" max="15" width="15.81640625" customWidth="1"/>
    <col min="16" max="16" width="23.1796875" customWidth="1"/>
    <col min="17" max="17" width="22.54296875" customWidth="1"/>
    <col min="18" max="18" width="34.453125" customWidth="1"/>
    <col min="19" max="19" width="37.1796875" customWidth="1"/>
    <col min="20" max="20" width="34.7265625" customWidth="1"/>
    <col min="21" max="21" width="29.54296875" customWidth="1"/>
    <col min="22" max="22" width="35.1796875" customWidth="1"/>
    <col min="23" max="23" width="30.26953125" customWidth="1"/>
    <col min="24" max="24" width="30.81640625" customWidth="1"/>
    <col min="25" max="25" width="36.7265625" customWidth="1"/>
  </cols>
  <sheetData>
    <row r="1" spans="1:25" x14ac:dyDescent="0.25">
      <c r="A1" s="68" t="s">
        <v>221</v>
      </c>
      <c r="B1" s="68" t="s">
        <v>222</v>
      </c>
      <c r="C1" s="68" t="s">
        <v>223</v>
      </c>
      <c r="D1" s="68" t="s">
        <v>224</v>
      </c>
      <c r="E1" s="68" t="s">
        <v>225</v>
      </c>
      <c r="F1" s="68" t="s">
        <v>226</v>
      </c>
      <c r="G1" s="68" t="s">
        <v>227</v>
      </c>
      <c r="H1" s="68"/>
      <c r="I1" s="68"/>
      <c r="J1" s="68"/>
      <c r="K1" s="68"/>
      <c r="L1" s="68"/>
      <c r="M1" s="68"/>
      <c r="N1" s="68"/>
    </row>
    <row r="2" spans="1:25" x14ac:dyDescent="0.25">
      <c r="A2" s="81"/>
      <c r="B2" s="69"/>
    </row>
    <row r="3" spans="1:25" x14ac:dyDescent="0.25">
      <c r="B3" s="69"/>
      <c r="D3" s="68"/>
    </row>
    <row r="4" spans="1:25" ht="13" thickBot="1" x14ac:dyDescent="0.3">
      <c r="B4" s="69"/>
      <c r="O4" s="68" t="s">
        <v>213</v>
      </c>
      <c r="Q4" s="83" t="s">
        <v>204</v>
      </c>
    </row>
    <row r="5" spans="1:25" ht="14.5" thickBot="1" x14ac:dyDescent="0.35">
      <c r="B5" s="69"/>
      <c r="E5" s="67"/>
      <c r="F5" s="67"/>
      <c r="O5" t="s">
        <v>193</v>
      </c>
      <c r="P5">
        <v>20</v>
      </c>
      <c r="Q5" s="84" t="s">
        <v>205</v>
      </c>
      <c r="R5" s="57" t="s">
        <v>147</v>
      </c>
      <c r="S5" s="57" t="s">
        <v>154</v>
      </c>
      <c r="T5" s="57" t="s">
        <v>156</v>
      </c>
      <c r="U5" s="57" t="s">
        <v>155</v>
      </c>
      <c r="V5" s="57" t="s">
        <v>158</v>
      </c>
      <c r="W5" s="57" t="s">
        <v>159</v>
      </c>
      <c r="X5" s="57" t="s">
        <v>160</v>
      </c>
      <c r="Y5" s="57" t="s">
        <v>157</v>
      </c>
    </row>
    <row r="6" spans="1:25" ht="14.5" thickBot="1" x14ac:dyDescent="0.35">
      <c r="B6" s="69"/>
      <c r="E6" s="67"/>
      <c r="F6" s="67"/>
      <c r="O6" s="281" t="s">
        <v>196</v>
      </c>
      <c r="P6">
        <v>25</v>
      </c>
      <c r="Q6" s="84" t="s">
        <v>206</v>
      </c>
      <c r="R6" s="76" t="s">
        <v>8</v>
      </c>
      <c r="S6" s="75" t="s">
        <v>9</v>
      </c>
      <c r="T6" s="72" t="s">
        <v>10</v>
      </c>
      <c r="U6" s="77" t="s">
        <v>5</v>
      </c>
      <c r="V6" s="80" t="s">
        <v>6</v>
      </c>
      <c r="W6" s="79" t="s">
        <v>12</v>
      </c>
      <c r="X6" s="78" t="s">
        <v>161</v>
      </c>
      <c r="Y6" s="74" t="s">
        <v>19</v>
      </c>
    </row>
    <row r="7" spans="1:25" ht="14.5" thickBot="1" x14ac:dyDescent="0.35">
      <c r="B7" s="69"/>
      <c r="E7" s="67"/>
      <c r="F7" s="67"/>
      <c r="O7" s="281" t="s">
        <v>195</v>
      </c>
      <c r="P7">
        <v>25</v>
      </c>
      <c r="Q7" s="84" t="s">
        <v>207</v>
      </c>
      <c r="R7" s="76" t="s">
        <v>18</v>
      </c>
      <c r="S7" s="75" t="s">
        <v>11</v>
      </c>
      <c r="T7" s="72" t="s">
        <v>124</v>
      </c>
      <c r="U7" s="77" t="s">
        <v>7</v>
      </c>
      <c r="V7" s="80" t="s">
        <v>28</v>
      </c>
      <c r="W7" s="79" t="s">
        <v>13</v>
      </c>
      <c r="X7" s="78" t="s">
        <v>17</v>
      </c>
      <c r="Y7" s="74" t="s">
        <v>31</v>
      </c>
    </row>
    <row r="8" spans="1:25" ht="14.5" thickBot="1" x14ac:dyDescent="0.35">
      <c r="B8" s="69"/>
      <c r="E8" s="67"/>
      <c r="F8" s="67"/>
      <c r="O8" s="281" t="s">
        <v>194</v>
      </c>
      <c r="P8">
        <v>25</v>
      </c>
      <c r="Q8" s="84" t="s">
        <v>208</v>
      </c>
      <c r="R8" s="76" t="s">
        <v>174</v>
      </c>
      <c r="S8" s="75" t="s">
        <v>20</v>
      </c>
      <c r="T8" s="72" t="s">
        <v>24</v>
      </c>
      <c r="U8" s="77" t="s">
        <v>152</v>
      </c>
      <c r="V8" s="80" t="s">
        <v>46</v>
      </c>
      <c r="W8" s="79" t="s">
        <v>14</v>
      </c>
      <c r="X8" s="78" t="s">
        <v>23</v>
      </c>
      <c r="Y8" s="74" t="s">
        <v>162</v>
      </c>
    </row>
    <row r="9" spans="1:25" ht="14.5" thickBot="1" x14ac:dyDescent="0.35">
      <c r="B9" s="69"/>
      <c r="E9" s="67"/>
      <c r="F9" s="67"/>
      <c r="O9" t="s">
        <v>197</v>
      </c>
      <c r="P9">
        <v>3</v>
      </c>
      <c r="Q9" s="84" t="s">
        <v>209</v>
      </c>
      <c r="R9" s="76" t="s">
        <v>34</v>
      </c>
      <c r="S9" s="75" t="s">
        <v>21</v>
      </c>
      <c r="T9" s="72" t="s">
        <v>25</v>
      </c>
      <c r="U9" s="77" t="s">
        <v>15</v>
      </c>
      <c r="V9" s="80" t="s">
        <v>49</v>
      </c>
      <c r="W9" s="79" t="s">
        <v>27</v>
      </c>
      <c r="X9" s="78" t="s">
        <v>26</v>
      </c>
      <c r="Y9" s="74" t="s">
        <v>173</v>
      </c>
    </row>
    <row r="10" spans="1:25" ht="14.5" thickBot="1" x14ac:dyDescent="0.35">
      <c r="E10" s="67"/>
      <c r="F10" s="67"/>
      <c r="O10" t="s">
        <v>198</v>
      </c>
      <c r="P10">
        <v>3</v>
      </c>
      <c r="Q10" s="84" t="s">
        <v>212</v>
      </c>
      <c r="R10" s="76" t="s">
        <v>35</v>
      </c>
      <c r="S10" s="75" t="s">
        <v>33</v>
      </c>
      <c r="T10" s="72" t="s">
        <v>29</v>
      </c>
      <c r="U10" s="77" t="s">
        <v>16</v>
      </c>
      <c r="V10" s="80" t="s">
        <v>54</v>
      </c>
      <c r="W10" s="79" t="s">
        <v>32</v>
      </c>
      <c r="X10" s="78" t="s">
        <v>40</v>
      </c>
      <c r="Y10" s="74" t="s">
        <v>171</v>
      </c>
    </row>
    <row r="11" spans="1:25" ht="14.5" thickBot="1" x14ac:dyDescent="0.35">
      <c r="B11" s="69"/>
      <c r="E11" s="67"/>
      <c r="F11" s="67"/>
      <c r="Q11" s="84" t="s">
        <v>211</v>
      </c>
      <c r="R11" s="76" t="s">
        <v>39</v>
      </c>
      <c r="S11" s="75" t="s">
        <v>56</v>
      </c>
      <c r="T11" s="72" t="s">
        <v>38</v>
      </c>
      <c r="U11" s="77" t="s">
        <v>22</v>
      </c>
      <c r="V11" s="80" t="s">
        <v>66</v>
      </c>
      <c r="W11" s="79" t="s">
        <v>126</v>
      </c>
      <c r="X11" s="78" t="s">
        <v>45</v>
      </c>
      <c r="Y11" s="74" t="s">
        <v>172</v>
      </c>
    </row>
    <row r="12" spans="1:25" ht="14.5" thickBot="1" x14ac:dyDescent="0.35">
      <c r="B12" s="69"/>
      <c r="E12" s="67"/>
      <c r="F12" s="67"/>
      <c r="Q12" s="84" t="s">
        <v>210</v>
      </c>
      <c r="R12" s="76" t="s">
        <v>42</v>
      </c>
      <c r="S12" s="75" t="s">
        <v>57</v>
      </c>
      <c r="T12" s="72" t="s">
        <v>48</v>
      </c>
      <c r="U12" s="77" t="s">
        <v>30</v>
      </c>
      <c r="V12" s="80" t="s">
        <v>129</v>
      </c>
      <c r="W12" s="79" t="s">
        <v>130</v>
      </c>
      <c r="X12" s="78" t="s">
        <v>50</v>
      </c>
      <c r="Y12" s="74" t="s">
        <v>36</v>
      </c>
    </row>
    <row r="13" spans="1:25" ht="14.5" thickBot="1" x14ac:dyDescent="0.35">
      <c r="B13" s="69"/>
      <c r="E13" s="67"/>
      <c r="F13" s="67"/>
      <c r="R13" s="76" t="s">
        <v>43</v>
      </c>
      <c r="S13" s="75" t="s">
        <v>60</v>
      </c>
      <c r="T13" s="72" t="s">
        <v>139</v>
      </c>
      <c r="U13" s="77" t="s">
        <v>37</v>
      </c>
      <c r="V13" s="80" t="s">
        <v>69</v>
      </c>
      <c r="W13" s="79" t="s">
        <v>71</v>
      </c>
      <c r="X13" s="78" t="s">
        <v>52</v>
      </c>
      <c r="Y13" s="74" t="s">
        <v>41</v>
      </c>
    </row>
    <row r="14" spans="1:25" ht="14.5" thickBot="1" x14ac:dyDescent="0.35">
      <c r="B14" s="69"/>
      <c r="E14" s="67"/>
      <c r="F14" s="67"/>
      <c r="O14" s="68" t="s">
        <v>216</v>
      </c>
      <c r="P14" s="68" t="s">
        <v>201</v>
      </c>
      <c r="R14" s="76" t="s">
        <v>44</v>
      </c>
      <c r="S14" s="75" t="s">
        <v>128</v>
      </c>
      <c r="T14" s="72" t="s">
        <v>61</v>
      </c>
      <c r="U14" s="77" t="s">
        <v>55</v>
      </c>
      <c r="V14" s="80" t="s">
        <v>78</v>
      </c>
      <c r="W14" s="79" t="s">
        <v>73</v>
      </c>
      <c r="X14" s="78" t="s">
        <v>53</v>
      </c>
      <c r="Y14" s="74" t="s">
        <v>51</v>
      </c>
    </row>
    <row r="15" spans="1:25" ht="14.5" thickBot="1" x14ac:dyDescent="0.35">
      <c r="B15" s="69"/>
      <c r="E15" s="67"/>
      <c r="F15" s="67"/>
      <c r="N15" s="68" t="s">
        <v>144</v>
      </c>
      <c r="O15" s="68"/>
      <c r="P15">
        <v>1</v>
      </c>
      <c r="R15" s="76" t="s">
        <v>47</v>
      </c>
      <c r="S15" s="75" t="s">
        <v>127</v>
      </c>
      <c r="T15" s="72" t="s">
        <v>62</v>
      </c>
      <c r="U15" s="77" t="s">
        <v>58</v>
      </c>
      <c r="V15" s="80" t="s">
        <v>86</v>
      </c>
      <c r="W15" s="79" t="s">
        <v>77</v>
      </c>
      <c r="X15" s="78" t="s">
        <v>153</v>
      </c>
      <c r="Y15" s="74" t="s">
        <v>138</v>
      </c>
    </row>
    <row r="16" spans="1:25" ht="14.5" thickBot="1" x14ac:dyDescent="0.35">
      <c r="N16" s="68" t="s">
        <v>145</v>
      </c>
      <c r="O16" s="68" t="s">
        <v>144</v>
      </c>
      <c r="P16">
        <v>2</v>
      </c>
      <c r="Q16" s="55"/>
      <c r="R16" s="76" t="s">
        <v>125</v>
      </c>
      <c r="S16" s="75" t="s">
        <v>64</v>
      </c>
      <c r="T16" s="72" t="s">
        <v>63</v>
      </c>
      <c r="U16" s="77" t="s">
        <v>67</v>
      </c>
      <c r="V16" s="80" t="s">
        <v>88</v>
      </c>
      <c r="W16" s="79" t="s">
        <v>89</v>
      </c>
      <c r="X16" s="78" t="s">
        <v>65</v>
      </c>
      <c r="Y16" s="74" t="s">
        <v>59</v>
      </c>
    </row>
    <row r="17" spans="1:25" ht="14.5" thickBot="1" x14ac:dyDescent="0.35">
      <c r="N17" s="68" t="s">
        <v>200</v>
      </c>
      <c r="O17" s="68" t="s">
        <v>145</v>
      </c>
      <c r="P17">
        <v>3</v>
      </c>
      <c r="Q17" s="55"/>
      <c r="R17" s="76" t="s">
        <v>79</v>
      </c>
      <c r="S17" s="75" t="s">
        <v>75</v>
      </c>
      <c r="T17" s="72" t="s">
        <v>101</v>
      </c>
      <c r="U17" s="77" t="s">
        <v>132</v>
      </c>
      <c r="V17" s="80" t="s">
        <v>95</v>
      </c>
      <c r="W17" s="79" t="s">
        <v>148</v>
      </c>
      <c r="X17" s="78" t="s">
        <v>68</v>
      </c>
      <c r="Y17" s="74" t="s">
        <v>140</v>
      </c>
    </row>
    <row r="18" spans="1:25" ht="14.5" thickBot="1" x14ac:dyDescent="0.35">
      <c r="O18" s="68" t="s">
        <v>200</v>
      </c>
      <c r="P18">
        <v>4</v>
      </c>
      <c r="Q18" s="55"/>
      <c r="R18" s="76" t="s">
        <v>83</v>
      </c>
      <c r="S18" s="75" t="s">
        <v>84</v>
      </c>
      <c r="T18" s="59" t="s">
        <v>217</v>
      </c>
      <c r="U18" s="77" t="s">
        <v>72</v>
      </c>
      <c r="V18" s="80" t="s">
        <v>98</v>
      </c>
      <c r="W18" s="79" t="s">
        <v>150</v>
      </c>
      <c r="X18" s="78" t="s">
        <v>131</v>
      </c>
      <c r="Y18" s="74" t="s">
        <v>74</v>
      </c>
    </row>
    <row r="19" spans="1:25" ht="14.5" thickBot="1" x14ac:dyDescent="0.35">
      <c r="P19">
        <v>5</v>
      </c>
      <c r="Q19" s="55"/>
      <c r="R19" s="76" t="s">
        <v>90</v>
      </c>
      <c r="S19" s="75" t="s">
        <v>87</v>
      </c>
      <c r="T19" s="59" t="s">
        <v>217</v>
      </c>
      <c r="U19" s="77" t="s">
        <v>80</v>
      </c>
      <c r="V19" s="80" t="s">
        <v>100</v>
      </c>
      <c r="W19" s="79" t="s">
        <v>149</v>
      </c>
      <c r="X19" s="78" t="s">
        <v>70</v>
      </c>
      <c r="Y19" s="74" t="s">
        <v>81</v>
      </c>
    </row>
    <row r="20" spans="1:25" ht="15" thickBot="1" x14ac:dyDescent="0.4">
      <c r="H20" s="66" t="str">
        <f>IF(A2="LOWER END","Barber Place",IF(A2="LINCOLN AVE. AREA","Beacon Lane","etc"))</f>
        <v>etc</v>
      </c>
      <c r="P20">
        <v>6</v>
      </c>
      <c r="Q20" s="55"/>
      <c r="R20" s="76" t="s">
        <v>91</v>
      </c>
      <c r="S20" s="75" t="s">
        <v>137</v>
      </c>
      <c r="T20" s="59" t="s">
        <v>217</v>
      </c>
      <c r="U20" s="77" t="s">
        <v>134</v>
      </c>
      <c r="V20" s="59" t="s">
        <v>217</v>
      </c>
      <c r="W20" s="79" t="s">
        <v>151</v>
      </c>
      <c r="X20" s="78" t="s">
        <v>76</v>
      </c>
      <c r="Y20" s="74" t="s">
        <v>82</v>
      </c>
    </row>
    <row r="21" spans="1:25" ht="16" thickBot="1" x14ac:dyDescent="0.4">
      <c r="A21" s="1"/>
      <c r="B21" s="1"/>
      <c r="C21" s="2" t="s">
        <v>1</v>
      </c>
      <c r="D21" s="3"/>
      <c r="E21" s="3"/>
      <c r="F21" s="4"/>
      <c r="G21" s="4"/>
      <c r="P21">
        <v>7</v>
      </c>
      <c r="Q21" s="56"/>
      <c r="R21" s="76" t="s">
        <v>136</v>
      </c>
      <c r="S21" s="75" t="s">
        <v>92</v>
      </c>
      <c r="T21" s="59" t="s">
        <v>217</v>
      </c>
      <c r="U21" s="77" t="s">
        <v>133</v>
      </c>
      <c r="V21" s="59" t="s">
        <v>217</v>
      </c>
      <c r="W21" s="79" t="s">
        <v>99</v>
      </c>
      <c r="X21" s="86" t="s">
        <v>217</v>
      </c>
      <c r="Y21" s="74" t="s">
        <v>94</v>
      </c>
    </row>
    <row r="22" spans="1:25" ht="16" thickBot="1" x14ac:dyDescent="0.4">
      <c r="A22" s="1"/>
      <c r="B22" s="1"/>
      <c r="C22" s="5">
        <v>2023</v>
      </c>
      <c r="D22" s="3"/>
      <c r="E22" s="3"/>
      <c r="F22" s="4"/>
      <c r="G22" s="4"/>
      <c r="P22">
        <v>8</v>
      </c>
      <c r="Q22" s="55"/>
      <c r="R22" s="76" t="s">
        <v>93</v>
      </c>
      <c r="S22" s="75" t="s">
        <v>96</v>
      </c>
      <c r="T22" s="59" t="s">
        <v>217</v>
      </c>
      <c r="U22" s="77" t="s">
        <v>135</v>
      </c>
      <c r="V22" s="87" t="s">
        <v>217</v>
      </c>
      <c r="W22" s="88" t="s">
        <v>217</v>
      </c>
      <c r="X22" s="86" t="s">
        <v>217</v>
      </c>
      <c r="Y22" s="85" t="s">
        <v>217</v>
      </c>
    </row>
    <row r="23" spans="1:25" ht="14.5" thickBot="1" x14ac:dyDescent="0.35">
      <c r="A23" s="1"/>
      <c r="B23" s="1"/>
      <c r="C23" s="3"/>
      <c r="D23" s="3"/>
      <c r="E23" s="3"/>
      <c r="F23" s="4"/>
      <c r="G23" s="4"/>
      <c r="O23" s="68" t="s">
        <v>203</v>
      </c>
      <c r="P23">
        <v>9</v>
      </c>
      <c r="Q23" s="55"/>
      <c r="R23" s="76" t="s">
        <v>102</v>
      </c>
      <c r="S23" s="75" t="s">
        <v>97</v>
      </c>
      <c r="T23" s="59" t="s">
        <v>217</v>
      </c>
      <c r="U23" s="77" t="s">
        <v>85</v>
      </c>
      <c r="V23" s="87" t="s">
        <v>217</v>
      </c>
      <c r="W23" s="88" t="s">
        <v>217</v>
      </c>
      <c r="X23" s="86" t="s">
        <v>217</v>
      </c>
      <c r="Y23" s="85" t="s">
        <v>217</v>
      </c>
    </row>
    <row r="24" spans="1:25" ht="16" thickBot="1" x14ac:dyDescent="0.4">
      <c r="A24" s="6"/>
      <c r="B24" s="7" t="s">
        <v>104</v>
      </c>
      <c r="C24" s="8" t="s">
        <v>105</v>
      </c>
      <c r="D24" s="8" t="s">
        <v>106</v>
      </c>
      <c r="E24" s="8" t="s">
        <v>0</v>
      </c>
      <c r="F24" s="46" t="s">
        <v>122</v>
      </c>
      <c r="G24" s="9"/>
      <c r="O24" s="68" t="s">
        <v>240</v>
      </c>
      <c r="P24">
        <v>10</v>
      </c>
      <c r="Q24" s="55"/>
      <c r="R24" s="76" t="s">
        <v>103</v>
      </c>
      <c r="S24" s="59" t="s">
        <v>217</v>
      </c>
      <c r="T24" s="89" t="s">
        <v>217</v>
      </c>
      <c r="U24" s="90" t="s">
        <v>217</v>
      </c>
      <c r="V24" s="87" t="s">
        <v>217</v>
      </c>
      <c r="W24" s="88" t="s">
        <v>217</v>
      </c>
      <c r="X24" s="86" t="s">
        <v>217</v>
      </c>
      <c r="Y24" s="85" t="s">
        <v>217</v>
      </c>
    </row>
    <row r="25" spans="1:25" ht="13" x14ac:dyDescent="0.3">
      <c r="A25" s="10" t="s">
        <v>107</v>
      </c>
      <c r="B25" s="60"/>
      <c r="C25" s="11"/>
      <c r="D25" s="11"/>
      <c r="E25" s="20"/>
      <c r="F25" s="12"/>
      <c r="G25" s="13"/>
      <c r="O25" s="68" t="s">
        <v>241</v>
      </c>
      <c r="P25">
        <v>11</v>
      </c>
    </row>
    <row r="26" spans="1:25" ht="13" x14ac:dyDescent="0.3">
      <c r="A26" s="14" t="s">
        <v>108</v>
      </c>
      <c r="B26" s="60"/>
      <c r="C26" s="15"/>
      <c r="D26" s="15"/>
      <c r="E26" s="20"/>
      <c r="F26" s="12"/>
      <c r="G26" s="13"/>
      <c r="O26" s="68" t="s">
        <v>242</v>
      </c>
      <c r="P26">
        <v>12</v>
      </c>
    </row>
    <row r="27" spans="1:25" ht="13" x14ac:dyDescent="0.3">
      <c r="A27" s="16" t="s">
        <v>109</v>
      </c>
      <c r="B27" s="60"/>
      <c r="C27" s="17"/>
      <c r="D27" s="17"/>
      <c r="E27" s="20"/>
      <c r="F27" s="12"/>
      <c r="G27" s="13"/>
      <c r="O27" s="68" t="s">
        <v>243</v>
      </c>
      <c r="P27">
        <v>13</v>
      </c>
      <c r="Q27" s="83" t="s">
        <v>204</v>
      </c>
    </row>
    <row r="28" spans="1:25" ht="13.5" thickBot="1" x14ac:dyDescent="0.35">
      <c r="A28" s="18" t="s">
        <v>110</v>
      </c>
      <c r="B28" s="60"/>
      <c r="C28" s="19"/>
      <c r="D28" s="19"/>
      <c r="E28" s="20"/>
      <c r="F28" s="12"/>
      <c r="G28" s="13"/>
      <c r="P28">
        <v>14</v>
      </c>
      <c r="Q28" s="84" t="s">
        <v>207</v>
      </c>
    </row>
    <row r="29" spans="1:25" ht="14.5" thickBot="1" x14ac:dyDescent="0.35">
      <c r="A29" s="42" t="s">
        <v>120</v>
      </c>
      <c r="B29" s="60"/>
      <c r="C29" s="47"/>
      <c r="D29" s="47"/>
      <c r="E29" s="20"/>
      <c r="F29" s="51" t="s">
        <v>111</v>
      </c>
      <c r="G29" s="13">
        <f>SUM(E25:E29)</f>
        <v>0</v>
      </c>
      <c r="P29">
        <v>15</v>
      </c>
      <c r="Q29" s="84" t="s">
        <v>209</v>
      </c>
      <c r="S29" s="57"/>
    </row>
    <row r="30" spans="1:25" ht="13" x14ac:dyDescent="0.3">
      <c r="A30" s="45"/>
      <c r="B30" s="54"/>
      <c r="C30" s="48"/>
      <c r="D30" s="48"/>
      <c r="E30" s="49"/>
      <c r="F30" s="50"/>
      <c r="G30" s="44"/>
      <c r="P30">
        <v>16</v>
      </c>
      <c r="Q30" s="84" t="s">
        <v>206</v>
      </c>
      <c r="S30" s="58"/>
    </row>
    <row r="31" spans="1:25" ht="13" x14ac:dyDescent="0.3">
      <c r="A31" s="10" t="s">
        <v>121</v>
      </c>
      <c r="B31" s="16"/>
      <c r="C31" s="11"/>
      <c r="D31" s="11"/>
      <c r="E31" s="20"/>
      <c r="F31" s="12"/>
      <c r="G31" s="13"/>
      <c r="P31">
        <v>17</v>
      </c>
      <c r="Q31" s="84" t="s">
        <v>205</v>
      </c>
      <c r="S31" s="56"/>
    </row>
    <row r="32" spans="1:25" ht="13" x14ac:dyDescent="0.3">
      <c r="A32" s="14" t="s">
        <v>108</v>
      </c>
      <c r="B32" s="16"/>
      <c r="C32" s="15"/>
      <c r="D32" s="15"/>
      <c r="E32" s="20"/>
      <c r="F32" s="12"/>
      <c r="G32" s="13"/>
      <c r="P32">
        <v>18</v>
      </c>
      <c r="Q32" s="84" t="s">
        <v>208</v>
      </c>
      <c r="S32" s="56"/>
    </row>
    <row r="33" spans="1:19" ht="13" x14ac:dyDescent="0.3">
      <c r="A33" s="16" t="s">
        <v>109</v>
      </c>
      <c r="B33" s="16"/>
      <c r="C33" s="17"/>
      <c r="D33" s="17"/>
      <c r="E33" s="20"/>
      <c r="F33" s="12"/>
      <c r="G33" s="13"/>
      <c r="P33">
        <v>19</v>
      </c>
      <c r="Q33" s="84" t="s">
        <v>210</v>
      </c>
      <c r="S33" s="56"/>
    </row>
    <row r="34" spans="1:19" ht="13" x14ac:dyDescent="0.3">
      <c r="A34" s="18" t="s">
        <v>110</v>
      </c>
      <c r="B34" s="16"/>
      <c r="C34" s="19"/>
      <c r="D34" s="19"/>
      <c r="E34" s="20"/>
      <c r="F34" s="12"/>
      <c r="G34" s="13"/>
      <c r="Q34" s="84" t="s">
        <v>211</v>
      </c>
      <c r="S34" s="56"/>
    </row>
    <row r="35" spans="1:19" ht="13" x14ac:dyDescent="0.3">
      <c r="A35" s="42" t="s">
        <v>120</v>
      </c>
      <c r="B35" s="16"/>
      <c r="C35" s="47"/>
      <c r="D35" s="47"/>
      <c r="E35" s="20"/>
      <c r="F35" s="51" t="s">
        <v>111</v>
      </c>
      <c r="G35" s="13">
        <f>SUM(E31:E35)</f>
        <v>0</v>
      </c>
      <c r="Q35" s="84" t="s">
        <v>212</v>
      </c>
      <c r="S35" s="59"/>
    </row>
    <row r="36" spans="1:19" ht="13" x14ac:dyDescent="0.3">
      <c r="A36" s="45"/>
      <c r="B36" s="54"/>
      <c r="C36" s="48"/>
      <c r="D36" s="48"/>
      <c r="E36" s="49"/>
      <c r="F36" s="43"/>
      <c r="G36" s="44"/>
      <c r="S36" s="59"/>
    </row>
    <row r="37" spans="1:19" ht="13" x14ac:dyDescent="0.3">
      <c r="A37" s="10" t="s">
        <v>107</v>
      </c>
      <c r="B37" s="16"/>
      <c r="C37" s="11"/>
      <c r="D37" s="11"/>
      <c r="E37" s="20"/>
      <c r="F37" s="12"/>
      <c r="G37" s="13"/>
      <c r="S37" s="56"/>
    </row>
    <row r="38" spans="1:19" ht="13" x14ac:dyDescent="0.3">
      <c r="A38" s="14" t="s">
        <v>108</v>
      </c>
      <c r="B38" s="16"/>
      <c r="C38" s="15"/>
      <c r="D38" s="15"/>
      <c r="E38" s="20"/>
      <c r="F38" s="12"/>
      <c r="G38" s="13"/>
      <c r="S38" s="56"/>
    </row>
    <row r="39" spans="1:19" ht="13" x14ac:dyDescent="0.3">
      <c r="A39" s="16" t="s">
        <v>109</v>
      </c>
      <c r="B39" s="16"/>
      <c r="C39" s="17"/>
      <c r="D39" s="17"/>
      <c r="E39" s="20"/>
      <c r="F39" s="12"/>
      <c r="G39" s="13"/>
      <c r="S39" s="59"/>
    </row>
    <row r="40" spans="1:19" ht="13" x14ac:dyDescent="0.3">
      <c r="A40" s="18" t="s">
        <v>110</v>
      </c>
      <c r="B40" s="16"/>
      <c r="C40" s="52"/>
      <c r="D40" s="52"/>
      <c r="E40" s="53"/>
      <c r="F40" s="12"/>
      <c r="G40" s="13"/>
      <c r="S40" s="56"/>
    </row>
    <row r="41" spans="1:19" ht="13" x14ac:dyDescent="0.3">
      <c r="A41" s="42" t="s">
        <v>120</v>
      </c>
      <c r="B41" s="16"/>
      <c r="C41" s="47"/>
      <c r="D41" s="47"/>
      <c r="E41" s="20"/>
      <c r="F41" s="21" t="s">
        <v>111</v>
      </c>
      <c r="G41" s="22">
        <f>SUM(E37:E41)</f>
        <v>0</v>
      </c>
      <c r="S41" s="59"/>
    </row>
    <row r="42" spans="1:19" ht="13" x14ac:dyDescent="0.3">
      <c r="A42" s="23"/>
      <c r="B42" s="24"/>
      <c r="C42" s="25"/>
      <c r="D42" s="26"/>
      <c r="E42" s="25"/>
      <c r="F42" s="27"/>
      <c r="G42" s="28"/>
    </row>
    <row r="43" spans="1:19" ht="16" thickBot="1" x14ac:dyDescent="0.4">
      <c r="A43" s="29" t="s">
        <v>112</v>
      </c>
      <c r="B43" s="30"/>
      <c r="C43" s="31"/>
      <c r="D43" s="32"/>
      <c r="E43" s="31"/>
      <c r="F43" s="33"/>
      <c r="G43" s="34"/>
    </row>
    <row r="44" spans="1:19" ht="13" x14ac:dyDescent="0.3">
      <c r="A44" s="35"/>
      <c r="B44" s="36" t="s">
        <v>113</v>
      </c>
      <c r="C44" s="37" t="s">
        <v>114</v>
      </c>
      <c r="D44" s="38" t="s">
        <v>115</v>
      </c>
      <c r="E44" s="37" t="s">
        <v>116</v>
      </c>
      <c r="F44" s="38" t="s">
        <v>117</v>
      </c>
      <c r="G44" s="13" t="s">
        <v>118</v>
      </c>
    </row>
    <row r="45" spans="1:19" ht="15.5" x14ac:dyDescent="0.35">
      <c r="A45" s="39" t="s">
        <v>119</v>
      </c>
      <c r="B45" s="8"/>
      <c r="C45" s="40"/>
      <c r="D45" s="40"/>
      <c r="E45" s="40"/>
      <c r="F45" s="41"/>
      <c r="G45" s="41"/>
    </row>
  </sheetData>
  <dataValidations count="3">
    <dataValidation type="list" allowBlank="1" showInputMessage="1" showErrorMessage="1" sqref="A2" xr:uid="{00000000-0002-0000-0600-000000000000}">
      <formula1>$Q$5:$Q$12</formula1>
    </dataValidation>
    <dataValidation type="list" allowBlank="1" showInputMessage="1" showErrorMessage="1" sqref="D2:D14" xr:uid="{00000000-0002-0000-0600-000001000000}">
      <formula1>$N$15:$N$17</formula1>
    </dataValidation>
    <dataValidation type="list" allowBlank="1" showInputMessage="1" showErrorMessage="1" sqref="F2:F14" xr:uid="{00000000-0002-0000-0600-000002000000}">
      <formula1>$P$15:$P$33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8D2A46BDCFA144B1F021E3F92CCA29" ma:contentTypeVersion="2" ma:contentTypeDescription="Create a new document." ma:contentTypeScope="" ma:versionID="0e8d9ff69f5cccae23f28bb707ea9561">
  <xsd:schema xmlns:xsd="http://www.w3.org/2001/XMLSchema" xmlns:xs="http://www.w3.org/2001/XMLSchema" xmlns:p="http://schemas.microsoft.com/office/2006/metadata/properties" xmlns:ns3="1ff7998c-3758-4936-a1c4-995eb3f0e1f1" targetNamespace="http://schemas.microsoft.com/office/2006/metadata/properties" ma:root="true" ma:fieldsID="6aff3ea4ddfa38e448c130f68da6a8a3" ns3:_="">
    <xsd:import namespace="1ff7998c-3758-4936-a1c4-995eb3f0e1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7998c-3758-4936-a1c4-995eb3f0e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0DC3A7-AA9D-4A46-9B8F-BE6C27A252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BE1C96-7377-438E-8A09-57C8E8E70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f7998c-3758-4936-a1c4-995eb3f0e1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A97F69-F8D0-491C-8DFC-0EE81C017A8E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ff7998c-3758-4936-a1c4-995eb3f0e1f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Leaf Form</vt:lpstr>
      <vt:lpstr>Line Graph</vt:lpstr>
      <vt:lpstr>Leaf Data</vt:lpstr>
      <vt:lpstr>STREETS</vt:lpstr>
      <vt:lpstr>Leaf Form Template</vt:lpstr>
      <vt:lpstr>Street Info</vt:lpstr>
      <vt:lpstr>STREETS!Print_Titles</vt:lpstr>
    </vt:vector>
  </TitlesOfParts>
  <Company>Village of Rye Brook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mnowak</dc:creator>
  <cp:lastModifiedBy>Jessica Carpentieri</cp:lastModifiedBy>
  <cp:lastPrinted>2023-12-12T14:34:29Z</cp:lastPrinted>
  <dcterms:created xsi:type="dcterms:W3CDTF">2005-11-08T21:21:53Z</dcterms:created>
  <dcterms:modified xsi:type="dcterms:W3CDTF">2024-09-16T13:48:08Z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0x010100748D2A46BDCFA144B1F021E3F92CCA29</vt:lpwstr>
  </property>
</Properties>
</file>