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fde5999d3453db30/MOLAX.ORG/2022/"/>
    </mc:Choice>
  </mc:AlternateContent>
  <xr:revisionPtr revIDLastSave="0" documentId="8_{AC199F9D-A0B8-477D-8CDB-6F0D09AD8EF1}" xr6:coauthVersionLast="47" xr6:coauthVersionMax="47" xr10:uidLastSave="{00000000-0000-0000-0000-000000000000}"/>
  <bookViews>
    <workbookView xWindow="-38510" yWindow="-110" windowWidth="38620" windowHeight="21820" activeTab="1" xr2:uid="{00000000-000D-0000-FFFF-FFFF00000000}"/>
  </bookViews>
  <sheets>
    <sheet name=" Rankings 2022" sheetId="14" r:id="rId1"/>
    <sheet name="Bracket" sheetId="1" r:id="rId2"/>
    <sheet name="Game List" sheetId="15" r:id="rId3"/>
    <sheet name="Sheet1" sheetId="16" r:id="rId4"/>
    <sheet name="©" sheetId="7" r:id="rId5"/>
  </sheets>
  <externalReferences>
    <externalReference r:id="rId6"/>
  </externalReferences>
  <definedNames>
    <definedName name="All_Teams">OFFSET(#REF!,0,0,COUNTA(#REF!)-1,1)</definedName>
    <definedName name="ExternalData_1" localSheetId="0" hidden="1">' Rankings 2022'!$A$4:$E$36</definedName>
    <definedName name="Method">#REF!</definedName>
    <definedName name="_xlnm.Print_Area" localSheetId="1">Bracket!$B$1:$AC$68</definedName>
    <definedName name="SeedInfo">#REF!</definedName>
    <definedName name="SeedType">#REF!</definedName>
    <definedName name="snowball">[1]Calculator!$F$21</definedName>
    <definedName name="strategy">[1]Calculator!$F$20</definedName>
    <definedName name="valuevx">42.314159</definedName>
    <definedName name="vertex42_copyright" hidden="1">"© 2012-2017 Vertex42 LLC"</definedName>
    <definedName name="vertex42_id" hidden="1">"march-madness-bracket.xlsx"</definedName>
    <definedName name="vertex42_title" hidden="1">"NCAA Basketball Tournament Bracket"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5" l="1"/>
  <c r="O37" i="1"/>
  <c r="O57" i="1"/>
  <c r="M58" i="15"/>
  <c r="M57" i="15"/>
  <c r="C41" i="15"/>
  <c r="C40" i="15"/>
  <c r="F40" i="15" s="1"/>
  <c r="C39" i="15"/>
  <c r="C38" i="15"/>
  <c r="F38" i="15" s="1"/>
  <c r="C37" i="15"/>
  <c r="C36" i="15"/>
  <c r="C35" i="15"/>
  <c r="F35" i="15" s="1"/>
  <c r="C34" i="15"/>
  <c r="C30" i="15"/>
  <c r="C29" i="15"/>
  <c r="F29" i="15" s="1"/>
  <c r="C28" i="15"/>
  <c r="F28" i="15" s="1"/>
  <c r="C27" i="15"/>
  <c r="C26" i="15"/>
  <c r="F26" i="15" s="1"/>
  <c r="C25" i="15"/>
  <c r="C24" i="15"/>
  <c r="C23" i="15"/>
  <c r="F23" i="15" s="1"/>
  <c r="D19" i="15"/>
  <c r="C19" i="15"/>
  <c r="F19" i="15" s="1"/>
  <c r="D18" i="15"/>
  <c r="C18" i="15"/>
  <c r="F18" i="15" s="1"/>
  <c r="D17" i="15"/>
  <c r="C17" i="15"/>
  <c r="F17" i="15" s="1"/>
  <c r="D16" i="15"/>
  <c r="C16" i="15"/>
  <c r="F16" i="15" s="1"/>
  <c r="D15" i="15"/>
  <c r="C15" i="15"/>
  <c r="F15" i="15" s="1"/>
  <c r="D14" i="15"/>
  <c r="C14" i="15"/>
  <c r="F14" i="15" s="1"/>
  <c r="D13" i="15"/>
  <c r="C13" i="15"/>
  <c r="F13" i="15" s="1"/>
  <c r="D12" i="15"/>
  <c r="F12" i="15"/>
  <c r="AB68" i="1"/>
  <c r="C68" i="1"/>
  <c r="AB66" i="1"/>
  <c r="Z66" i="1" s="1"/>
  <c r="D28" i="15" s="1"/>
  <c r="C66" i="1"/>
  <c r="E66" i="1" s="1"/>
  <c r="D27" i="15" s="1"/>
  <c r="Z62" i="1"/>
  <c r="X64" i="1" s="1"/>
  <c r="E62" i="1"/>
  <c r="G64" i="1" s="1"/>
  <c r="D37" i="15" s="1"/>
  <c r="X56" i="1"/>
  <c r="G56" i="1"/>
  <c r="I60" i="1" s="1"/>
  <c r="L67" i="1" s="1"/>
  <c r="AB52" i="1"/>
  <c r="C52" i="1"/>
  <c r="AB50" i="1"/>
  <c r="Z50" i="1" s="1"/>
  <c r="D25" i="15" s="1"/>
  <c r="C50" i="1"/>
  <c r="E50" i="1" s="1"/>
  <c r="D26" i="15" s="1"/>
  <c r="Z46" i="1"/>
  <c r="X48" i="1" s="1"/>
  <c r="D39" i="15" s="1"/>
  <c r="E46" i="1"/>
  <c r="G48" i="1" s="1"/>
  <c r="D38" i="15" s="1"/>
  <c r="I44" i="1"/>
  <c r="C48" i="15" s="1"/>
  <c r="X40" i="1"/>
  <c r="V44" i="1" s="1"/>
  <c r="C47" i="15" s="1"/>
  <c r="G40" i="1"/>
  <c r="N33" i="1"/>
  <c r="X32" i="1"/>
  <c r="G32" i="1"/>
  <c r="I28" i="1" s="1"/>
  <c r="D45" i="15" s="1"/>
  <c r="AB28" i="1"/>
  <c r="C28" i="1"/>
  <c r="AB26" i="1"/>
  <c r="Z26" i="1" s="1"/>
  <c r="D29" i="15" s="1"/>
  <c r="C26" i="1"/>
  <c r="Z22" i="1"/>
  <c r="X24" i="1" s="1"/>
  <c r="D35" i="15" s="1"/>
  <c r="E22" i="1"/>
  <c r="G24" i="1" s="1"/>
  <c r="D34" i="15" s="1"/>
  <c r="AB20" i="1"/>
  <c r="C20" i="1"/>
  <c r="AB18" i="1"/>
  <c r="Z18" i="1"/>
  <c r="D24" i="15" s="1"/>
  <c r="C18" i="1"/>
  <c r="E18" i="1" s="1"/>
  <c r="D23" i="15" s="1"/>
  <c r="Z14" i="1"/>
  <c r="X16" i="1" s="1"/>
  <c r="D40" i="15" s="1"/>
  <c r="E14" i="1"/>
  <c r="Z10" i="1"/>
  <c r="X8" i="1"/>
  <c r="V12" i="1" s="1"/>
  <c r="G8" i="1"/>
  <c r="I12" i="1" s="1"/>
  <c r="K20" i="1" s="1"/>
  <c r="M28" i="1" s="1"/>
  <c r="AJ6" i="1"/>
  <c r="G12" i="1" s="1"/>
  <c r="C45" i="15" s="1"/>
  <c r="Z6" i="1"/>
  <c r="AB3" i="1"/>
  <c r="Z3" i="1"/>
  <c r="X3" i="1"/>
  <c r="V3" i="1"/>
  <c r="T3" i="1"/>
  <c r="AB2" i="1"/>
  <c r="Z2" i="1"/>
  <c r="V28" i="1" l="1"/>
  <c r="D46" i="15" s="1"/>
  <c r="K46" i="15" s="1"/>
  <c r="G16" i="1"/>
  <c r="D41" i="15" s="1"/>
  <c r="E26" i="1"/>
  <c r="D30" i="15" s="1"/>
  <c r="D48" i="15"/>
  <c r="K48" i="15" s="1"/>
  <c r="C46" i="15"/>
  <c r="I46" i="15" s="1"/>
  <c r="N46" i="15" s="1"/>
  <c r="T20" i="1"/>
  <c r="P40" i="1" s="1"/>
  <c r="D58" i="15" s="1"/>
  <c r="K58" i="15" s="1"/>
  <c r="K52" i="1"/>
  <c r="D52" i="15" s="1"/>
  <c r="K52" i="15" s="1"/>
  <c r="V60" i="1"/>
  <c r="D36" i="15"/>
  <c r="C52" i="15"/>
  <c r="C58" i="15"/>
  <c r="I58" i="15" s="1"/>
  <c r="F47" i="15"/>
  <c r="M47" i="15" s="1"/>
  <c r="I47" i="15"/>
  <c r="I48" i="15"/>
  <c r="F48" i="15"/>
  <c r="M48" i="15" s="1"/>
  <c r="F25" i="15"/>
  <c r="F39" i="15"/>
  <c r="A51" i="1"/>
  <c r="AD19" i="1"/>
  <c r="T36" i="1"/>
  <c r="AD23" i="1"/>
  <c r="X28" i="1"/>
  <c r="X60" i="1"/>
  <c r="Z64" i="1"/>
  <c r="F30" i="15"/>
  <c r="Z16" i="1"/>
  <c r="E24" i="1"/>
  <c r="A27" i="1"/>
  <c r="A47" i="1"/>
  <c r="I54" i="1"/>
  <c r="F24" i="15"/>
  <c r="F27" i="15"/>
  <c r="F36" i="15"/>
  <c r="F41" i="15"/>
  <c r="AD27" i="1"/>
  <c r="AD47" i="1"/>
  <c r="V54" i="1"/>
  <c r="X12" i="1"/>
  <c r="G44" i="1"/>
  <c r="E48" i="1"/>
  <c r="A63" i="1"/>
  <c r="Z24" i="1"/>
  <c r="AD51" i="1"/>
  <c r="I22" i="1"/>
  <c r="K36" i="1"/>
  <c r="G60" i="1"/>
  <c r="E64" i="1"/>
  <c r="A67" i="1"/>
  <c r="F34" i="15"/>
  <c r="Z8" i="1"/>
  <c r="E16" i="1"/>
  <c r="A19" i="1"/>
  <c r="V22" i="1"/>
  <c r="O36" i="1"/>
  <c r="X44" i="1"/>
  <c r="Z48" i="1"/>
  <c r="N62" i="1"/>
  <c r="F37" i="15"/>
  <c r="G28" i="1"/>
  <c r="AD63" i="1"/>
  <c r="AD67" i="1"/>
  <c r="C53" i="15" l="1"/>
  <c r="I53" i="15" s="1"/>
  <c r="F45" i="15"/>
  <c r="I52" i="15"/>
  <c r="M52" i="15"/>
  <c r="D47" i="15"/>
  <c r="K47" i="15" s="1"/>
  <c r="D57" i="15"/>
  <c r="K57" i="15" s="1"/>
  <c r="T52" i="1"/>
  <c r="D53" i="15" l="1"/>
  <c r="K53" i="15" s="1"/>
  <c r="L58" i="1"/>
  <c r="C57" i="15" s="1"/>
  <c r="I57" i="15" s="1"/>
  <c r="N57" i="15" s="1"/>
  <c r="N5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Vertex42</author>
  </authors>
  <commentList>
    <comment ref="B6" authorId="0" shapeId="0" xr:uid="{00000000-0006-0000-0000-000001000000}">
      <text>
        <r>
          <rPr>
            <sz val="8"/>
            <color indexed="81"/>
            <rFont val="Tahoma"/>
            <family val="2"/>
          </rPr>
          <t>Seed</t>
        </r>
      </text>
    </comment>
    <comment ref="D6" authorId="0" shapeId="0" xr:uid="{00000000-0006-0000-0000-000002000000}">
      <text>
        <r>
          <rPr>
            <sz val="8"/>
            <color indexed="81"/>
            <rFont val="Tahoma"/>
            <family val="2"/>
          </rPr>
          <t>Score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8B712D0-6D87-46C3-9A55-AD185ECEB8B0}" keepAlive="1" name="Query - Table 0" description="Connection to the 'Table 0' query in the workbook." type="5" refreshedVersion="7" background="1" saveData="1">
    <dbPr connection="Provider=Microsoft.Mashup.OleDb.1;Data Source=$Workbook$;Location=&quot;Table 0&quot;;Extended Properties=&quot;&quot;" command="SELECT * FROM [Table 0]"/>
  </connection>
  <connection id="2" xr16:uid="{348B7552-F4BD-4646-BB86-8AADD42BCED5}" keepAlive="1" name="Query - Table 0 (2)" description="Connection to the 'Table 0 (2)' query in the workbook." type="5" refreshedVersion="7" background="1" saveData="1">
    <dbPr connection="Provider=Microsoft.Mashup.OleDb.1;Data Source=$Workbook$;Location=&quot;Table 0 (2)&quot;;Extended Properties=&quot;&quot;" command="SELECT * FROM [Table 0 (2)]"/>
  </connection>
</connections>
</file>

<file path=xl/sharedStrings.xml><?xml version="1.0" encoding="utf-8"?>
<sst xmlns="http://schemas.openxmlformats.org/spreadsheetml/2006/main" count="158" uniqueCount="126">
  <si>
    <t>Final Four</t>
  </si>
  <si>
    <t>Championship</t>
  </si>
  <si>
    <t>Elite 8</t>
  </si>
  <si>
    <t>Sweet 16</t>
  </si>
  <si>
    <t>Second Round</t>
  </si>
  <si>
    <t>Marquette</t>
  </si>
  <si>
    <t>Notre Dame</t>
  </si>
  <si>
    <t>x</t>
  </si>
  <si>
    <t>checkbox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</si>
  <si>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</si>
  <si>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</si>
  <si>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</si>
  <si>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</si>
  <si>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NCAA Tournament Bracket Template</t>
  </si>
  <si>
    <t>First Round</t>
  </si>
  <si>
    <t>https://www.vertex42.com/ExcelTemplates/tournament-bracket-template.html</t>
  </si>
  <si>
    <t>https://www.vertex42.com/licensing/EULA_privateuse.html</t>
  </si>
  <si>
    <t>Do not delete this worksheet</t>
  </si>
  <si>
    <t>© 2012-2019 Vertex42 LLC</t>
  </si>
  <si>
    <t>License Agreement</t>
  </si>
  <si>
    <t>State Champion</t>
  </si>
  <si>
    <t>Saturday May 29</t>
  </si>
  <si>
    <t xml:space="preserve">Third / Fourth Place </t>
  </si>
  <si>
    <t>Rank</t>
  </si>
  <si>
    <t>MICDS</t>
  </si>
  <si>
    <t>Villa Duchesne</t>
  </si>
  <si>
    <t>John Burroughs</t>
  </si>
  <si>
    <t>Eureka</t>
  </si>
  <si>
    <t>Parkway West</t>
  </si>
  <si>
    <t>Kirkwood</t>
  </si>
  <si>
    <t>Lafayette</t>
  </si>
  <si>
    <t>Westminster</t>
  </si>
  <si>
    <t>Pattonville</t>
  </si>
  <si>
    <t>St. Joseph's</t>
  </si>
  <si>
    <t>Parkway South</t>
  </si>
  <si>
    <t>Nerinx Hall</t>
  </si>
  <si>
    <t>St. Dominic</t>
  </si>
  <si>
    <t>Francis Howell</t>
  </si>
  <si>
    <t>Francis Howell Central</t>
  </si>
  <si>
    <t>Visitation Academy</t>
  </si>
  <si>
    <t>Clayton</t>
  </si>
  <si>
    <t>Webster Groves</t>
  </si>
  <si>
    <t>Parkway Central</t>
  </si>
  <si>
    <t>Francis Howell North</t>
  </si>
  <si>
    <t>Rosati Kane</t>
  </si>
  <si>
    <t>Lindbergh</t>
  </si>
  <si>
    <t>Head to Head</t>
  </si>
  <si>
    <t>Girls Lacrosse State Tournament</t>
  </si>
  <si>
    <t>Top 8 Seeds receive automatic byes into Round of 16</t>
  </si>
  <si>
    <t>HOME</t>
  </si>
  <si>
    <t>AWAY</t>
  </si>
  <si>
    <t>Round 1</t>
  </si>
  <si>
    <t>SITE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</si>
  <si>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</si>
  <si>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</si>
  <si>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</si>
  <si>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</si>
  <si>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</si>
  <si>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</si>
  <si>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</si>
  <si>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</si>
  <si>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Game 10</t>
  </si>
  <si>
    <t>Game 11</t>
  </si>
  <si>
    <t>Game 12</t>
  </si>
  <si>
    <t>Game 13</t>
  </si>
  <si>
    <t>Game 14</t>
  </si>
  <si>
    <t>Game 15</t>
  </si>
  <si>
    <t>Game 16</t>
  </si>
  <si>
    <t>Game 17</t>
  </si>
  <si>
    <t>Higher Seed Hosts - Listed First</t>
  </si>
  <si>
    <t>Game 18</t>
  </si>
  <si>
    <t>Game 28</t>
  </si>
  <si>
    <t>Game 19</t>
  </si>
  <si>
    <t>Game 20</t>
  </si>
  <si>
    <t>Game 21</t>
  </si>
  <si>
    <t>Game 22</t>
  </si>
  <si>
    <t>Game 23</t>
  </si>
  <si>
    <t>Game 24</t>
  </si>
  <si>
    <t>Game 26</t>
  </si>
  <si>
    <t>Game 27</t>
  </si>
  <si>
    <t>Game 29</t>
  </si>
  <si>
    <t>Round 2</t>
  </si>
  <si>
    <t>Round of 16</t>
  </si>
  <si>
    <t>Quarterfinals</t>
  </si>
  <si>
    <t>Semi Finals</t>
  </si>
  <si>
    <t>Game 30</t>
  </si>
  <si>
    <t>Game 31</t>
  </si>
  <si>
    <t>Game 32</t>
  </si>
  <si>
    <t>Time</t>
  </si>
  <si>
    <t>Ursuline Academy</t>
  </si>
  <si>
    <t>Oakville High School</t>
  </si>
  <si>
    <t>Game 1</t>
  </si>
  <si>
    <t>Admission to ALL Games is $5.00 per person</t>
  </si>
  <si>
    <t>Number</t>
  </si>
  <si>
    <t>VS</t>
  </si>
  <si>
    <t>@</t>
  </si>
  <si>
    <t>TIME</t>
  </si>
  <si>
    <t>Winner Game 22 VS TBD @ Higher Seed Hosts</t>
  </si>
  <si>
    <t>Winner Game 21 VS TBD @ Higher Seed Hosts</t>
  </si>
  <si>
    <t>Winner Game 26 VS Winner Game 29 @ Higher Seed Hosts</t>
  </si>
  <si>
    <t>Winner Game 30 VS Winner Game 31 @ John Burroughs</t>
  </si>
  <si>
    <t>Rockwood Summit</t>
  </si>
  <si>
    <t>UP</t>
  </si>
  <si>
    <t>Down</t>
  </si>
  <si>
    <t>Cor Jesu Academy</t>
  </si>
  <si>
    <t>Ladue Horton Watkins</t>
  </si>
  <si>
    <t>Northwest - Cedar Hill</t>
  </si>
  <si>
    <t>Incarnate Word Academy</t>
  </si>
  <si>
    <t>Parkway North</t>
  </si>
  <si>
    <t>2022 Girls Lacrosse Rankings</t>
  </si>
  <si>
    <t xml:space="preserve"> </t>
  </si>
  <si>
    <t>Tuesday May 17</t>
  </si>
  <si>
    <t>Thursday May 19</t>
  </si>
  <si>
    <t>Saturday May 21</t>
  </si>
  <si>
    <t>Tuesday May 24</t>
  </si>
  <si>
    <t>Thursday May 26</t>
  </si>
  <si>
    <t>at MICDS</t>
  </si>
  <si>
    <t>2022 Lacrosse State Tournament</t>
  </si>
  <si>
    <t>Saturday May 28</t>
  </si>
  <si>
    <t>HIGHER SEED HOSTS ALL GAMES UNTIL SEMIS &amp; FINALS</t>
  </si>
  <si>
    <t>Date: as of 5/13/22</t>
  </si>
  <si>
    <t>Column2</t>
  </si>
  <si>
    <t>Column3</t>
  </si>
  <si>
    <t>Column4</t>
  </si>
  <si>
    <t>Column5</t>
  </si>
  <si>
    <t>Game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</si>
</sst>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37" x14ac:knownFonts="1">
    <font>
      <sz val="10"/>
      <color rgb="FF000000"/>
      <name val="Arial"/>
      <family val="2"/>
    </font>
    <font>
      <i/>
      <sz val="11"/>
      <color rgb="FF000000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sz val="24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3"/>
      <color rgb="FFFFFFFF"/>
      <name val="Arial"/>
      <family val="2"/>
    </font>
    <font>
      <sz val="13"/>
      <color rgb="FFFFFFFF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6"/>
      <color rgb="FF5F5F5F"/>
      <name val="Arial"/>
      <family val="2"/>
    </font>
    <font>
      <sz val="10"/>
      <color rgb="FF000000"/>
      <name val="Arial"/>
      <family val="2"/>
    </font>
    <font>
      <i/>
      <sz val="8"/>
      <color rgb="FF969696"/>
      <name val="Arial"/>
      <family val="2"/>
    </font>
    <font>
      <sz val="6"/>
      <color rgb="FF000000"/>
      <name val="Arial"/>
      <family val="2"/>
    </font>
    <font>
      <b/>
      <sz val="10"/>
      <color rgb="FF3B4E87"/>
      <name val="Arial"/>
      <family val="2"/>
    </font>
    <font>
      <b/>
      <sz val="11"/>
      <color rgb="FF3B4E87"/>
      <name val="Arial"/>
      <family val="2"/>
    </font>
    <font>
      <sz val="10"/>
      <color rgb="FF3B4E87"/>
      <name val="Arial"/>
      <family val="2"/>
    </font>
    <font>
      <b/>
      <sz val="10"/>
      <color rgb="FF000000"/>
      <name val="Arial"/>
      <family val="2"/>
    </font>
    <font>
      <sz val="18"/>
      <color rgb="FF5E8BCE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rgb="FF0000FF"/>
      <name val="Arial"/>
      <family val="2"/>
    </font>
    <font>
      <sz val="12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0"/>
      <color rgb="FFFFFFFF"/>
      <name val="Arial"/>
      <family val="2"/>
    </font>
    <font>
      <i/>
      <sz val="10"/>
      <color rgb="FF000000"/>
      <name val="Arial"/>
      <family val="2"/>
    </font>
    <font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BED0EB"/>
        <bgColor indexed="64"/>
      </patternFill>
    </fill>
    <fill>
      <patternFill patternType="solid">
        <fgColor rgb="FF3464A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04E4E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tted">
        <color rgb="FF969696"/>
      </left>
      <right style="dotted">
        <color rgb="FF969696"/>
      </right>
      <top style="dotted">
        <color rgb="FF969696"/>
      </top>
      <bottom style="medium">
        <color rgb="FF000000"/>
      </bottom>
      <diagonal/>
    </border>
    <border>
      <left style="dotted">
        <color rgb="FF969696"/>
      </left>
      <right style="medium">
        <color rgb="FF000000"/>
      </right>
      <top style="dotted">
        <color rgb="FF969696"/>
      </top>
      <bottom style="medium">
        <color rgb="FF000000"/>
      </bottom>
      <diagonal/>
    </border>
    <border>
      <left style="medium">
        <color rgb="FF000000"/>
      </left>
      <right style="dotted">
        <color rgb="FF969696"/>
      </right>
      <top style="dotted">
        <color rgb="FF969696"/>
      </top>
      <bottom style="medium">
        <color rgb="FF000000"/>
      </bottom>
      <diagonal/>
    </border>
    <border>
      <left style="dotted">
        <color rgb="FF969696"/>
      </left>
      <right style="dotted">
        <color rgb="FF969696"/>
      </right>
      <top style="dotted">
        <color rgb="FF969696"/>
      </top>
      <bottom/>
      <diagonal/>
    </border>
    <border>
      <left style="medium">
        <color rgb="FF000000"/>
      </left>
      <right style="dotted">
        <color rgb="FF969696"/>
      </right>
      <top style="dotted">
        <color rgb="FF969696"/>
      </top>
      <bottom/>
      <diagonal/>
    </border>
    <border>
      <left style="medium">
        <color rgb="FF000000"/>
      </left>
      <right style="dotted">
        <color rgb="FF969696"/>
      </right>
      <top/>
      <bottom style="medium">
        <color rgb="FF000000"/>
      </bottom>
      <diagonal/>
    </border>
    <border>
      <left style="dotted">
        <color rgb="FF969696"/>
      </left>
      <right style="medium">
        <color rgb="FF000000"/>
      </right>
      <top style="dotted">
        <color rgb="FF969696"/>
      </top>
      <bottom/>
      <diagonal/>
    </border>
    <border>
      <left style="dotted">
        <color rgb="FF969696"/>
      </left>
      <right style="medium">
        <color rgb="FF000000"/>
      </right>
      <top/>
      <bottom style="medium">
        <color rgb="FF000000"/>
      </bottom>
      <diagonal/>
    </border>
    <border>
      <left style="dotted">
        <color rgb="FF969696"/>
      </left>
      <right style="dotted">
        <color rgb="FF969696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5E8BCE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 style="dotted">
        <color rgb="FF969696"/>
      </right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4" xfId="0" applyFont="1" applyBorder="1"/>
    <xf numFmtId="0" fontId="5" fillId="0" borderId="5" xfId="0" applyFont="1" applyBorder="1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0" borderId="0" xfId="0" applyFont="1" applyAlignment="1">
      <alignment horizontal="centerContinuous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0" fontId="17" fillId="0" borderId="0" xfId="0" applyFont="1"/>
    <xf numFmtId="0" fontId="19" fillId="0" borderId="0" xfId="0" applyFont="1" applyAlignment="1">
      <alignment horizontal="centerContinuous"/>
    </xf>
    <xf numFmtId="0" fontId="0" fillId="0" borderId="9" xfId="0" applyBorder="1"/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13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top" wrapText="1"/>
    </xf>
    <xf numFmtId="0" fontId="24" fillId="0" borderId="0" xfId="0" applyFont="1"/>
    <xf numFmtId="0" fontId="18" fillId="3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0" borderId="18" xfId="0" applyFont="1" applyBorder="1"/>
    <xf numFmtId="0" fontId="25" fillId="0" borderId="19" xfId="0" applyFont="1" applyBorder="1" applyAlignment="1">
      <alignment horizontal="left" vertical="center"/>
    </xf>
    <xf numFmtId="0" fontId="0" fillId="0" borderId="18" xfId="0" applyBorder="1"/>
    <xf numFmtId="0" fontId="26" fillId="0" borderId="20" xfId="0" applyFont="1" applyBorder="1" applyAlignment="1">
      <alignment horizontal="left" wrapText="1" indent="1"/>
    </xf>
    <xf numFmtId="0" fontId="6" fillId="0" borderId="18" xfId="0" applyFont="1" applyBorder="1"/>
    <xf numFmtId="0" fontId="26" fillId="0" borderId="18" xfId="0" applyFont="1" applyBorder="1" applyAlignment="1">
      <alignment horizontal="left" wrapText="1"/>
    </xf>
    <xf numFmtId="0" fontId="27" fillId="0" borderId="18" xfId="0" applyFont="1" applyBorder="1" applyAlignment="1">
      <alignment horizontal="left" wrapText="1"/>
    </xf>
    <xf numFmtId="0" fontId="26" fillId="0" borderId="18" xfId="0" applyFont="1" applyBorder="1" applyAlignment="1">
      <alignment horizontal="left"/>
    </xf>
    <xf numFmtId="0" fontId="18" fillId="0" borderId="0" xfId="0" applyFont="1"/>
    <xf numFmtId="0" fontId="16" fillId="0" borderId="18" xfId="0" applyFont="1" applyBorder="1" applyAlignment="1">
      <alignment horizontal="left" wrapText="1"/>
    </xf>
    <xf numFmtId="0" fontId="0" fillId="0" borderId="9" xfId="0" applyBorder="1" applyAlignment="1">
      <alignment horizontal="right" shrinkToFit="1"/>
    </xf>
    <xf numFmtId="0" fontId="17" fillId="0" borderId="0" xfId="0" applyFont="1" applyAlignment="1">
      <alignment horizontal="right" shrinkToFit="1"/>
    </xf>
    <xf numFmtId="0" fontId="28" fillId="0" borderId="18" xfId="0" applyFont="1" applyBorder="1" applyAlignment="1">
      <alignment horizontal="left" wrapText="1"/>
    </xf>
    <xf numFmtId="0" fontId="29" fillId="0" borderId="18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0" fillId="0" borderId="5" xfId="0" applyBorder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/>
    <xf numFmtId="0" fontId="0" fillId="0" borderId="0" xfId="0"/>
    <xf numFmtId="0" fontId="0" fillId="0" borderId="0" xfId="0" applyAlignment="1">
      <alignment horizontal="center" vertical="center" shrinkToFit="1"/>
    </xf>
    <xf numFmtId="0" fontId="20" fillId="0" borderId="0" xfId="0" applyFont="1" applyAlignment="1">
      <alignment horizontal="right"/>
    </xf>
    <xf numFmtId="0" fontId="9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2" fillId="6" borderId="0" xfId="0" applyFont="1" applyFill="1" applyAlignment="1">
      <alignment horizontal="center"/>
    </xf>
    <xf numFmtId="0" fontId="0" fillId="0" borderId="0" xfId="0" applyAlignment="1">
      <alignment horizontal="right" shrinkToFit="1"/>
    </xf>
    <xf numFmtId="0" fontId="17" fillId="0" borderId="0" xfId="0" applyFont="1" applyAlignment="1">
      <alignment horizontal="right" shrinkToFit="1"/>
    </xf>
    <xf numFmtId="0" fontId="17" fillId="6" borderId="0" xfId="0" applyFont="1" applyFill="1" applyAlignment="1">
      <alignment horizontal="right"/>
    </xf>
    <xf numFmtId="0" fontId="0" fillId="6" borderId="0" xfId="0" applyFill="1" applyAlignment="1">
      <alignment horizontal="right" shrinkToFit="1"/>
    </xf>
    <xf numFmtId="0" fontId="17" fillId="6" borderId="0" xfId="0" applyFont="1" applyFill="1" applyAlignment="1">
      <alignment horizontal="right" shrinkToFit="1"/>
    </xf>
    <xf numFmtId="0" fontId="10" fillId="6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 shrinkToFit="1"/>
    </xf>
    <xf numFmtId="0" fontId="0" fillId="0" borderId="0" xfId="0" applyAlignment="1">
      <alignment horizontal="center" shrinkToFit="1"/>
    </xf>
    <xf numFmtId="0" fontId="1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 shrinkToFit="1"/>
    </xf>
    <xf numFmtId="0" fontId="17" fillId="6" borderId="0" xfId="0" applyFont="1" applyFill="1"/>
    <xf numFmtId="0" fontId="18" fillId="6" borderId="0" xfId="0" applyFont="1" applyFill="1"/>
    <xf numFmtId="0" fontId="0" fillId="7" borderId="0" xfId="0" applyFill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6" fillId="0" borderId="7" xfId="0" applyFont="1" applyBorder="1" applyAlignment="1">
      <alignment horizontal="center"/>
    </xf>
    <xf numFmtId="0" fontId="30" fillId="0" borderId="0" xfId="0" applyFont="1"/>
    <xf numFmtId="0" fontId="31" fillId="0" borderId="0" xfId="0" applyFont="1"/>
    <xf numFmtId="0" fontId="12" fillId="7" borderId="9" xfId="0" applyFont="1" applyFill="1" applyBorder="1" applyAlignment="1">
      <alignment horizontal="center"/>
    </xf>
    <xf numFmtId="0" fontId="0" fillId="0" borderId="0" xfId="0"/>
    <xf numFmtId="0" fontId="24" fillId="0" borderId="0" xfId="0" applyFont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18" fontId="0" fillId="0" borderId="0" xfId="0" applyNumberFormat="1" applyAlignment="1">
      <alignment horizontal="center" wrapText="1"/>
    </xf>
    <xf numFmtId="0" fontId="34" fillId="8" borderId="0" xfId="0" applyFont="1" applyFill="1"/>
    <xf numFmtId="20" fontId="0" fillId="0" borderId="0" xfId="0" applyNumberFormat="1"/>
    <xf numFmtId="0" fontId="35" fillId="0" borderId="0" xfId="0" applyFont="1"/>
    <xf numFmtId="0" fontId="30" fillId="0" borderId="21" xfId="0" applyFont="1" applyBorder="1"/>
    <xf numFmtId="0" fontId="0" fillId="0" borderId="21" xfId="0" applyBorder="1"/>
    <xf numFmtId="0" fontId="24" fillId="0" borderId="21" xfId="0" applyFont="1" applyBorder="1"/>
    <xf numFmtId="0" fontId="24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0" fillId="0" borderId="21" xfId="0" applyBorder="1" applyAlignment="1">
      <alignment wrapText="1"/>
    </xf>
    <xf numFmtId="0" fontId="0" fillId="0" borderId="22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30" fillId="0" borderId="23" xfId="0" applyFont="1" applyBorder="1"/>
    <xf numFmtId="0" fontId="0" fillId="0" borderId="24" xfId="0" applyBorder="1"/>
    <xf numFmtId="0" fontId="30" fillId="0" borderId="24" xfId="0" applyFont="1" applyBorder="1"/>
    <xf numFmtId="0" fontId="30" fillId="0" borderId="22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5" xfId="0" applyBorder="1"/>
    <xf numFmtId="0" fontId="9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20" fontId="0" fillId="0" borderId="0" xfId="0" applyNumberFormat="1" applyAlignment="1">
      <alignment horizontal="center"/>
    </xf>
    <xf numFmtId="0" fontId="0" fillId="9" borderId="25" xfId="0" applyFill="1" applyBorder="1"/>
    <xf numFmtId="0" fontId="0" fillId="9" borderId="26" xfId="0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shrinkToFit="1"/>
    </xf>
    <xf numFmtId="0" fontId="0" fillId="0" borderId="17" xfId="0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0" xfId="0" applyFont="1" applyFill="1" applyAlignment="1">
      <alignment horizontal="center"/>
    </xf>
    <xf numFmtId="0" fontId="0" fillId="0" borderId="0" xfId="0" applyAlignment="1">
      <alignment horizontal="center" shrinkToFi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20" fontId="32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0" fillId="0" borderId="13" xfId="0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20" fontId="32" fillId="0" borderId="0" xfId="0" applyNumberFormat="1" applyFont="1" applyAlignment="1">
      <alignment horizontal="left"/>
    </xf>
    <xf numFmtId="0" fontId="3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6" borderId="0" xfId="0" applyFill="1" applyAlignment="1">
      <alignment horizontal="center" shrinkToFit="1"/>
    </xf>
    <xf numFmtId="0" fontId="0" fillId="6" borderId="0" xfId="0" applyFill="1" applyAlignment="1">
      <alignment horizontal="center"/>
    </xf>
    <xf numFmtId="0" fontId="13" fillId="4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0" fillId="0" borderId="0" xfId="0" applyAlignment="1"/>
    <xf numFmtId="0" fontId="0" fillId="0" borderId="27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 customBuiltin="1"/>
  </cellStyles>
  <dxfs count="27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numFmt numFmtId="0" formatCode="General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5FF25F"/>
      <rgbColor rgb="FF0000FF"/>
      <rgbColor rgb="FFFFFF00"/>
      <rgbColor rgb="FFDE3018"/>
      <rgbColor rgb="FF53D4C9"/>
      <rgbColor rgb="FF6B0C00"/>
      <rgbColor rgb="FF006500"/>
      <rgbColor rgb="FF182C63"/>
      <rgbColor rgb="FFF88200"/>
      <rgbColor rgb="FFC99A83"/>
      <rgbColor rgb="FF007F74"/>
      <rgbColor rgb="FFEAEAEA"/>
      <rgbColor rgb="FF5F5F5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799FC4"/>
      <rgbColor rgb="FFC1F1ED"/>
      <rgbColor rgb="FFD6F4D9"/>
      <rgbColor rgb="FFFFFFCC"/>
      <rgbColor rgb="FFC9DAFB"/>
      <rgbColor rgb="FFFAC8D7"/>
      <rgbColor rgb="FFF3E9E4"/>
      <rgbColor rgb="FFE4E8F3"/>
      <rgbColor rgb="FF1849B5"/>
      <rgbColor rgb="FF36ACA2"/>
      <rgbColor rgb="FFFFE21B"/>
      <rgbColor rgb="FFB8CCE4"/>
      <rgbColor rgb="FF95B3D7"/>
      <rgbColor rgb="FF4F81BD"/>
      <rgbColor rgb="FF87543B"/>
      <rgbColor rgb="FF969696"/>
      <rgbColor rgb="FF003366"/>
      <rgbColor rgb="FF109618"/>
      <rgbColor rgb="FF085108"/>
      <rgbColor rgb="FFC84C08"/>
      <rgbColor rgb="FF244061"/>
      <rgbColor rgb="FFE1C8BC"/>
      <rgbColor rgb="FF614424"/>
      <rgbColor rgb="FF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19345</xdr:colOff>
      <xdr:row>7</xdr:row>
      <xdr:rowOff>134230</xdr:rowOff>
    </xdr:from>
    <xdr:to>
      <xdr:col>16</xdr:col>
      <xdr:colOff>466386</xdr:colOff>
      <xdr:row>18</xdr:row>
      <xdr:rowOff>1759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BAD2D1-9952-4983-B233-86EECF955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9776" y="1576168"/>
          <a:ext cx="1732671" cy="17197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n%20Wittwer/My%20Documents/VERTEX42/TEMPLATES/TEMPLATE%20-%20Debt%20Reduction/debt-reduction-calculator_GDocs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or"/>
      <sheetName val="PaymentSchedule"/>
      <sheetName val="©"/>
      <sheetName val="Order"/>
    </sheetNames>
    <sheetDataSet>
      <sheetData sheetId="0">
        <row r="20">
          <cell r="F20">
            <v>2</v>
          </cell>
        </row>
        <row r="21">
          <cell r="F21" t="b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72807539-FCF9-4CB3-A0F8-9506CD79D52D}" autoFormatId="16" applyNumberFormats="0" applyBorderFormats="0" applyFontFormats="0" applyPatternFormats="0" applyAlignmentFormats="0" applyWidthHeightFormats="0">
  <queryTableRefresh nextId="7">
    <queryTableFields count="5">
      <queryTableField id="1" name="Rank" tableColumnId="1"/>
      <queryTableField id="2" name="Team" tableColumnId="2"/>
      <queryTableField id="3" name="W" tableColumnId="3"/>
      <queryTableField id="4" name="L" tableColumnId="4"/>
      <queryTableField id="5" name="Rating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23C83E-9D24-4F73-8F8D-0EEE6310D563}" name="Table_0" displayName="Table_0" ref="A4:E36" tableType="queryTable" totalsRowShown="0">
  <sortState xmlns:xlrd2="http://schemas.microsoft.com/office/spreadsheetml/2017/richdata2" ref="A5:E36">
    <sortCondition ref="A5:A36"/>
  </sortState>
  <tableColumns count="5">
    <tableColumn id="1" xr3:uid="{04E4B57D-989C-4B55-A6DE-132843F48973}" uniqueName="1" name="Rank" queryTableFieldId="1"/>
    <tableColumn id="2" xr3:uid="{8F29A40B-569D-42B7-B8B0-5C45B868E961}" uniqueName="2" name="Column2" queryTableFieldId="2" dataDxfId="26"/>
    <tableColumn id="3" xr3:uid="{1CF11B34-CFA0-4EE7-959D-2418AD225A21}" uniqueName="3" name="Column3" queryTableFieldId="3"/>
    <tableColumn id="4" xr3:uid="{C20096DF-43C2-4D78-9609-FE3B097BCC69}" uniqueName="4" name="Column4" queryTableFieldId="4"/>
    <tableColumn id="5" xr3:uid="{4FDCC5F8-66B3-4B39-8E13-D03BCE90A7B4}" uniqueName="5" name="Column5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V42-BlueGray">
      <a:dk1>
        <a:sysClr val="windowText" lastClr="000000"/>
      </a:dk1>
      <a:lt1>
        <a:sysClr val="window" lastClr="FFFFFF"/>
      </a:lt1>
      <a:dk2>
        <a:srgbClr val="3B4E87"/>
      </a:dk2>
      <a:lt2>
        <a:srgbClr val="EEECE2"/>
      </a:lt2>
      <a:accent1>
        <a:srgbClr val="5E8BCE"/>
      </a:accent1>
      <a:accent2>
        <a:srgbClr val="7F7F7F"/>
      </a:accent2>
      <a:accent3>
        <a:srgbClr val="26AA26"/>
      </a:accent3>
      <a:accent4>
        <a:srgbClr val="7860B4"/>
      </a:accent4>
      <a:accent5>
        <a:srgbClr val="C04E4E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tournament-bracket-templat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04FD3-39CD-4390-BDF6-A79353211750}">
  <dimension ref="A1:K36"/>
  <sheetViews>
    <sheetView workbookViewId="0">
      <selection activeCell="F14" sqref="F14"/>
    </sheetView>
  </sheetViews>
  <sheetFormatPr defaultRowHeight="12.5" x14ac:dyDescent="0.25"/>
  <cols>
    <col min="1" max="1" width="5.453125" bestFit="1" customWidth="1"/>
    <col min="2" max="2" width="22.36328125" bestFit="1" customWidth="1"/>
    <col min="3" max="3" width="3" customWidth="1"/>
    <col min="4" max="4" width="3" bestFit="1" customWidth="1"/>
    <col min="5" max="5" width="6.6328125" bestFit="1" customWidth="1"/>
    <col min="6" max="6" width="12.6328125" customWidth="1"/>
  </cols>
  <sheetData>
    <row r="1" spans="1:6" ht="18" x14ac:dyDescent="0.4">
      <c r="B1" s="94" t="s">
        <v>109</v>
      </c>
    </row>
    <row r="2" spans="1:6" x14ac:dyDescent="0.25">
      <c r="B2" t="s">
        <v>120</v>
      </c>
    </row>
    <row r="4" spans="1:6" ht="13" x14ac:dyDescent="0.3">
      <c r="A4" s="129" t="s">
        <v>23</v>
      </c>
      <c r="B4" s="96" t="s">
        <v>121</v>
      </c>
      <c r="C4" s="96" t="s">
        <v>122</v>
      </c>
      <c r="D4" s="96" t="s">
        <v>123</v>
      </c>
      <c r="E4" s="96" t="s">
        <v>124</v>
      </c>
      <c r="F4" s="103" t="s">
        <v>46</v>
      </c>
    </row>
    <row r="5" spans="1:6" x14ac:dyDescent="0.25">
      <c r="A5" s="96">
        <v>1</v>
      </c>
      <c r="B5" s="96" t="s">
        <v>27</v>
      </c>
      <c r="C5" s="96">
        <v>11</v>
      </c>
      <c r="D5" s="96">
        <v>2</v>
      </c>
      <c r="E5" s="96">
        <v>63.77</v>
      </c>
      <c r="F5" s="96"/>
    </row>
    <row r="6" spans="1:6" x14ac:dyDescent="0.25">
      <c r="A6" s="96">
        <v>2</v>
      </c>
      <c r="B6" s="96" t="s">
        <v>24</v>
      </c>
      <c r="C6" s="96">
        <v>11</v>
      </c>
      <c r="D6" s="96">
        <v>5</v>
      </c>
      <c r="E6" s="96">
        <v>63.66</v>
      </c>
      <c r="F6" s="96"/>
    </row>
    <row r="7" spans="1:6" x14ac:dyDescent="0.25">
      <c r="A7" s="96">
        <v>3</v>
      </c>
      <c r="B7" s="96" t="s">
        <v>26</v>
      </c>
      <c r="C7" s="96">
        <v>13</v>
      </c>
      <c r="D7" s="96">
        <v>2</v>
      </c>
      <c r="E7" s="96">
        <v>63.04</v>
      </c>
      <c r="F7" s="96"/>
    </row>
    <row r="8" spans="1:6" x14ac:dyDescent="0.25">
      <c r="A8" s="96">
        <v>4</v>
      </c>
      <c r="B8" s="96" t="s">
        <v>30</v>
      </c>
      <c r="C8" s="96">
        <v>11</v>
      </c>
      <c r="D8" s="96">
        <v>2</v>
      </c>
      <c r="E8" s="96">
        <v>62.99</v>
      </c>
    </row>
    <row r="9" spans="1:6" x14ac:dyDescent="0.25">
      <c r="A9" s="96">
        <v>5</v>
      </c>
      <c r="B9" s="96" t="s">
        <v>101</v>
      </c>
      <c r="C9" s="96">
        <v>10</v>
      </c>
      <c r="D9" s="96">
        <v>4</v>
      </c>
      <c r="E9" s="96">
        <v>59.05</v>
      </c>
      <c r="F9" s="96" t="s">
        <v>102</v>
      </c>
    </row>
    <row r="10" spans="1:6" x14ac:dyDescent="0.25">
      <c r="A10" s="96">
        <v>6</v>
      </c>
      <c r="B10" s="127" t="s">
        <v>34</v>
      </c>
      <c r="C10" s="127">
        <v>15</v>
      </c>
      <c r="D10" s="127">
        <v>2</v>
      </c>
      <c r="E10" s="128">
        <v>59.67</v>
      </c>
      <c r="F10" s="96" t="s">
        <v>103</v>
      </c>
    </row>
    <row r="11" spans="1:6" x14ac:dyDescent="0.25">
      <c r="A11" s="96">
        <v>7</v>
      </c>
      <c r="B11" s="96" t="s">
        <v>37</v>
      </c>
      <c r="C11" s="96">
        <v>9</v>
      </c>
      <c r="D11" s="96">
        <v>3</v>
      </c>
      <c r="E11" s="96">
        <v>57.25</v>
      </c>
      <c r="F11" s="96"/>
    </row>
    <row r="12" spans="1:6" x14ac:dyDescent="0.25">
      <c r="A12" s="96">
        <v>8</v>
      </c>
      <c r="B12" s="96" t="s">
        <v>104</v>
      </c>
      <c r="C12" s="96">
        <v>7</v>
      </c>
      <c r="D12" s="96">
        <v>7</v>
      </c>
      <c r="E12" s="96">
        <v>57.2</v>
      </c>
      <c r="F12" s="96"/>
    </row>
    <row r="13" spans="1:6" x14ac:dyDescent="0.25">
      <c r="A13" s="96">
        <v>9</v>
      </c>
      <c r="B13" s="96" t="s">
        <v>32</v>
      </c>
      <c r="C13" s="96">
        <v>8</v>
      </c>
      <c r="D13" s="96">
        <v>5</v>
      </c>
      <c r="E13" s="96">
        <v>56.31</v>
      </c>
      <c r="F13" s="96"/>
    </row>
    <row r="14" spans="1:6" x14ac:dyDescent="0.25">
      <c r="A14" s="96">
        <v>10</v>
      </c>
      <c r="B14" s="96" t="s">
        <v>33</v>
      </c>
      <c r="C14" s="96">
        <v>10</v>
      </c>
      <c r="D14" s="96">
        <v>6</v>
      </c>
      <c r="E14" s="96">
        <v>56.84</v>
      </c>
      <c r="F14" s="96"/>
    </row>
    <row r="15" spans="1:6" x14ac:dyDescent="0.25">
      <c r="A15" s="96">
        <v>11</v>
      </c>
      <c r="B15" s="96" t="s">
        <v>25</v>
      </c>
      <c r="C15" s="96">
        <v>5</v>
      </c>
      <c r="D15" s="96">
        <v>9</v>
      </c>
      <c r="E15" s="96">
        <v>55.44</v>
      </c>
      <c r="F15" s="96"/>
    </row>
    <row r="16" spans="1:6" x14ac:dyDescent="0.25">
      <c r="A16" s="96">
        <v>12</v>
      </c>
      <c r="B16" s="96" t="s">
        <v>5</v>
      </c>
      <c r="C16" s="96">
        <v>5</v>
      </c>
      <c r="D16" s="96">
        <v>7</v>
      </c>
      <c r="E16" s="96">
        <v>55</v>
      </c>
      <c r="F16" s="96"/>
    </row>
    <row r="17" spans="1:11" x14ac:dyDescent="0.25">
      <c r="A17" s="96">
        <v>13</v>
      </c>
      <c r="B17" s="96" t="s">
        <v>31</v>
      </c>
      <c r="C17" s="96">
        <v>5</v>
      </c>
      <c r="D17" s="96">
        <v>9</v>
      </c>
      <c r="E17" s="96">
        <v>53.84</v>
      </c>
      <c r="F17" s="96"/>
    </row>
    <row r="18" spans="1:11" x14ac:dyDescent="0.25">
      <c r="A18" s="96">
        <v>14</v>
      </c>
      <c r="B18" s="96" t="s">
        <v>28</v>
      </c>
      <c r="C18" s="96">
        <v>6</v>
      </c>
      <c r="D18" s="96">
        <v>8</v>
      </c>
      <c r="E18" s="96">
        <v>53.56</v>
      </c>
      <c r="F18" s="96"/>
    </row>
    <row r="19" spans="1:11" x14ac:dyDescent="0.25">
      <c r="A19" s="96">
        <v>15</v>
      </c>
      <c r="B19" s="96" t="s">
        <v>39</v>
      </c>
      <c r="C19" s="96">
        <v>7</v>
      </c>
      <c r="D19" s="96">
        <v>7</v>
      </c>
      <c r="E19" s="96">
        <v>52.3</v>
      </c>
      <c r="F19" s="96"/>
    </row>
    <row r="20" spans="1:11" x14ac:dyDescent="0.25">
      <c r="A20" s="96">
        <v>16</v>
      </c>
      <c r="B20" s="96" t="s">
        <v>29</v>
      </c>
      <c r="C20" s="96">
        <v>1</v>
      </c>
      <c r="D20" s="96">
        <v>10</v>
      </c>
      <c r="E20" s="96">
        <v>51.45</v>
      </c>
      <c r="F20" s="96"/>
    </row>
    <row r="21" spans="1:11" x14ac:dyDescent="0.25">
      <c r="A21" s="96">
        <v>17</v>
      </c>
      <c r="B21" s="120" t="s">
        <v>38</v>
      </c>
      <c r="C21" s="120">
        <v>7</v>
      </c>
      <c r="D21" s="120">
        <v>7</v>
      </c>
      <c r="E21" s="120">
        <v>51.11</v>
      </c>
      <c r="F21" s="96"/>
    </row>
    <row r="22" spans="1:11" x14ac:dyDescent="0.25">
      <c r="A22" s="96">
        <v>18</v>
      </c>
      <c r="B22" s="96" t="s">
        <v>45</v>
      </c>
      <c r="C22" s="96">
        <v>11</v>
      </c>
      <c r="D22" s="96">
        <v>1</v>
      </c>
      <c r="E22" s="96">
        <v>51.24</v>
      </c>
      <c r="F22" s="96"/>
    </row>
    <row r="23" spans="1:11" x14ac:dyDescent="0.25">
      <c r="A23" s="96">
        <v>19</v>
      </c>
      <c r="B23" s="122" t="s">
        <v>40</v>
      </c>
      <c r="C23" s="122">
        <v>9</v>
      </c>
      <c r="D23" s="122">
        <v>5</v>
      </c>
      <c r="E23" s="122">
        <v>50.74</v>
      </c>
      <c r="F23" s="96"/>
    </row>
    <row r="24" spans="1:11" x14ac:dyDescent="0.25">
      <c r="A24" s="96">
        <v>20</v>
      </c>
      <c r="B24" s="96" t="s">
        <v>36</v>
      </c>
      <c r="C24" s="96">
        <v>6</v>
      </c>
      <c r="D24" s="96">
        <v>7</v>
      </c>
      <c r="E24" s="96">
        <v>50.68</v>
      </c>
      <c r="F24" s="96"/>
    </row>
    <row r="25" spans="1:11" x14ac:dyDescent="0.25">
      <c r="A25" s="96">
        <v>21</v>
      </c>
      <c r="B25" s="96" t="s">
        <v>35</v>
      </c>
      <c r="C25" s="96">
        <v>5</v>
      </c>
      <c r="D25" s="96">
        <v>8</v>
      </c>
      <c r="E25" s="96">
        <v>50.22</v>
      </c>
      <c r="F25" s="96"/>
    </row>
    <row r="26" spans="1:11" x14ac:dyDescent="0.25">
      <c r="A26" s="96">
        <v>22</v>
      </c>
      <c r="B26" s="96" t="s">
        <v>105</v>
      </c>
      <c r="C26" s="96">
        <v>1</v>
      </c>
      <c r="D26" s="96">
        <v>11</v>
      </c>
      <c r="E26" s="96">
        <v>49.14</v>
      </c>
      <c r="F26" s="96"/>
    </row>
    <row r="27" spans="1:11" x14ac:dyDescent="0.25">
      <c r="A27" s="96">
        <v>23</v>
      </c>
      <c r="B27" s="96" t="s">
        <v>43</v>
      </c>
      <c r="C27" s="96">
        <v>4</v>
      </c>
      <c r="D27" s="96">
        <v>5</v>
      </c>
      <c r="E27" s="96">
        <v>47.82</v>
      </c>
      <c r="F27" s="96"/>
      <c r="K27" s="96"/>
    </row>
    <row r="28" spans="1:11" x14ac:dyDescent="0.25">
      <c r="A28" s="96">
        <v>24</v>
      </c>
      <c r="B28" s="96" t="s">
        <v>6</v>
      </c>
      <c r="C28" s="96">
        <v>4</v>
      </c>
      <c r="D28" s="96">
        <v>4</v>
      </c>
      <c r="E28" s="96">
        <v>47.15</v>
      </c>
      <c r="F28" s="96"/>
    </row>
    <row r="29" spans="1:11" x14ac:dyDescent="0.25">
      <c r="A29" s="96">
        <v>25</v>
      </c>
      <c r="B29" s="96" t="s">
        <v>89</v>
      </c>
      <c r="C29" s="96">
        <v>5</v>
      </c>
      <c r="D29" s="96">
        <v>7</v>
      </c>
      <c r="E29" s="96">
        <v>46.88</v>
      </c>
      <c r="F29" s="96"/>
    </row>
    <row r="30" spans="1:11" x14ac:dyDescent="0.25">
      <c r="A30" s="96">
        <v>26</v>
      </c>
      <c r="B30" s="96" t="s">
        <v>106</v>
      </c>
      <c r="C30" s="96">
        <v>2</v>
      </c>
      <c r="D30" s="96">
        <v>13</v>
      </c>
      <c r="E30" s="96">
        <v>46.1</v>
      </c>
      <c r="F30" s="96"/>
    </row>
    <row r="31" spans="1:11" x14ac:dyDescent="0.25">
      <c r="A31" s="96">
        <v>27</v>
      </c>
      <c r="B31" s="96" t="s">
        <v>42</v>
      </c>
      <c r="C31" s="96">
        <v>3</v>
      </c>
      <c r="D31" s="96">
        <v>10</v>
      </c>
      <c r="E31" s="96">
        <v>45.23</v>
      </c>
      <c r="F31" s="96"/>
    </row>
    <row r="32" spans="1:11" x14ac:dyDescent="0.25">
      <c r="A32" s="96">
        <v>28</v>
      </c>
      <c r="B32" s="96" t="s">
        <v>90</v>
      </c>
      <c r="C32" s="96">
        <v>5</v>
      </c>
      <c r="D32" s="96">
        <v>6</v>
      </c>
      <c r="E32" s="96">
        <v>44.85</v>
      </c>
      <c r="F32" s="96"/>
    </row>
    <row r="33" spans="1:6" x14ac:dyDescent="0.25">
      <c r="A33" s="96">
        <v>29</v>
      </c>
      <c r="B33" s="96" t="s">
        <v>41</v>
      </c>
      <c r="C33" s="96">
        <v>2</v>
      </c>
      <c r="D33" s="96">
        <v>13</v>
      </c>
      <c r="E33" s="96">
        <v>43.91</v>
      </c>
      <c r="F33" s="96"/>
    </row>
    <row r="34" spans="1:6" x14ac:dyDescent="0.25">
      <c r="A34" s="96">
        <v>30</v>
      </c>
      <c r="B34" s="96" t="s">
        <v>107</v>
      </c>
      <c r="C34" s="96">
        <v>2</v>
      </c>
      <c r="D34" s="96">
        <v>5</v>
      </c>
      <c r="E34" s="96">
        <v>43.35</v>
      </c>
      <c r="F34" s="96"/>
    </row>
    <row r="35" spans="1:6" x14ac:dyDescent="0.25">
      <c r="A35" s="96">
        <v>31</v>
      </c>
      <c r="B35" s="96" t="s">
        <v>44</v>
      </c>
      <c r="C35" s="96">
        <v>2</v>
      </c>
      <c r="D35" s="96">
        <v>6</v>
      </c>
      <c r="E35" s="96">
        <v>42.51</v>
      </c>
      <c r="F35" s="96"/>
    </row>
    <row r="36" spans="1:6" x14ac:dyDescent="0.25">
      <c r="A36" s="96">
        <v>32</v>
      </c>
      <c r="B36" s="96" t="s">
        <v>108</v>
      </c>
      <c r="C36" s="96">
        <v>0</v>
      </c>
      <c r="D36" s="96">
        <v>6</v>
      </c>
      <c r="E36" s="96">
        <v>37.229999999999997</v>
      </c>
      <c r="F36" s="96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73"/>
  <sheetViews>
    <sheetView showGridLines="0" tabSelected="1" zoomScale="85" zoomScaleNormal="85" workbookViewId="0">
      <selection activeCell="X76" sqref="X76"/>
    </sheetView>
  </sheetViews>
  <sheetFormatPr defaultColWidth="9.08984375" defaultRowHeight="14.5" x14ac:dyDescent="0.35"/>
  <cols>
    <col min="1" max="1" width="4.36328125" style="16" customWidth="1"/>
    <col min="2" max="2" width="5.08984375" style="1" bestFit="1" customWidth="1"/>
    <col min="3" max="3" width="16.90625" customWidth="1"/>
    <col min="4" max="4" width="4" style="1" customWidth="1"/>
    <col min="5" max="5" width="13.54296875" customWidth="1"/>
    <col min="6" max="6" width="4" style="1" customWidth="1"/>
    <col min="7" max="7" width="14.54296875" style="58" customWidth="1"/>
    <col min="8" max="8" width="4.54296875" style="1" customWidth="1"/>
    <col min="9" max="9" width="13.453125" customWidth="1"/>
    <col min="10" max="10" width="3.6328125" style="1" customWidth="1"/>
    <col min="11" max="11" width="11.36328125" customWidth="1"/>
    <col min="12" max="12" width="4.08984375" style="1" customWidth="1"/>
    <col min="13" max="13" width="2" customWidth="1"/>
    <col min="14" max="14" width="8.6328125" customWidth="1"/>
    <col min="15" max="15" width="6.1796875" style="1" customWidth="1"/>
    <col min="16" max="16" width="3.90625" style="1" customWidth="1"/>
    <col min="17" max="17" width="7.90625" customWidth="1"/>
    <col min="18" max="18" width="2.90625" customWidth="1"/>
    <col min="19" max="19" width="3.6328125" style="1" customWidth="1"/>
    <col min="20" max="20" width="12" customWidth="1"/>
    <col min="21" max="21" width="3.36328125" style="1" customWidth="1"/>
    <col min="22" max="22" width="13.453125" customWidth="1"/>
    <col min="23" max="23" width="3.6328125" style="1" customWidth="1"/>
    <col min="24" max="24" width="14.54296875" customWidth="1"/>
    <col min="25" max="25" width="3.6328125" style="1" customWidth="1"/>
    <col min="26" max="26" width="13.90625" customWidth="1"/>
    <col min="27" max="27" width="3.54296875" style="1" customWidth="1"/>
    <col min="28" max="28" width="16.81640625" customWidth="1"/>
    <col min="29" max="29" width="4.81640625" style="1" customWidth="1"/>
    <col min="30" max="30" width="4.36328125" style="12" customWidth="1"/>
    <col min="31" max="31" width="3.90625" customWidth="1"/>
    <col min="32" max="32" width="37.36328125" customWidth="1"/>
    <col min="36" max="36" width="9.08984375" hidden="1" customWidth="1"/>
  </cols>
  <sheetData>
    <row r="1" spans="1:36" s="26" customFormat="1" ht="29.5" x14ac:dyDescent="0.25">
      <c r="A1" s="2"/>
      <c r="B1" s="137" t="s">
        <v>117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2"/>
    </row>
    <row r="2" spans="1:36" ht="19.25" customHeight="1" x14ac:dyDescent="0.25">
      <c r="A2" s="2"/>
      <c r="B2" s="35"/>
      <c r="C2" s="35" t="s">
        <v>14</v>
      </c>
      <c r="D2" s="36"/>
      <c r="E2" s="35" t="s">
        <v>4</v>
      </c>
      <c r="F2" s="36"/>
      <c r="G2" s="59" t="s">
        <v>3</v>
      </c>
      <c r="H2" s="36"/>
      <c r="I2" s="35" t="s">
        <v>2</v>
      </c>
      <c r="J2" s="36"/>
      <c r="K2" s="35" t="s">
        <v>0</v>
      </c>
      <c r="L2" s="36"/>
      <c r="M2" s="36"/>
      <c r="N2" s="154" t="s">
        <v>1</v>
      </c>
      <c r="O2" s="154"/>
      <c r="P2" s="154"/>
      <c r="Q2" s="154"/>
      <c r="R2" s="36"/>
      <c r="S2" s="36"/>
      <c r="T2" s="35" t="s">
        <v>0</v>
      </c>
      <c r="U2" s="36"/>
      <c r="V2" s="35" t="s">
        <v>2</v>
      </c>
      <c r="W2" s="36"/>
      <c r="X2" s="35" t="s">
        <v>3</v>
      </c>
      <c r="Y2" s="36"/>
      <c r="Z2" s="35" t="str">
        <f>E2</f>
        <v>Second Round</v>
      </c>
      <c r="AA2" s="36"/>
      <c r="AB2" s="35" t="str">
        <f>C2</f>
        <v>First Round</v>
      </c>
      <c r="AC2" s="35"/>
      <c r="AD2" s="2"/>
      <c r="AF2" s="38"/>
      <c r="AJ2" s="41" t="s">
        <v>8</v>
      </c>
    </row>
    <row r="3" spans="1:36" ht="16.5" x14ac:dyDescent="0.35">
      <c r="A3" s="2"/>
      <c r="B3" s="3"/>
      <c r="C3" s="1" t="s">
        <v>111</v>
      </c>
      <c r="D3" s="4"/>
      <c r="E3" s="1" t="s">
        <v>112</v>
      </c>
      <c r="F3" s="4"/>
      <c r="G3" s="58" t="s">
        <v>113</v>
      </c>
      <c r="H3" s="4"/>
      <c r="I3" s="1" t="s">
        <v>114</v>
      </c>
      <c r="J3" s="4"/>
      <c r="K3" s="27" t="s">
        <v>115</v>
      </c>
      <c r="L3" s="4"/>
      <c r="M3" s="4"/>
      <c r="N3" s="155" t="s">
        <v>118</v>
      </c>
      <c r="O3" s="155"/>
      <c r="P3" s="155"/>
      <c r="Q3" s="155"/>
      <c r="R3" s="4"/>
      <c r="S3" s="4"/>
      <c r="T3" s="27" t="str">
        <f>K3</f>
        <v>Thursday May 26</v>
      </c>
      <c r="U3" s="4"/>
      <c r="V3" s="1" t="str">
        <f>I3</f>
        <v>Tuesday May 24</v>
      </c>
      <c r="W3" s="4"/>
      <c r="X3" s="1" t="str">
        <f>G3</f>
        <v>Saturday May 21</v>
      </c>
      <c r="Y3" s="4"/>
      <c r="Z3" s="1" t="str">
        <f>E3</f>
        <v>Thursday May 19</v>
      </c>
      <c r="AA3" s="4"/>
      <c r="AB3" s="1" t="str">
        <f>C3</f>
        <v>Tuesday May 17</v>
      </c>
      <c r="AC3" s="3"/>
      <c r="AD3" s="2"/>
      <c r="AF3" s="37"/>
      <c r="AJ3" s="42"/>
    </row>
    <row r="4" spans="1:36" s="24" customFormat="1" ht="13" x14ac:dyDescent="0.3">
      <c r="A4" s="20"/>
      <c r="B4" s="71"/>
      <c r="C4" s="63"/>
      <c r="D4" s="64"/>
      <c r="E4" s="65"/>
      <c r="F4" s="23"/>
      <c r="G4" s="17"/>
      <c r="H4" s="21"/>
      <c r="I4" s="22"/>
      <c r="J4" s="23"/>
      <c r="K4" s="17"/>
      <c r="L4" s="21"/>
      <c r="M4" s="21"/>
      <c r="N4" s="91"/>
      <c r="O4" s="22"/>
      <c r="P4" s="22"/>
      <c r="Q4" s="22"/>
      <c r="R4" s="23"/>
      <c r="S4" s="23"/>
      <c r="T4" s="17"/>
      <c r="U4" s="21"/>
      <c r="V4" s="22"/>
      <c r="W4" s="23"/>
      <c r="X4" s="17"/>
      <c r="Y4" s="79"/>
      <c r="Z4" s="80"/>
      <c r="AA4" s="81"/>
      <c r="AB4" s="71"/>
      <c r="AC4" s="71"/>
      <c r="AD4" s="20"/>
      <c r="AF4" s="164"/>
      <c r="AJ4" s="43" t="s">
        <v>7</v>
      </c>
    </row>
    <row r="5" spans="1:36" ht="9.75" customHeight="1" x14ac:dyDescent="0.25">
      <c r="A5" s="100"/>
      <c r="B5" s="72"/>
      <c r="C5" s="67"/>
      <c r="D5" s="66"/>
      <c r="E5" s="68"/>
      <c r="Y5" s="72"/>
      <c r="Z5" s="82"/>
      <c r="AA5" s="72"/>
      <c r="AB5" s="76"/>
      <c r="AC5" s="72"/>
      <c r="AD5" s="2"/>
      <c r="AF5" s="164"/>
    </row>
    <row r="6" spans="1:36" ht="15.5" x14ac:dyDescent="0.35">
      <c r="A6" s="2"/>
      <c r="B6" s="73"/>
      <c r="D6" s="69"/>
      <c r="E6" s="131"/>
      <c r="F6" s="141"/>
      <c r="N6" s="101"/>
      <c r="O6" s="124" t="s">
        <v>119</v>
      </c>
      <c r="Y6" s="152"/>
      <c r="Z6" s="153" t="str">
        <f>IF(AA8&gt;AA6,AB8,IF(AA6&gt;AA8,AB6,""))</f>
        <v/>
      </c>
      <c r="AA6" s="83"/>
      <c r="AB6" s="77"/>
      <c r="AC6" s="73"/>
      <c r="AD6" s="2"/>
      <c r="AF6" s="164"/>
      <c r="AJ6" t="b">
        <f>IF(AE30="x",TRUE,FALSE)</f>
        <v>0</v>
      </c>
    </row>
    <row r="7" spans="1:36" ht="10.5" customHeight="1" x14ac:dyDescent="0.3">
      <c r="A7" s="162"/>
      <c r="B7" s="73"/>
      <c r="C7" s="67"/>
      <c r="D7" s="70"/>
      <c r="E7" s="131"/>
      <c r="F7" s="141"/>
      <c r="Y7" s="152"/>
      <c r="Z7" s="153"/>
      <c r="AA7" s="72"/>
      <c r="AB7" s="78"/>
      <c r="AC7" s="73"/>
      <c r="AD7" s="162"/>
      <c r="AF7" s="164"/>
    </row>
    <row r="8" spans="1:36" ht="13" x14ac:dyDescent="0.3">
      <c r="A8" s="162"/>
      <c r="B8" s="73"/>
      <c r="C8" s="68"/>
      <c r="D8" s="69"/>
      <c r="E8" s="142"/>
      <c r="F8" s="66"/>
      <c r="G8" s="131" t="str">
        <f>' Rankings 2022'!B5</f>
        <v>Eureka</v>
      </c>
      <c r="H8" s="133">
        <v>15</v>
      </c>
      <c r="W8" s="133">
        <v>17</v>
      </c>
      <c r="X8" s="131" t="str">
        <f>' Rankings 2022'!B6</f>
        <v>MICDS</v>
      </c>
      <c r="Y8" s="72"/>
      <c r="Z8" s="140" t="str">
        <f>IF($AJ$6=TRUE,E64+1,"")</f>
        <v/>
      </c>
      <c r="AA8" s="83"/>
      <c r="AB8" s="77"/>
      <c r="AC8" s="73"/>
      <c r="AD8" s="162"/>
      <c r="AF8" s="164"/>
    </row>
    <row r="9" spans="1:36" ht="15" customHeight="1" thickBot="1" x14ac:dyDescent="0.35">
      <c r="A9" s="2"/>
      <c r="B9" s="73"/>
      <c r="C9" s="67"/>
      <c r="D9" s="66"/>
      <c r="E9" s="142"/>
      <c r="F9" s="89">
        <v>1</v>
      </c>
      <c r="G9" s="132"/>
      <c r="H9" s="134"/>
      <c r="W9" s="134"/>
      <c r="X9" s="132"/>
      <c r="Y9" s="89">
        <v>2</v>
      </c>
      <c r="Z9" s="140"/>
      <c r="AA9" s="72"/>
      <c r="AB9" s="78"/>
      <c r="AC9" s="73"/>
      <c r="AD9" s="2"/>
      <c r="AF9" s="164"/>
    </row>
    <row r="10" spans="1:36" x14ac:dyDescent="0.3">
      <c r="A10" s="2"/>
      <c r="B10" s="73"/>
      <c r="C10" s="68"/>
      <c r="D10" s="69"/>
      <c r="E10" s="131"/>
      <c r="F10" s="141"/>
      <c r="H10" s="7"/>
      <c r="W10" s="8"/>
      <c r="X10" s="1"/>
      <c r="Y10" s="152"/>
      <c r="Z10" s="153" t="str">
        <f>IF(AA12&gt;AA10,AB12,IF(AA10&gt;AA12,AB10,""))</f>
        <v/>
      </c>
      <c r="AA10" s="83"/>
      <c r="AB10" s="77"/>
      <c r="AC10" s="73"/>
      <c r="AD10" s="2"/>
      <c r="AF10" s="164"/>
    </row>
    <row r="11" spans="1:36" ht="10.5" customHeight="1" x14ac:dyDescent="0.3">
      <c r="A11" s="162"/>
      <c r="B11" s="73"/>
      <c r="C11" s="67"/>
      <c r="D11" s="70"/>
      <c r="E11" s="131"/>
      <c r="F11" s="141"/>
      <c r="H11" s="9"/>
      <c r="W11" s="10"/>
      <c r="X11" s="1"/>
      <c r="Y11" s="152"/>
      <c r="Z11" s="153"/>
      <c r="AA11" s="72"/>
      <c r="AB11" s="78"/>
      <c r="AC11" s="73"/>
      <c r="AD11" s="162"/>
      <c r="AF11" s="164"/>
    </row>
    <row r="12" spans="1:36" ht="13" x14ac:dyDescent="0.3">
      <c r="A12" s="162"/>
      <c r="B12" s="73"/>
      <c r="C12" s="82"/>
      <c r="D12" s="86"/>
      <c r="E12" s="66"/>
      <c r="F12" s="66"/>
      <c r="G12" s="142" t="str">
        <f>IF($AJ$6=TRUE,Z64+1,"")</f>
        <v/>
      </c>
      <c r="H12" s="9"/>
      <c r="I12" s="138" t="str">
        <f>IF(H8&gt;H16,G8,IF(H16&gt;H8,G16,""))</f>
        <v>Eureka</v>
      </c>
      <c r="J12" s="133">
        <v>15</v>
      </c>
      <c r="U12" s="133">
        <v>16</v>
      </c>
      <c r="V12" s="131" t="str">
        <f>IF(W16&gt;W8,X16,IF(W8&gt;W16,X8,""))</f>
        <v>MICDS</v>
      </c>
      <c r="W12" s="10"/>
      <c r="X12" s="142" t="str">
        <f>IF($AJ$6=TRUE,G60+1,"")</f>
        <v/>
      </c>
      <c r="Y12" s="72"/>
      <c r="Z12" s="72"/>
      <c r="AA12" s="83"/>
      <c r="AB12" s="77"/>
      <c r="AC12" s="73"/>
      <c r="AD12" s="162"/>
      <c r="AF12" s="164"/>
    </row>
    <row r="13" spans="1:36" ht="10.25" customHeight="1" thickBot="1" x14ac:dyDescent="0.35">
      <c r="A13" s="2"/>
      <c r="B13" s="73"/>
      <c r="C13" s="87"/>
      <c r="D13" s="72"/>
      <c r="E13" s="1"/>
      <c r="G13" s="142"/>
      <c r="H13" s="9"/>
      <c r="I13" s="139"/>
      <c r="J13" s="134"/>
      <c r="U13" s="134"/>
      <c r="V13" s="132"/>
      <c r="W13" s="10"/>
      <c r="X13" s="142"/>
      <c r="Z13" s="1"/>
      <c r="AA13" s="72"/>
      <c r="AB13" s="78"/>
      <c r="AC13" s="73"/>
      <c r="AD13" s="2"/>
    </row>
    <row r="14" spans="1:36" ht="17.399999999999999" customHeight="1" x14ac:dyDescent="0.3">
      <c r="A14" s="2"/>
      <c r="B14" s="73"/>
      <c r="C14" s="82"/>
      <c r="D14" s="86"/>
      <c r="E14" s="131" t="str">
        <f>' Rankings 2022'!B20</f>
        <v>Kirkwood</v>
      </c>
      <c r="F14" s="133">
        <v>7</v>
      </c>
      <c r="H14" s="9"/>
      <c r="J14" s="7"/>
      <c r="U14" s="8"/>
      <c r="W14" s="10"/>
      <c r="X14" s="1"/>
      <c r="Y14" s="133">
        <v>12</v>
      </c>
      <c r="Z14" s="131" t="str">
        <f>' Rankings 2022'!B19</f>
        <v>Visitation Academy</v>
      </c>
      <c r="AA14" s="83"/>
      <c r="AB14" s="77"/>
      <c r="AC14" s="73"/>
      <c r="AD14" s="2"/>
      <c r="AF14" s="37"/>
    </row>
    <row r="15" spans="1:36" ht="15" customHeight="1" thickBot="1" x14ac:dyDescent="0.35">
      <c r="A15" s="162"/>
      <c r="B15" s="73"/>
      <c r="C15" s="87"/>
      <c r="D15" s="89">
        <v>16</v>
      </c>
      <c r="E15" s="132"/>
      <c r="F15" s="134"/>
      <c r="H15" s="9"/>
      <c r="J15" s="9"/>
      <c r="U15" s="10"/>
      <c r="W15" s="10"/>
      <c r="X15" s="1"/>
      <c r="Y15" s="134"/>
      <c r="Z15" s="132"/>
      <c r="AA15" s="89"/>
      <c r="AB15" s="78"/>
      <c r="AC15" s="73"/>
      <c r="AD15" s="162"/>
      <c r="AF15" s="164"/>
    </row>
    <row r="16" spans="1:36" ht="13" x14ac:dyDescent="0.3">
      <c r="A16" s="162"/>
      <c r="B16" s="73"/>
      <c r="C16" s="82"/>
      <c r="D16" s="86"/>
      <c r="E16" s="143" t="str">
        <f>IF($AJ$6=TRUE,E8+1,"")</f>
        <v/>
      </c>
      <c r="F16" s="7"/>
      <c r="G16" s="138" t="str">
        <f>IF(F14&gt;F18,E14,IF(F18&gt;F14,E18,""))</f>
        <v>Francis Howell Central</v>
      </c>
      <c r="H16" s="135">
        <v>1</v>
      </c>
      <c r="J16" s="9"/>
      <c r="U16" s="10"/>
      <c r="W16" s="146">
        <v>2</v>
      </c>
      <c r="X16" s="131" t="str">
        <f>IF(Y18&gt;Y14,Z18,IF(Y14&gt;Y18,Z14,""))</f>
        <v>Visitation Academy</v>
      </c>
      <c r="Y16" s="8"/>
      <c r="Z16" s="143" t="str">
        <f>IF($AJ$6=TRUE,Z8+1,"")</f>
        <v/>
      </c>
      <c r="AA16" s="83"/>
      <c r="AB16" s="77"/>
      <c r="AC16" s="73"/>
      <c r="AD16" s="162"/>
      <c r="AF16" s="164"/>
    </row>
    <row r="17" spans="1:32" ht="10.5" customHeight="1" thickBot="1" x14ac:dyDescent="0.35">
      <c r="A17" s="2"/>
      <c r="B17" s="18"/>
      <c r="C17" s="28"/>
      <c r="E17" s="142"/>
      <c r="F17" s="9"/>
      <c r="G17" s="139"/>
      <c r="H17" s="136"/>
      <c r="J17" s="9"/>
      <c r="U17" s="10"/>
      <c r="W17" s="147"/>
      <c r="X17" s="132"/>
      <c r="Y17" s="10"/>
      <c r="Z17" s="142"/>
      <c r="AB17" s="55"/>
      <c r="AC17" s="18"/>
      <c r="AD17" s="2"/>
      <c r="AF17" s="164"/>
    </row>
    <row r="18" spans="1:32" ht="15" thickBot="1" x14ac:dyDescent="0.35">
      <c r="A18" s="2"/>
      <c r="B18" s="19">
        <v>17</v>
      </c>
      <c r="C18" s="30" t="str">
        <f>' Rankings 2022'!B21</f>
        <v>Francis Howell Central</v>
      </c>
      <c r="D18" s="31">
        <v>25</v>
      </c>
      <c r="E18" s="131" t="str">
        <f>IF(D18&gt;D20,C18,IF(D20&gt;D18,C20,""))</f>
        <v>Francis Howell Central</v>
      </c>
      <c r="F18" s="135">
        <v>9</v>
      </c>
      <c r="J18" s="9"/>
      <c r="N18" s="29"/>
      <c r="O18" s="25"/>
      <c r="P18" s="25"/>
      <c r="Q18" s="25"/>
      <c r="U18" s="10"/>
      <c r="X18" s="1"/>
      <c r="Y18" s="146">
        <v>10</v>
      </c>
      <c r="Z18" s="131" t="str">
        <f>IF(AA20&gt;AA18,AB20,IF(AA18&gt;AA20,AB18,""))</f>
        <v>Lindbergh</v>
      </c>
      <c r="AA18" s="34">
        <v>14</v>
      </c>
      <c r="AB18" s="54" t="str">
        <f>' Rankings 2022'!B22</f>
        <v>Lindbergh</v>
      </c>
      <c r="AC18" s="19">
        <v>18</v>
      </c>
      <c r="AD18" s="2"/>
      <c r="AF18" s="164"/>
    </row>
    <row r="19" spans="1:32" ht="12.65" customHeight="1" thickBot="1" x14ac:dyDescent="0.35">
      <c r="A19" s="162" t="str">
        <f>IF($AJ$6=TRUE,A15+1,"")</f>
        <v/>
      </c>
      <c r="B19" s="18"/>
      <c r="C19" s="28"/>
      <c r="D19" s="7"/>
      <c r="E19" s="132"/>
      <c r="F19" s="136"/>
      <c r="J19" s="9"/>
      <c r="U19" s="10"/>
      <c r="X19" s="1"/>
      <c r="Y19" s="147"/>
      <c r="Z19" s="132"/>
      <c r="AA19" s="8"/>
      <c r="AB19" s="55"/>
      <c r="AC19" s="18"/>
      <c r="AD19" s="162" t="str">
        <f>IF($AJ$6=TRUE,AD15+1,"")</f>
        <v/>
      </c>
      <c r="AF19" s="164"/>
    </row>
    <row r="20" spans="1:32" ht="13.75" customHeight="1" thickBot="1" x14ac:dyDescent="0.35">
      <c r="A20" s="162"/>
      <c r="B20" s="95">
        <v>32</v>
      </c>
      <c r="C20" s="30" t="str">
        <f>' Rankings 2022'!B36</f>
        <v>Parkway North</v>
      </c>
      <c r="D20" s="32">
        <v>2</v>
      </c>
      <c r="E20" s="1"/>
      <c r="H20" s="144"/>
      <c r="I20" s="145"/>
      <c r="J20" s="9"/>
      <c r="K20" s="138" t="str">
        <f>IF(J12&gt;J28,I12,IF(J28&gt;J12,I28,""))</f>
        <v>Eureka</v>
      </c>
      <c r="L20" s="133">
        <v>13</v>
      </c>
      <c r="S20" s="133">
        <v>12</v>
      </c>
      <c r="T20" s="131" t="str">
        <f>IF(U28&gt;U12,V28,IF(U12&gt;U28,V12,""))</f>
        <v>MICDS</v>
      </c>
      <c r="U20" s="10"/>
      <c r="V20" s="148"/>
      <c r="W20" s="149"/>
      <c r="X20" s="1"/>
      <c r="Z20" s="1"/>
      <c r="AA20" s="33">
        <v>1</v>
      </c>
      <c r="AB20" s="54" t="str">
        <f>' Rankings 2022'!B35</f>
        <v>Rosati Kane</v>
      </c>
      <c r="AC20" s="95">
        <v>31</v>
      </c>
      <c r="AD20" s="162"/>
      <c r="AF20" s="164"/>
    </row>
    <row r="21" spans="1:32" ht="10.5" customHeight="1" thickBot="1" x14ac:dyDescent="0.35">
      <c r="A21" s="2"/>
      <c r="B21" s="18"/>
      <c r="C21" s="28"/>
      <c r="E21" s="1"/>
      <c r="H21" s="145"/>
      <c r="I21" s="145"/>
      <c r="J21" s="9"/>
      <c r="K21" s="139"/>
      <c r="L21" s="134"/>
      <c r="S21" s="134"/>
      <c r="T21" s="132"/>
      <c r="U21" s="10"/>
      <c r="V21" s="149"/>
      <c r="W21" s="149"/>
      <c r="X21" s="1"/>
      <c r="Z21" s="1"/>
      <c r="AB21" s="55"/>
      <c r="AC21" s="18"/>
      <c r="AD21" s="2"/>
      <c r="AF21" s="39"/>
    </row>
    <row r="22" spans="1:32" x14ac:dyDescent="0.35">
      <c r="A22" s="2"/>
      <c r="B22" s="73"/>
      <c r="C22" s="82"/>
      <c r="D22" s="86"/>
      <c r="E22" s="131" t="str">
        <f>' Rankings 2022'!B13</f>
        <v>Pattonville</v>
      </c>
      <c r="F22" s="133">
        <v>15</v>
      </c>
      <c r="I22" s="12" t="str">
        <f>IF($AJ$6=TRUE,X60+1,"")</f>
        <v/>
      </c>
      <c r="J22" s="9"/>
      <c r="L22" s="7"/>
      <c r="S22" s="8"/>
      <c r="U22" s="10"/>
      <c r="V22" s="11" t="str">
        <f>IF($AJ$6=TRUE,I54+1,"")</f>
        <v/>
      </c>
      <c r="X22" s="1"/>
      <c r="Y22" s="133">
        <v>22</v>
      </c>
      <c r="Z22" s="131" t="str">
        <f>' Rankings 2022'!B14</f>
        <v>St. Joseph's</v>
      </c>
      <c r="AA22" s="84"/>
      <c r="AB22" s="74"/>
      <c r="AC22" s="90"/>
      <c r="AD22" s="2"/>
      <c r="AF22" s="37"/>
    </row>
    <row r="23" spans="1:32" ht="15" customHeight="1" thickBot="1" x14ac:dyDescent="0.35">
      <c r="A23" s="162"/>
      <c r="B23" s="73"/>
      <c r="C23" s="87"/>
      <c r="D23" s="89">
        <v>9</v>
      </c>
      <c r="E23" s="132"/>
      <c r="F23" s="134"/>
      <c r="J23" s="9"/>
      <c r="L23" s="9"/>
      <c r="S23" s="10"/>
      <c r="U23" s="10"/>
      <c r="X23" s="1"/>
      <c r="Y23" s="134"/>
      <c r="Z23" s="132"/>
      <c r="AA23" s="89">
        <v>10</v>
      </c>
      <c r="AB23" s="75"/>
      <c r="AC23" s="90"/>
      <c r="AD23" s="162" t="str">
        <f>IF($AJ$6=TRUE,AD19+1,"")</f>
        <v/>
      </c>
      <c r="AF23" s="164"/>
    </row>
    <row r="24" spans="1:32" ht="13" x14ac:dyDescent="0.3">
      <c r="A24" s="162"/>
      <c r="B24" s="73"/>
      <c r="C24" s="82"/>
      <c r="D24" s="86"/>
      <c r="E24" s="143" t="str">
        <f>IF($AJ$6=TRUE,E16+1,"")</f>
        <v/>
      </c>
      <c r="F24" s="7"/>
      <c r="G24" s="138" t="str">
        <f>IF(F22&gt;F26,E22,IF(F26&gt;F22,E26,""))</f>
        <v>Pattonville</v>
      </c>
      <c r="H24" s="133">
        <v>6</v>
      </c>
      <c r="J24" s="9"/>
      <c r="L24" s="9"/>
      <c r="S24" s="10"/>
      <c r="U24" s="10"/>
      <c r="W24" s="133">
        <v>13</v>
      </c>
      <c r="X24" s="131" t="str">
        <f>IF(Y26&gt;Y22,Z26,IF(Y22&gt;Y26,Z22,""))</f>
        <v>St. Joseph's</v>
      </c>
      <c r="Y24" s="8"/>
      <c r="Z24" s="143" t="str">
        <f>IF($AJ$6=TRUE,Z16+1,"")</f>
        <v/>
      </c>
      <c r="AA24" s="84"/>
      <c r="AB24" s="74"/>
      <c r="AC24" s="90"/>
      <c r="AD24" s="162"/>
      <c r="AF24" s="164"/>
    </row>
    <row r="25" spans="1:32" ht="10.5" customHeight="1" thickBot="1" x14ac:dyDescent="0.35">
      <c r="A25" s="2"/>
      <c r="B25" s="18"/>
      <c r="C25" s="28"/>
      <c r="E25" s="142"/>
      <c r="F25" s="9"/>
      <c r="G25" s="139"/>
      <c r="H25" s="134"/>
      <c r="J25" s="9"/>
      <c r="L25" s="9"/>
      <c r="S25" s="10"/>
      <c r="U25" s="10"/>
      <c r="W25" s="134"/>
      <c r="X25" s="132"/>
      <c r="Y25" s="10"/>
      <c r="Z25" s="142"/>
      <c r="AB25" s="55"/>
      <c r="AC25" s="18"/>
      <c r="AD25" s="2"/>
      <c r="AF25" s="164"/>
    </row>
    <row r="26" spans="1:32" ht="15" thickBot="1" x14ac:dyDescent="0.35">
      <c r="A26" s="2"/>
      <c r="B26" s="19">
        <v>24</v>
      </c>
      <c r="C26" s="30" t="str">
        <f>' Rankings 2022'!B28</f>
        <v>Notre Dame</v>
      </c>
      <c r="D26" s="31">
        <v>5</v>
      </c>
      <c r="E26" s="131" t="str">
        <f>IF(D26&gt;D28,C26,IF(D28&gt;D26,C28,""))</f>
        <v>Ursuline Academy</v>
      </c>
      <c r="F26" s="135">
        <v>3</v>
      </c>
      <c r="H26" s="7"/>
      <c r="J26" s="9"/>
      <c r="L26" s="9"/>
      <c r="S26" s="10"/>
      <c r="U26" s="10"/>
      <c r="W26" s="8"/>
      <c r="X26" s="1"/>
      <c r="Y26" s="146">
        <v>11</v>
      </c>
      <c r="Z26" s="131" t="str">
        <f>IF(AA28&gt;AA26,AB28,IF(AA26&gt;AA28,AB26,""))</f>
        <v>Francis Howell North</v>
      </c>
      <c r="AA26" s="34">
        <v>15</v>
      </c>
      <c r="AB26" s="54" t="str">
        <f>' Rankings 2022'!B27</f>
        <v>Francis Howell North</v>
      </c>
      <c r="AC26" s="19">
        <v>23</v>
      </c>
      <c r="AD26" s="2"/>
      <c r="AF26" s="164"/>
    </row>
    <row r="27" spans="1:32" ht="10.5" customHeight="1" thickBot="1" x14ac:dyDescent="0.35">
      <c r="A27" s="162" t="str">
        <f>IF($AJ$6=TRUE,A23+1,"")</f>
        <v/>
      </c>
      <c r="B27" s="18"/>
      <c r="C27" s="28"/>
      <c r="D27" s="7"/>
      <c r="E27" s="132"/>
      <c r="F27" s="136"/>
      <c r="H27" s="9"/>
      <c r="J27" s="9"/>
      <c r="L27" s="9"/>
      <c r="S27" s="10"/>
      <c r="U27" s="10"/>
      <c r="W27" s="10"/>
      <c r="X27" s="1"/>
      <c r="Y27" s="147"/>
      <c r="Z27" s="132"/>
      <c r="AA27" s="8"/>
      <c r="AB27" s="55"/>
      <c r="AC27" s="18"/>
      <c r="AD27" s="162" t="str">
        <f>IF($AJ$6=TRUE,AD23+1,"")</f>
        <v/>
      </c>
      <c r="AF27" s="164"/>
    </row>
    <row r="28" spans="1:32" ht="13.5" thickBot="1" x14ac:dyDescent="0.35">
      <c r="A28" s="162"/>
      <c r="B28" s="19">
        <v>25</v>
      </c>
      <c r="C28" s="30" t="str">
        <f>' Rankings 2022'!B29</f>
        <v>Ursuline Academy</v>
      </c>
      <c r="D28" s="32">
        <v>8</v>
      </c>
      <c r="E28" s="1"/>
      <c r="G28" s="142" t="str">
        <f>IF($AJ$6=TRUE,G12+1,"")</f>
        <v/>
      </c>
      <c r="H28" s="9"/>
      <c r="I28" s="138" t="str">
        <f>IF(H24&gt;H32,G24,IF(H32&gt;H24,G32,""))</f>
        <v>Cor Jesu Academy</v>
      </c>
      <c r="J28" s="135">
        <v>6</v>
      </c>
      <c r="L28" s="9"/>
      <c r="M28" s="138" t="str">
        <f>IF(L52&gt;L20,K52,IF(L20&gt;L52,K20,""))</f>
        <v>Eureka</v>
      </c>
      <c r="N28" s="131"/>
      <c r="O28" s="131"/>
      <c r="P28" s="133"/>
      <c r="Q28" s="1"/>
      <c r="S28" s="10"/>
      <c r="U28" s="146">
        <v>8</v>
      </c>
      <c r="V28" s="131" t="str">
        <f>IF(W32&gt;W24,X32,IF(W24&gt;W32,X24,""))</f>
        <v>St. Joseph's</v>
      </c>
      <c r="W28" s="10"/>
      <c r="X28" s="142" t="str">
        <f>IF($AJ$6=TRUE,X12+1,"")</f>
        <v/>
      </c>
      <c r="Z28" s="1"/>
      <c r="AA28" s="33">
        <v>10</v>
      </c>
      <c r="AB28" s="54" t="str">
        <f>' Rankings 2022'!B30</f>
        <v>Northwest - Cedar Hill</v>
      </c>
      <c r="AC28" s="19">
        <v>26</v>
      </c>
      <c r="AD28" s="162"/>
      <c r="AE28" s="68"/>
      <c r="AF28" s="164"/>
    </row>
    <row r="29" spans="1:32" ht="10.5" customHeight="1" thickBot="1" x14ac:dyDescent="0.35">
      <c r="A29" s="2"/>
      <c r="B29" s="18"/>
      <c r="C29" s="28"/>
      <c r="E29" s="1"/>
      <c r="G29" s="142"/>
      <c r="H29" s="9"/>
      <c r="I29" s="139"/>
      <c r="J29" s="136"/>
      <c r="L29" s="9"/>
      <c r="M29" s="139"/>
      <c r="N29" s="132"/>
      <c r="O29" s="132"/>
      <c r="P29" s="134"/>
      <c r="Q29" s="1"/>
      <c r="S29" s="10"/>
      <c r="U29" s="147"/>
      <c r="V29" s="132"/>
      <c r="W29" s="10"/>
      <c r="X29" s="142"/>
      <c r="Z29" s="1"/>
      <c r="AB29" s="55"/>
      <c r="AC29" s="18"/>
      <c r="AD29" s="2"/>
      <c r="AE29" s="68"/>
    </row>
    <row r="30" spans="1:32" x14ac:dyDescent="0.3">
      <c r="A30" s="2"/>
      <c r="B30" s="73"/>
      <c r="C30" s="82"/>
      <c r="D30" s="86"/>
      <c r="E30" s="153"/>
      <c r="F30" s="152"/>
      <c r="H30" s="9"/>
      <c r="L30" s="9"/>
      <c r="S30" s="10"/>
      <c r="W30" s="10"/>
      <c r="X30" s="1"/>
      <c r="Y30" s="152"/>
      <c r="Z30" s="153"/>
      <c r="AA30" s="83"/>
      <c r="AB30" s="77"/>
      <c r="AC30" s="73"/>
      <c r="AD30" s="85"/>
      <c r="AE30" s="97"/>
      <c r="AF30" s="40"/>
    </row>
    <row r="31" spans="1:32" ht="10.25" customHeight="1" x14ac:dyDescent="0.3">
      <c r="A31" s="162"/>
      <c r="B31" s="73"/>
      <c r="C31" s="87"/>
      <c r="D31" s="72"/>
      <c r="E31" s="153"/>
      <c r="F31" s="152"/>
      <c r="H31" s="9"/>
      <c r="L31" s="9"/>
      <c r="S31" s="10"/>
      <c r="W31" s="10"/>
      <c r="X31" s="1"/>
      <c r="Y31" s="152"/>
      <c r="Z31" s="153"/>
      <c r="AA31" s="72"/>
      <c r="AB31" s="78"/>
      <c r="AC31" s="73"/>
      <c r="AD31" s="163"/>
      <c r="AE31" s="68"/>
    </row>
    <row r="32" spans="1:32" thickBot="1" x14ac:dyDescent="0.35">
      <c r="A32" s="162"/>
      <c r="B32" s="73"/>
      <c r="C32" s="82"/>
      <c r="D32" s="86"/>
      <c r="E32" s="140"/>
      <c r="F32" s="72"/>
      <c r="G32" s="131" t="str">
        <f>' Rankings 2022'!B12</f>
        <v>Cor Jesu Academy</v>
      </c>
      <c r="H32" s="135">
        <v>10</v>
      </c>
      <c r="L32" s="9"/>
      <c r="M32" s="13"/>
      <c r="N32" s="131" t="s">
        <v>20</v>
      </c>
      <c r="O32" s="131"/>
      <c r="P32" s="131"/>
      <c r="Q32" s="131"/>
      <c r="R32" s="14"/>
      <c r="S32" s="10"/>
      <c r="W32" s="146">
        <v>6</v>
      </c>
      <c r="X32" s="131" t="str">
        <f>' Rankings 2022'!B11</f>
        <v>Francis Howell</v>
      </c>
      <c r="Y32" s="72"/>
      <c r="Z32" s="140"/>
      <c r="AA32" s="83"/>
      <c r="AB32" s="77"/>
      <c r="AC32" s="73"/>
      <c r="AD32" s="163"/>
    </row>
    <row r="33" spans="1:32" ht="15" customHeight="1" thickBot="1" x14ac:dyDescent="0.35">
      <c r="A33" s="2"/>
      <c r="B33" s="73"/>
      <c r="C33" s="87"/>
      <c r="D33" s="72"/>
      <c r="E33" s="140"/>
      <c r="F33" s="89">
        <v>8</v>
      </c>
      <c r="G33" s="132"/>
      <c r="H33" s="136"/>
      <c r="L33" s="9"/>
      <c r="M33" s="5"/>
      <c r="N33" s="156" t="str">
        <f>IF(O40&gt;P28,P40,IF(P28&gt;O40,M28,""))</f>
        <v/>
      </c>
      <c r="O33" s="157"/>
      <c r="P33" s="157"/>
      <c r="Q33" s="158"/>
      <c r="R33" s="6"/>
      <c r="S33" s="10"/>
      <c r="W33" s="147"/>
      <c r="X33" s="132"/>
      <c r="Y33" s="89">
        <v>7</v>
      </c>
      <c r="Z33" s="140"/>
      <c r="AA33" s="72"/>
      <c r="AB33" s="78"/>
      <c r="AC33" s="73"/>
      <c r="AD33" s="85"/>
    </row>
    <row r="34" spans="1:32" ht="15" thickBot="1" x14ac:dyDescent="0.35">
      <c r="A34" s="2"/>
      <c r="B34" s="73"/>
      <c r="C34" s="82"/>
      <c r="D34" s="86"/>
      <c r="E34" s="153"/>
      <c r="F34" s="152"/>
      <c r="L34" s="9"/>
      <c r="M34" s="5"/>
      <c r="N34" s="159"/>
      <c r="O34" s="160"/>
      <c r="P34" s="160"/>
      <c r="Q34" s="161"/>
      <c r="R34" s="6"/>
      <c r="S34" s="10"/>
      <c r="X34" s="1"/>
      <c r="Y34" s="152"/>
      <c r="Z34" s="153"/>
      <c r="AA34" s="83"/>
      <c r="AB34" s="77"/>
      <c r="AC34" s="73"/>
      <c r="AD34" s="85"/>
      <c r="AF34" s="37"/>
    </row>
    <row r="35" spans="1:32" ht="10.5" customHeight="1" x14ac:dyDescent="0.3">
      <c r="A35" s="162"/>
      <c r="B35" s="73"/>
      <c r="C35" s="87"/>
      <c r="D35" s="72"/>
      <c r="E35" s="153"/>
      <c r="F35" s="152"/>
      <c r="L35" s="9"/>
      <c r="S35" s="10"/>
      <c r="X35" s="1"/>
      <c r="Y35" s="152"/>
      <c r="Z35" s="153"/>
      <c r="AA35" s="72"/>
      <c r="AB35" s="78"/>
      <c r="AC35" s="73"/>
      <c r="AD35" s="163"/>
      <c r="AF35" s="164"/>
    </row>
    <row r="36" spans="1:32" x14ac:dyDescent="0.35">
      <c r="A36" s="162"/>
      <c r="B36" s="73"/>
      <c r="C36" s="82"/>
      <c r="D36" s="86"/>
      <c r="E36" s="72"/>
      <c r="F36" s="72"/>
      <c r="K36" s="12" t="str">
        <f>IF($AJ$6=TRUE,V54+1,"")</f>
        <v/>
      </c>
      <c r="L36" s="9"/>
      <c r="O36" s="142" t="str">
        <f>IF($AJ$6=TRUE,T36+1,"")</f>
        <v/>
      </c>
      <c r="P36" s="142"/>
      <c r="S36" s="10"/>
      <c r="T36" s="11" t="str">
        <f>IF($AJ$6=TRUE,K36+1,"")</f>
        <v/>
      </c>
      <c r="X36" s="1"/>
      <c r="Y36" s="72"/>
      <c r="Z36" s="72"/>
      <c r="AA36" s="83"/>
      <c r="AB36" s="77"/>
      <c r="AC36" s="73"/>
      <c r="AD36" s="163"/>
      <c r="AF36" s="164"/>
    </row>
    <row r="37" spans="1:32" ht="14" customHeight="1" x14ac:dyDescent="0.3">
      <c r="A37" s="2"/>
      <c r="B37" s="18"/>
      <c r="C37" s="28"/>
      <c r="E37" s="1"/>
      <c r="L37" s="9"/>
      <c r="N37" s="125" t="s">
        <v>116</v>
      </c>
      <c r="O37" s="126">
        <f>'Game List'!E58</f>
        <v>0.5</v>
      </c>
      <c r="S37" s="10"/>
      <c r="X37" s="1"/>
      <c r="Y37" s="72"/>
      <c r="Z37" s="72"/>
      <c r="AA37" s="72"/>
      <c r="AB37" s="78"/>
      <c r="AC37" s="73"/>
      <c r="AD37" s="85"/>
      <c r="AF37" s="164"/>
    </row>
    <row r="38" spans="1:32" x14ac:dyDescent="0.3">
      <c r="A38" s="2"/>
      <c r="B38" s="73"/>
      <c r="C38" s="82"/>
      <c r="D38" s="86"/>
      <c r="E38" s="153"/>
      <c r="F38" s="152"/>
      <c r="L38" s="9"/>
      <c r="O38" s="102"/>
      <c r="S38" s="10"/>
      <c r="X38" s="1"/>
      <c r="Y38" s="152"/>
      <c r="Z38" s="153"/>
      <c r="AA38" s="83"/>
      <c r="AB38" s="77"/>
      <c r="AC38" s="73"/>
      <c r="AD38" s="85"/>
      <c r="AF38" s="164"/>
    </row>
    <row r="39" spans="1:32" ht="10.5" customHeight="1" x14ac:dyDescent="0.3">
      <c r="A39" s="162"/>
      <c r="B39" s="73"/>
      <c r="C39" s="87"/>
      <c r="D39" s="72"/>
      <c r="E39" s="153"/>
      <c r="F39" s="152"/>
      <c r="L39" s="9"/>
      <c r="S39" s="10"/>
      <c r="X39" s="1"/>
      <c r="Y39" s="152"/>
      <c r="Z39" s="153"/>
      <c r="AA39" s="72"/>
      <c r="AB39" s="78"/>
      <c r="AC39" s="73"/>
      <c r="AD39" s="163"/>
    </row>
    <row r="40" spans="1:32" ht="13" x14ac:dyDescent="0.3">
      <c r="A40" s="162"/>
      <c r="B40" s="73"/>
      <c r="C40" s="82"/>
      <c r="D40" s="86"/>
      <c r="E40" s="140"/>
      <c r="F40" s="72"/>
      <c r="G40" s="131" t="str">
        <f>' Rankings 2022'!B8</f>
        <v>Lafayette</v>
      </c>
      <c r="H40" s="133">
        <v>15</v>
      </c>
      <c r="L40" s="9"/>
      <c r="O40" s="133"/>
      <c r="P40" s="131" t="str">
        <f>IF(S52&gt;S20,T52,IF(S20&gt;S52,T20,""))</f>
        <v>MICDS</v>
      </c>
      <c r="Q40" s="131"/>
      <c r="R40" s="150"/>
      <c r="S40" s="10"/>
      <c r="W40" s="133">
        <v>14</v>
      </c>
      <c r="X40" s="131" t="str">
        <f>' Rankings 2022'!B7</f>
        <v>John Burroughs</v>
      </c>
      <c r="Y40" s="72"/>
      <c r="Z40" s="140"/>
      <c r="AA40" s="83"/>
      <c r="AB40" s="77"/>
      <c r="AC40" s="73"/>
      <c r="AD40" s="163"/>
    </row>
    <row r="41" spans="1:32" ht="15" customHeight="1" thickBot="1" x14ac:dyDescent="0.35">
      <c r="A41" s="2"/>
      <c r="B41" s="73"/>
      <c r="C41" s="87"/>
      <c r="D41" s="72"/>
      <c r="E41" s="140"/>
      <c r="F41" s="89">
        <v>4</v>
      </c>
      <c r="G41" s="132"/>
      <c r="H41" s="134"/>
      <c r="L41" s="9"/>
      <c r="O41" s="134"/>
      <c r="P41" s="132"/>
      <c r="Q41" s="132"/>
      <c r="R41" s="151"/>
      <c r="S41" s="10"/>
      <c r="W41" s="134"/>
      <c r="X41" s="132"/>
      <c r="Y41" s="89">
        <v>3</v>
      </c>
      <c r="Z41" s="140"/>
      <c r="AA41" s="72"/>
      <c r="AB41" s="78"/>
      <c r="AC41" s="73"/>
      <c r="AD41" s="85"/>
    </row>
    <row r="42" spans="1:32" x14ac:dyDescent="0.3">
      <c r="A42" s="2"/>
      <c r="B42" s="73"/>
      <c r="C42" s="82"/>
      <c r="D42" s="86"/>
      <c r="E42" s="153"/>
      <c r="F42" s="152"/>
      <c r="H42" s="7"/>
      <c r="L42" s="9"/>
      <c r="S42" s="10"/>
      <c r="W42" s="8"/>
      <c r="X42" s="1"/>
      <c r="Y42" s="152"/>
      <c r="Z42" s="153"/>
      <c r="AA42" s="83"/>
      <c r="AB42" s="77"/>
      <c r="AC42" s="73"/>
      <c r="AD42" s="85"/>
    </row>
    <row r="43" spans="1:32" ht="10.5" customHeight="1" x14ac:dyDescent="0.3">
      <c r="A43" s="162"/>
      <c r="B43" s="73"/>
      <c r="C43" s="87"/>
      <c r="D43" s="72"/>
      <c r="E43" s="153"/>
      <c r="F43" s="152"/>
      <c r="H43" s="9"/>
      <c r="L43" s="9"/>
      <c r="S43" s="10"/>
      <c r="W43" s="10"/>
      <c r="X43" s="1"/>
      <c r="Y43" s="152"/>
      <c r="Z43" s="153"/>
      <c r="AA43" s="72"/>
      <c r="AB43" s="78"/>
      <c r="AC43" s="73"/>
      <c r="AD43" s="163"/>
    </row>
    <row r="44" spans="1:32" ht="13" x14ac:dyDescent="0.3">
      <c r="A44" s="162"/>
      <c r="B44" s="73"/>
      <c r="C44" s="82"/>
      <c r="D44" s="86"/>
      <c r="E44" s="72"/>
      <c r="F44" s="72"/>
      <c r="G44" s="142" t="str">
        <f>IF($AJ$6=TRUE,G28+1,"")</f>
        <v/>
      </c>
      <c r="H44" s="9"/>
      <c r="I44" s="138" t="str">
        <f>IF(H40&gt;H48,G40,IF(H48&gt;H40,G48,""))</f>
        <v>Lafayette</v>
      </c>
      <c r="J44" s="133">
        <v>9</v>
      </c>
      <c r="L44" s="9"/>
      <c r="S44" s="10"/>
      <c r="U44" s="133">
        <v>10</v>
      </c>
      <c r="V44" s="131" t="str">
        <f>IF(W48&gt;W40,X48,IF(W40&gt;W48,X40,""))</f>
        <v>John Burroughs</v>
      </c>
      <c r="W44" s="10"/>
      <c r="X44" s="142" t="str">
        <f>IF($AJ$6=TRUE,X28+1,"")</f>
        <v/>
      </c>
      <c r="Y44" s="72"/>
      <c r="Z44" s="72"/>
      <c r="AA44" s="83"/>
      <c r="AB44" s="77"/>
      <c r="AC44" s="73"/>
      <c r="AD44" s="163"/>
    </row>
    <row r="45" spans="1:32" ht="10.5" customHeight="1" thickBot="1" x14ac:dyDescent="0.35">
      <c r="A45" s="2"/>
      <c r="B45" s="73"/>
      <c r="C45" s="87"/>
      <c r="D45" s="72"/>
      <c r="E45" s="1"/>
      <c r="G45" s="142"/>
      <c r="H45" s="9"/>
      <c r="I45" s="139"/>
      <c r="J45" s="134"/>
      <c r="L45" s="9"/>
      <c r="S45" s="10"/>
      <c r="U45" s="134"/>
      <c r="V45" s="132"/>
      <c r="W45" s="10"/>
      <c r="X45" s="142"/>
      <c r="Z45" s="1"/>
      <c r="AA45" s="72"/>
      <c r="AB45" s="78"/>
      <c r="AC45" s="73"/>
      <c r="AD45" s="2"/>
    </row>
    <row r="46" spans="1:32" x14ac:dyDescent="0.3">
      <c r="A46" s="2"/>
      <c r="B46" s="73"/>
      <c r="C46" s="82"/>
      <c r="D46" s="86"/>
      <c r="E46" s="131" t="str">
        <f>' Rankings 2022'!B17</f>
        <v>Westminster</v>
      </c>
      <c r="F46" s="133">
        <v>10</v>
      </c>
      <c r="H46" s="9"/>
      <c r="J46" s="7"/>
      <c r="L46" s="9"/>
      <c r="S46" s="10"/>
      <c r="U46" s="8"/>
      <c r="W46" s="10"/>
      <c r="X46" s="1"/>
      <c r="Y46" s="133">
        <v>9</v>
      </c>
      <c r="Z46" s="131" t="str">
        <f>' Rankings 2022'!B18</f>
        <v>Parkway West</v>
      </c>
      <c r="AA46" s="83"/>
      <c r="AB46" s="77"/>
      <c r="AC46" s="73"/>
      <c r="AD46" s="2"/>
    </row>
    <row r="47" spans="1:32" ht="15" customHeight="1" thickBot="1" x14ac:dyDescent="0.35">
      <c r="A47" s="162" t="str">
        <f>IF($AJ$6=TRUE,A43+1,"")</f>
        <v/>
      </c>
      <c r="B47" s="73"/>
      <c r="C47" s="87"/>
      <c r="D47" s="89">
        <v>13</v>
      </c>
      <c r="E47" s="132"/>
      <c r="F47" s="134"/>
      <c r="H47" s="9"/>
      <c r="J47" s="9"/>
      <c r="L47" s="9"/>
      <c r="S47" s="10"/>
      <c r="U47" s="10"/>
      <c r="W47" s="10"/>
      <c r="X47" s="1"/>
      <c r="Y47" s="134"/>
      <c r="Z47" s="132"/>
      <c r="AA47" s="89">
        <v>14</v>
      </c>
      <c r="AB47" s="78"/>
      <c r="AC47" s="73"/>
      <c r="AD47" s="162" t="str">
        <f>IF($AJ$6=TRUE,AD43+1,"")</f>
        <v/>
      </c>
    </row>
    <row r="48" spans="1:32" ht="13" x14ac:dyDescent="0.3">
      <c r="A48" s="162"/>
      <c r="B48" s="73"/>
      <c r="C48" s="88"/>
      <c r="D48" s="86"/>
      <c r="E48" s="143" t="str">
        <f>IF($AJ$6=TRUE,E40+1,"")</f>
        <v/>
      </c>
      <c r="F48" s="7"/>
      <c r="G48" s="138" t="str">
        <f>IF(F46&gt;F50,E46,IF(F50&gt;F46,E50,""))</f>
        <v>Westminster</v>
      </c>
      <c r="H48" s="135">
        <v>5</v>
      </c>
      <c r="J48" s="9"/>
      <c r="L48" s="9"/>
      <c r="S48" s="10"/>
      <c r="U48" s="10"/>
      <c r="W48" s="146">
        <v>3</v>
      </c>
      <c r="X48" s="131" t="str">
        <f>IF(Y50&gt;Y46,Z50,IF(Y46&gt;Y50,Z46,""))</f>
        <v>Parkway West</v>
      </c>
      <c r="Y48" s="8"/>
      <c r="Z48" s="143" t="str">
        <f>IF($AJ$6=TRUE,Z40+1,"")</f>
        <v/>
      </c>
      <c r="AA48" s="83"/>
      <c r="AB48" s="77"/>
      <c r="AC48" s="73"/>
      <c r="AD48" s="162"/>
    </row>
    <row r="49" spans="1:30" ht="10.5" customHeight="1" thickBot="1" x14ac:dyDescent="0.35">
      <c r="A49" s="2"/>
      <c r="B49" s="18"/>
      <c r="C49" s="28"/>
      <c r="E49" s="142"/>
      <c r="F49" s="9"/>
      <c r="G49" s="139"/>
      <c r="H49" s="136"/>
      <c r="J49" s="9"/>
      <c r="L49" s="9"/>
      <c r="S49" s="10"/>
      <c r="U49" s="10"/>
      <c r="W49" s="147"/>
      <c r="X49" s="132"/>
      <c r="Y49" s="10"/>
      <c r="Z49" s="142"/>
      <c r="AB49" s="55"/>
      <c r="AC49" s="18"/>
      <c r="AD49" s="2"/>
    </row>
    <row r="50" spans="1:30" ht="15" thickBot="1" x14ac:dyDescent="0.35">
      <c r="A50" s="2"/>
      <c r="B50" s="19">
        <v>20</v>
      </c>
      <c r="C50" s="30" t="str">
        <f>' Rankings 2022'!B24</f>
        <v>St. Dominic</v>
      </c>
      <c r="D50" s="31">
        <v>13</v>
      </c>
      <c r="E50" s="131" t="str">
        <f>IF(D50&gt;D52,C50,IF(D52&gt;D50,C52,""))</f>
        <v>St. Dominic</v>
      </c>
      <c r="F50" s="135">
        <v>8</v>
      </c>
      <c r="J50" s="9"/>
      <c r="L50" s="9"/>
      <c r="S50" s="10"/>
      <c r="U50" s="10"/>
      <c r="X50" s="1"/>
      <c r="Y50" s="146">
        <v>8</v>
      </c>
      <c r="Z50" s="131" t="str">
        <f>IF(AA52&gt;AA50,AB52,IF(AA50&gt;AA52,AB50,""))</f>
        <v>Clayton</v>
      </c>
      <c r="AA50" s="34">
        <v>20</v>
      </c>
      <c r="AB50" s="54" t="str">
        <f>' Rankings 2022'!B23</f>
        <v>Clayton</v>
      </c>
      <c r="AC50" s="19">
        <v>19</v>
      </c>
      <c r="AD50" s="2"/>
    </row>
    <row r="51" spans="1:30" ht="10.5" customHeight="1" thickBot="1" x14ac:dyDescent="0.35">
      <c r="A51" s="162" t="str">
        <f>IF($AJ$6=TRUE,A47+1,"")</f>
        <v/>
      </c>
      <c r="B51" s="18"/>
      <c r="C51" s="28"/>
      <c r="D51" s="7"/>
      <c r="E51" s="132"/>
      <c r="F51" s="136"/>
      <c r="J51" s="9"/>
      <c r="L51" s="9"/>
      <c r="S51" s="10"/>
      <c r="U51" s="10"/>
      <c r="X51" s="1"/>
      <c r="Y51" s="147"/>
      <c r="Z51" s="132"/>
      <c r="AA51" s="8"/>
      <c r="AB51" s="55"/>
      <c r="AC51" s="18"/>
      <c r="AD51" s="162" t="str">
        <f>IF($AJ$6=TRUE,AD47+1,"")</f>
        <v/>
      </c>
    </row>
    <row r="52" spans="1:30" ht="13.75" customHeight="1" thickBot="1" x14ac:dyDescent="0.35">
      <c r="A52" s="162"/>
      <c r="B52" s="19">
        <v>29</v>
      </c>
      <c r="C52" s="30" t="str">
        <f>' Rankings 2022'!B33</f>
        <v>Webster Groves</v>
      </c>
      <c r="D52" s="32">
        <v>3</v>
      </c>
      <c r="E52" s="1"/>
      <c r="H52" s="144"/>
      <c r="I52" s="145"/>
      <c r="J52" s="9"/>
      <c r="K52" s="138" t="str">
        <f>IF(J44&gt;J60,I44,IF(J60&gt;J44,I60,""))</f>
        <v>Rockwood Summit</v>
      </c>
      <c r="L52" s="135">
        <v>5</v>
      </c>
      <c r="S52" s="146">
        <v>6</v>
      </c>
      <c r="T52" s="131" t="str">
        <f>IF(U60&gt;U44,V60,IF(U44&gt;U60,V44,""))</f>
        <v>John Burroughs</v>
      </c>
      <c r="U52" s="10"/>
      <c r="V52" s="148"/>
      <c r="W52" s="149"/>
      <c r="X52" s="1"/>
      <c r="Z52" s="1"/>
      <c r="AA52" s="33">
        <v>4</v>
      </c>
      <c r="AB52" s="54" t="str">
        <f>' Rankings 2022'!B34</f>
        <v>Incarnate Word Academy</v>
      </c>
      <c r="AC52" s="19">
        <v>30</v>
      </c>
      <c r="AD52" s="162"/>
    </row>
    <row r="53" spans="1:30" ht="10.5" customHeight="1" thickBot="1" x14ac:dyDescent="0.35">
      <c r="A53" s="2"/>
      <c r="B53" s="18"/>
      <c r="C53" s="28"/>
      <c r="E53" s="1"/>
      <c r="H53" s="145"/>
      <c r="I53" s="145"/>
      <c r="J53" s="9"/>
      <c r="K53" s="139"/>
      <c r="L53" s="136"/>
      <c r="S53" s="147"/>
      <c r="T53" s="132"/>
      <c r="U53" s="10"/>
      <c r="V53" s="149"/>
      <c r="W53" s="149"/>
      <c r="X53" s="1"/>
      <c r="Z53" s="1"/>
      <c r="AB53" s="55"/>
      <c r="AC53" s="18"/>
      <c r="AD53" s="2"/>
    </row>
    <row r="54" spans="1:30" x14ac:dyDescent="0.35">
      <c r="A54" s="85"/>
      <c r="B54" s="73"/>
      <c r="C54" s="82"/>
      <c r="D54" s="86"/>
      <c r="E54" s="153"/>
      <c r="F54" s="152"/>
      <c r="I54" s="12" t="str">
        <f>IF($AJ$6=TRUE,I22+1,"")</f>
        <v/>
      </c>
      <c r="J54" s="9"/>
      <c r="L54" s="15"/>
      <c r="U54" s="10"/>
      <c r="V54" s="11" t="str">
        <f>IF($AJ$6=TRUE,V22+1,"")</f>
        <v/>
      </c>
      <c r="X54" s="1"/>
      <c r="Y54" s="152"/>
      <c r="Z54" s="153"/>
      <c r="AA54" s="83"/>
      <c r="AB54" s="77"/>
      <c r="AC54" s="73"/>
      <c r="AD54" s="85"/>
    </row>
    <row r="55" spans="1:30" ht="10.5" customHeight="1" x14ac:dyDescent="0.3">
      <c r="A55" s="163"/>
      <c r="B55" s="73"/>
      <c r="C55" s="87"/>
      <c r="D55" s="72"/>
      <c r="E55" s="153"/>
      <c r="F55" s="152"/>
      <c r="J55" s="9"/>
      <c r="U55" s="10"/>
      <c r="X55" s="1"/>
      <c r="Y55" s="152"/>
      <c r="Z55" s="153"/>
      <c r="AA55" s="72"/>
      <c r="AB55" s="78"/>
      <c r="AC55" s="73"/>
      <c r="AD55" s="163"/>
    </row>
    <row r="56" spans="1:30" ht="13" x14ac:dyDescent="0.3">
      <c r="A56" s="163"/>
      <c r="B56" s="73"/>
      <c r="C56" s="82"/>
      <c r="D56" s="86"/>
      <c r="E56" s="140"/>
      <c r="F56" s="72"/>
      <c r="G56" s="131" t="str">
        <f>' Rankings 2022'!B9</f>
        <v>Rockwood Summit</v>
      </c>
      <c r="H56" s="133">
        <v>15</v>
      </c>
      <c r="J56" s="9"/>
      <c r="N56" s="93" t="s">
        <v>22</v>
      </c>
      <c r="U56" s="10"/>
      <c r="W56" s="133">
        <v>14</v>
      </c>
      <c r="X56" s="131" t="str">
        <f>' Rankings 2022'!B10</f>
        <v>Parkway South</v>
      </c>
      <c r="Y56" s="72"/>
      <c r="Z56" s="140"/>
      <c r="AA56" s="83"/>
      <c r="AB56" s="77"/>
      <c r="AC56" s="73"/>
      <c r="AD56" s="163"/>
    </row>
    <row r="57" spans="1:30" ht="15" customHeight="1" thickBot="1" x14ac:dyDescent="0.35">
      <c r="A57" s="85"/>
      <c r="B57" s="73"/>
      <c r="C57" s="87"/>
      <c r="D57" s="72"/>
      <c r="E57" s="140"/>
      <c r="F57" s="89">
        <v>5</v>
      </c>
      <c r="G57" s="132"/>
      <c r="H57" s="134"/>
      <c r="J57" s="9"/>
      <c r="N57" s="123" t="s">
        <v>116</v>
      </c>
      <c r="O57" s="126">
        <f>'Game List'!E57</f>
        <v>0.41666666666666669</v>
      </c>
      <c r="U57" s="10"/>
      <c r="W57" s="134"/>
      <c r="X57" s="132"/>
      <c r="Y57" s="89">
        <v>6</v>
      </c>
      <c r="Z57" s="140"/>
      <c r="AA57" s="72"/>
      <c r="AB57" s="78"/>
      <c r="AC57" s="73"/>
      <c r="AD57" s="85"/>
    </row>
    <row r="58" spans="1:30" x14ac:dyDescent="0.3">
      <c r="A58" s="85"/>
      <c r="B58" s="73"/>
      <c r="C58" s="82"/>
      <c r="D58" s="86"/>
      <c r="E58" s="153"/>
      <c r="F58" s="152"/>
      <c r="H58" s="7"/>
      <c r="J58" s="9"/>
      <c r="L58" s="131" t="str">
        <f>T52</f>
        <v>John Burroughs</v>
      </c>
      <c r="M58" s="131"/>
      <c r="N58" s="166"/>
      <c r="O58" s="133"/>
      <c r="P58"/>
      <c r="U58" s="10"/>
      <c r="W58" s="8"/>
      <c r="X58" s="1"/>
      <c r="Y58" s="152"/>
      <c r="Z58" s="153"/>
      <c r="AA58" s="83"/>
      <c r="AB58" s="77"/>
      <c r="AC58" s="73"/>
      <c r="AD58" s="85"/>
    </row>
    <row r="59" spans="1:30" ht="10.5" customHeight="1" thickBot="1" x14ac:dyDescent="0.35">
      <c r="A59" s="163"/>
      <c r="B59" s="73"/>
      <c r="C59" s="87"/>
      <c r="D59" s="72"/>
      <c r="E59" s="153"/>
      <c r="F59" s="152"/>
      <c r="H59" s="9"/>
      <c r="J59" s="9"/>
      <c r="L59" s="131"/>
      <c r="M59" s="131"/>
      <c r="N59" s="166"/>
      <c r="O59" s="134"/>
      <c r="P59"/>
      <c r="U59" s="10"/>
      <c r="W59" s="10"/>
      <c r="X59" s="1"/>
      <c r="Y59" s="152"/>
      <c r="Z59" s="153"/>
      <c r="AA59" s="72"/>
      <c r="AB59" s="78"/>
      <c r="AC59" s="73"/>
      <c r="AD59" s="163"/>
    </row>
    <row r="60" spans="1:30" ht="13" x14ac:dyDescent="0.3">
      <c r="A60" s="163"/>
      <c r="B60" s="73"/>
      <c r="C60" s="82"/>
      <c r="D60" s="86"/>
      <c r="E60" s="72"/>
      <c r="F60" s="72"/>
      <c r="G60" s="142" t="str">
        <f>IF($AJ$6=TRUE,G44+1,"")</f>
        <v/>
      </c>
      <c r="H60" s="9"/>
      <c r="I60" s="138" t="str">
        <f>IF(H56&gt;H64,G56,IF(H64&gt;H56,G64,""))</f>
        <v>Rockwood Summit</v>
      </c>
      <c r="J60" s="135">
        <v>15</v>
      </c>
      <c r="L60" s="58"/>
      <c r="N60" s="58"/>
      <c r="O60" s="7"/>
      <c r="P60"/>
      <c r="U60" s="146">
        <v>7</v>
      </c>
      <c r="V60" s="131" t="str">
        <f>IF(W64&gt;W56,X64,IF(W56&gt;W64,X56,""))</f>
        <v>Parkway South</v>
      </c>
      <c r="W60" s="10"/>
      <c r="X60" s="142" t="str">
        <f>IF($AJ$6=TRUE,X44+1,"")</f>
        <v/>
      </c>
      <c r="Y60" s="72"/>
      <c r="Z60" s="72"/>
      <c r="AA60" s="83"/>
      <c r="AB60" s="77"/>
      <c r="AC60" s="73"/>
      <c r="AD60" s="163"/>
    </row>
    <row r="61" spans="1:30" ht="15" customHeight="1" thickBot="1" x14ac:dyDescent="0.35">
      <c r="A61" s="2"/>
      <c r="B61" s="18"/>
      <c r="C61" s="28"/>
      <c r="E61" s="1"/>
      <c r="G61" s="142"/>
      <c r="H61" s="9"/>
      <c r="I61" s="139"/>
      <c r="J61" s="136"/>
      <c r="L61" s="58"/>
      <c r="N61" s="58"/>
      <c r="O61" s="60"/>
      <c r="P61"/>
      <c r="U61" s="147"/>
      <c r="V61" s="132"/>
      <c r="W61" s="10"/>
      <c r="X61" s="142"/>
      <c r="Z61" s="1"/>
      <c r="AA61" s="72"/>
      <c r="AB61" s="78"/>
      <c r="AC61" s="73"/>
      <c r="AD61" s="2"/>
    </row>
    <row r="62" spans="1:30" x14ac:dyDescent="0.3">
      <c r="A62" s="2"/>
      <c r="B62" s="73"/>
      <c r="C62" s="82"/>
      <c r="D62" s="86"/>
      <c r="E62" s="131" t="str">
        <f>' Rankings 2022'!B16</f>
        <v>Marquette</v>
      </c>
      <c r="F62" s="133">
        <v>10</v>
      </c>
      <c r="H62" s="9"/>
      <c r="L62" s="62"/>
      <c r="M62" s="62"/>
      <c r="N62" s="142" t="str">
        <f>IF($AJ$6=TRUE,N51+1,"")</f>
        <v/>
      </c>
      <c r="O62" s="60"/>
      <c r="P62" s="138"/>
      <c r="Q62" s="62"/>
      <c r="W62" s="10"/>
      <c r="X62" s="1"/>
      <c r="Y62" s="133">
        <v>19</v>
      </c>
      <c r="Z62" s="131" t="str">
        <f>' Rankings 2022'!B15</f>
        <v>Villa Duchesne</v>
      </c>
      <c r="AA62" s="83"/>
      <c r="AB62" s="77"/>
      <c r="AC62" s="73"/>
      <c r="AD62" s="2"/>
    </row>
    <row r="63" spans="1:30" ht="15" customHeight="1" thickBot="1" x14ac:dyDescent="0.35">
      <c r="A63" s="162" t="str">
        <f>IF($AJ$6=TRUE,A59+1,"")</f>
        <v/>
      </c>
      <c r="B63" s="73"/>
      <c r="C63" s="87"/>
      <c r="D63" s="89">
        <v>12</v>
      </c>
      <c r="E63" s="132"/>
      <c r="F63" s="134"/>
      <c r="H63" s="9"/>
      <c r="L63" s="61"/>
      <c r="M63" s="61"/>
      <c r="N63" s="142"/>
      <c r="O63" s="60"/>
      <c r="P63" s="139"/>
      <c r="Q63" s="92"/>
      <c r="S63" s="58"/>
      <c r="W63" s="10"/>
      <c r="X63" s="1"/>
      <c r="Y63" s="134"/>
      <c r="Z63" s="132"/>
      <c r="AA63" s="89">
        <v>11</v>
      </c>
      <c r="AB63" s="78"/>
      <c r="AC63" s="73"/>
      <c r="AD63" s="162" t="str">
        <f>IF($AJ$6=TRUE,AD59+1,"")</f>
        <v/>
      </c>
    </row>
    <row r="64" spans="1:30" ht="13" x14ac:dyDescent="0.3">
      <c r="A64" s="162"/>
      <c r="B64" s="73"/>
      <c r="C64" s="82"/>
      <c r="D64" s="86"/>
      <c r="E64" s="143" t="str">
        <f>IF($AJ$6=TRUE,E56+1,"")</f>
        <v/>
      </c>
      <c r="F64" s="7"/>
      <c r="G64" s="138" t="str">
        <f>IF(F62&gt;F66,E62,IF(F66&gt;F62,E66,""))</f>
        <v>Marquette</v>
      </c>
      <c r="H64" s="135">
        <v>5</v>
      </c>
      <c r="L64" s="58"/>
      <c r="N64" s="58"/>
      <c r="O64" s="60"/>
      <c r="P64"/>
      <c r="S64"/>
      <c r="W64" s="146">
        <v>10</v>
      </c>
      <c r="X64" s="131" t="str">
        <f>IF(Y66&gt;Y62,Z66,IF(Y62&gt;Y66,Z62,""))</f>
        <v>Villa Duchesne</v>
      </c>
      <c r="Y64" s="8"/>
      <c r="Z64" s="143" t="str">
        <f>IF($AJ$6=TRUE,Z56+1,"")</f>
        <v/>
      </c>
      <c r="AA64" s="83"/>
      <c r="AB64" s="77"/>
      <c r="AC64" s="73"/>
      <c r="AD64" s="162"/>
    </row>
    <row r="65" spans="1:30" ht="10.5" customHeight="1" thickBot="1" x14ac:dyDescent="0.35">
      <c r="A65" s="2"/>
      <c r="B65" s="18"/>
      <c r="C65" s="28"/>
      <c r="E65" s="142"/>
      <c r="F65" s="9"/>
      <c r="G65" s="139"/>
      <c r="H65" s="136"/>
      <c r="L65" s="58"/>
      <c r="N65" s="58"/>
      <c r="O65" s="60"/>
      <c r="P65"/>
      <c r="S65"/>
      <c r="W65" s="147"/>
      <c r="X65" s="132"/>
      <c r="Y65" s="10"/>
      <c r="Z65" s="142"/>
      <c r="AB65" s="55"/>
      <c r="AC65" s="18"/>
      <c r="AD65" s="2"/>
    </row>
    <row r="66" spans="1:30" ht="15" thickBot="1" x14ac:dyDescent="0.35">
      <c r="A66" s="2"/>
      <c r="B66" s="19">
        <v>21</v>
      </c>
      <c r="C66" s="30" t="str">
        <f>' Rankings 2022'!B25</f>
        <v>Nerinx Hall</v>
      </c>
      <c r="D66" s="31">
        <v>1</v>
      </c>
      <c r="E66" s="131" t="str">
        <f>IF(D66&gt;D68,C66,IF(D68&gt;D66,C68,""))</f>
        <v>Nerinx Hall</v>
      </c>
      <c r="F66" s="135">
        <v>6</v>
      </c>
      <c r="L66" s="130"/>
      <c r="M66" s="96"/>
      <c r="N66" s="165"/>
      <c r="O66" s="135"/>
      <c r="P66"/>
      <c r="S66"/>
      <c r="X66" s="1"/>
      <c r="Y66" s="146">
        <v>7</v>
      </c>
      <c r="Z66" s="131" t="str">
        <f>IF(AA68&gt;AA66,AB68,IF(AA66&gt;AA68,AB66,""))</f>
        <v>Ladue Horton Watkins</v>
      </c>
      <c r="AA66" s="34">
        <v>1</v>
      </c>
      <c r="AB66" s="54" t="str">
        <f>' Rankings 2022'!B26</f>
        <v>Ladue Horton Watkins</v>
      </c>
      <c r="AC66" s="19">
        <v>22</v>
      </c>
      <c r="AD66" s="2"/>
    </row>
    <row r="67" spans="1:30" ht="10.5" customHeight="1" thickBot="1" x14ac:dyDescent="0.35">
      <c r="A67" s="162" t="str">
        <f>IF($AJ$6=TRUE,A63+1,"")</f>
        <v/>
      </c>
      <c r="B67" s="18"/>
      <c r="C67" s="28"/>
      <c r="D67" s="7"/>
      <c r="E67" s="132"/>
      <c r="F67" s="136"/>
      <c r="K67" s="62"/>
      <c r="L67" s="167" t="str">
        <f>I60</f>
        <v>Rockwood Summit</v>
      </c>
      <c r="M67" s="167"/>
      <c r="N67" s="166"/>
      <c r="O67" s="136"/>
      <c r="P67"/>
      <c r="R67" s="62"/>
      <c r="S67" s="62"/>
      <c r="T67" s="62"/>
      <c r="X67" s="1"/>
      <c r="Y67" s="147"/>
      <c r="Z67" s="132"/>
      <c r="AA67" s="8"/>
      <c r="AB67" s="55"/>
      <c r="AC67" s="18"/>
      <c r="AD67" s="162" t="str">
        <f>IF($AJ$6=TRUE,AD63+1,"")</f>
        <v/>
      </c>
    </row>
    <row r="68" spans="1:30" ht="13.5" thickBot="1" x14ac:dyDescent="0.35">
      <c r="A68" s="162"/>
      <c r="B68" s="19">
        <v>28</v>
      </c>
      <c r="C68" s="30" t="str">
        <f>' Rankings 2022'!B32</f>
        <v>Oakville High School</v>
      </c>
      <c r="D68" s="32">
        <v>0</v>
      </c>
      <c r="K68" s="61"/>
      <c r="L68" s="58"/>
      <c r="O68" s="58"/>
      <c r="P68" s="58"/>
      <c r="R68" s="61"/>
      <c r="S68" s="61"/>
      <c r="T68" s="1"/>
      <c r="Z68" s="1"/>
      <c r="AA68" s="33">
        <v>0</v>
      </c>
      <c r="AB68" s="54" t="str">
        <f>' Rankings 2022'!B31</f>
        <v>Parkway Central</v>
      </c>
      <c r="AC68" s="19">
        <v>27</v>
      </c>
      <c r="AD68" s="162"/>
    </row>
    <row r="69" spans="1:30" x14ac:dyDescent="0.25">
      <c r="A69" s="2"/>
      <c r="S69"/>
      <c r="AD69" s="2"/>
    </row>
    <row r="70" spans="1:30" x14ac:dyDescent="0.25">
      <c r="A70" s="2"/>
      <c r="S70" s="58"/>
      <c r="AD70" s="2"/>
    </row>
    <row r="71" spans="1:30" x14ac:dyDescent="0.35">
      <c r="S71" s="58"/>
    </row>
    <row r="72" spans="1:30" x14ac:dyDescent="0.35">
      <c r="S72" s="58"/>
    </row>
    <row r="73" spans="1:30" x14ac:dyDescent="0.35">
      <c r="S73" s="58"/>
    </row>
  </sheetData>
  <mergeCells count="200">
    <mergeCell ref="L67:N67"/>
    <mergeCell ref="N62:N63"/>
    <mergeCell ref="P62:P63"/>
    <mergeCell ref="O66:O67"/>
    <mergeCell ref="AF4:AF12"/>
    <mergeCell ref="AF15:AF20"/>
    <mergeCell ref="AF23:AF28"/>
    <mergeCell ref="AF35:AF38"/>
    <mergeCell ref="S52:S53"/>
    <mergeCell ref="U60:U61"/>
    <mergeCell ref="AD39:AD40"/>
    <mergeCell ref="AD43:AD44"/>
    <mergeCell ref="Z32:Z33"/>
    <mergeCell ref="Z42:Z43"/>
    <mergeCell ref="Z40:Z41"/>
    <mergeCell ref="Y42:Y43"/>
    <mergeCell ref="Y38:Y39"/>
    <mergeCell ref="Z26:Z27"/>
    <mergeCell ref="AD63:AD64"/>
    <mergeCell ref="AD67:AD68"/>
    <mergeCell ref="Z6:Z7"/>
    <mergeCell ref="Y6:Y7"/>
    <mergeCell ref="X60:X61"/>
    <mergeCell ref="X56:X57"/>
    <mergeCell ref="AD51:AD52"/>
    <mergeCell ref="AD55:AD56"/>
    <mergeCell ref="AD59:AD60"/>
    <mergeCell ref="AD47:AD48"/>
    <mergeCell ref="O58:O59"/>
    <mergeCell ref="J60:J61"/>
    <mergeCell ref="V28:V29"/>
    <mergeCell ref="V60:V61"/>
    <mergeCell ref="W32:W33"/>
    <mergeCell ref="J44:J45"/>
    <mergeCell ref="O36:P36"/>
    <mergeCell ref="W56:W57"/>
    <mergeCell ref="U44:U45"/>
    <mergeCell ref="T52:T53"/>
    <mergeCell ref="V44:V45"/>
    <mergeCell ref="K52:K53"/>
    <mergeCell ref="L52:L53"/>
    <mergeCell ref="W48:W49"/>
    <mergeCell ref="Z34:Z35"/>
    <mergeCell ref="X40:X41"/>
    <mergeCell ref="L58:N59"/>
    <mergeCell ref="E24:E25"/>
    <mergeCell ref="E32:E33"/>
    <mergeCell ref="E40:E41"/>
    <mergeCell ref="E48:E49"/>
    <mergeCell ref="E56:E57"/>
    <mergeCell ref="AD27:AD28"/>
    <mergeCell ref="AD31:AD32"/>
    <mergeCell ref="AD35:AD36"/>
    <mergeCell ref="Z62:Z63"/>
    <mergeCell ref="W40:W41"/>
    <mergeCell ref="Y50:Y51"/>
    <mergeCell ref="Z50:Z51"/>
    <mergeCell ref="Y54:Y55"/>
    <mergeCell ref="Z54:Z55"/>
    <mergeCell ref="Z48:Z49"/>
    <mergeCell ref="V52:W53"/>
    <mergeCell ref="X48:X49"/>
    <mergeCell ref="Z46:Z47"/>
    <mergeCell ref="E42:E43"/>
    <mergeCell ref="Y30:Y31"/>
    <mergeCell ref="Z30:Z31"/>
    <mergeCell ref="Z38:Z39"/>
    <mergeCell ref="Z24:Z25"/>
    <mergeCell ref="E38:E39"/>
    <mergeCell ref="A35:A36"/>
    <mergeCell ref="A39:A40"/>
    <mergeCell ref="A43:A44"/>
    <mergeCell ref="A47:A48"/>
    <mergeCell ref="A59:A60"/>
    <mergeCell ref="A63:A64"/>
    <mergeCell ref="A51:A52"/>
    <mergeCell ref="A55:A56"/>
    <mergeCell ref="A7:A8"/>
    <mergeCell ref="A11:A12"/>
    <mergeCell ref="A15:A16"/>
    <mergeCell ref="A19:A20"/>
    <mergeCell ref="A67:A68"/>
    <mergeCell ref="AD7:AD8"/>
    <mergeCell ref="AD11:AD12"/>
    <mergeCell ref="AD15:AD16"/>
    <mergeCell ref="AD19:AD20"/>
    <mergeCell ref="AD23:AD24"/>
    <mergeCell ref="A23:A24"/>
    <mergeCell ref="A27:A28"/>
    <mergeCell ref="A31:A32"/>
    <mergeCell ref="K20:K21"/>
    <mergeCell ref="J28:J29"/>
    <mergeCell ref="E30:E31"/>
    <mergeCell ref="F30:F31"/>
    <mergeCell ref="E26:E27"/>
    <mergeCell ref="F26:F27"/>
    <mergeCell ref="I28:I29"/>
    <mergeCell ref="W64:W65"/>
    <mergeCell ref="X64:X65"/>
    <mergeCell ref="Z56:Z57"/>
    <mergeCell ref="Z64:Z65"/>
    <mergeCell ref="Z58:Z59"/>
    <mergeCell ref="Y66:Y67"/>
    <mergeCell ref="Z66:Z67"/>
    <mergeCell ref="Y62:Y63"/>
    <mergeCell ref="Z10:Z11"/>
    <mergeCell ref="Y10:Y11"/>
    <mergeCell ref="Z14:Z15"/>
    <mergeCell ref="Z16:Z17"/>
    <mergeCell ref="Z22:Z23"/>
    <mergeCell ref="Y22:Y23"/>
    <mergeCell ref="Y14:Y15"/>
    <mergeCell ref="Y18:Y19"/>
    <mergeCell ref="Z18:Z19"/>
    <mergeCell ref="N2:Q2"/>
    <mergeCell ref="N3:Q3"/>
    <mergeCell ref="U12:U13"/>
    <mergeCell ref="O40:O41"/>
    <mergeCell ref="U28:U29"/>
    <mergeCell ref="T20:T21"/>
    <mergeCell ref="N33:Q34"/>
    <mergeCell ref="S20:S21"/>
    <mergeCell ref="N32:Q32"/>
    <mergeCell ref="E66:E67"/>
    <mergeCell ref="F66:F67"/>
    <mergeCell ref="I60:I61"/>
    <mergeCell ref="G64:G65"/>
    <mergeCell ref="H64:H65"/>
    <mergeCell ref="G60:G61"/>
    <mergeCell ref="E64:E65"/>
    <mergeCell ref="E62:E63"/>
    <mergeCell ref="F62:F63"/>
    <mergeCell ref="Y26:Y27"/>
    <mergeCell ref="Y34:Y35"/>
    <mergeCell ref="F34:F35"/>
    <mergeCell ref="F42:F43"/>
    <mergeCell ref="F38:F39"/>
    <mergeCell ref="H48:H49"/>
    <mergeCell ref="E58:E59"/>
    <mergeCell ref="F58:F59"/>
    <mergeCell ref="F46:F47"/>
    <mergeCell ref="G44:G45"/>
    <mergeCell ref="G48:G49"/>
    <mergeCell ref="E54:E55"/>
    <mergeCell ref="F54:F55"/>
    <mergeCell ref="G56:G57"/>
    <mergeCell ref="E50:E51"/>
    <mergeCell ref="F50:F51"/>
    <mergeCell ref="E46:E47"/>
    <mergeCell ref="Y46:Y47"/>
    <mergeCell ref="H56:H57"/>
    <mergeCell ref="H52:I53"/>
    <mergeCell ref="E34:E35"/>
    <mergeCell ref="Y58:Y59"/>
    <mergeCell ref="G24:G25"/>
    <mergeCell ref="G40:G41"/>
    <mergeCell ref="G32:G33"/>
    <mergeCell ref="G28:G29"/>
    <mergeCell ref="L20:L21"/>
    <mergeCell ref="X24:X25"/>
    <mergeCell ref="M28:O29"/>
    <mergeCell ref="P40:R41"/>
    <mergeCell ref="W24:W25"/>
    <mergeCell ref="X28:X29"/>
    <mergeCell ref="X32:X33"/>
    <mergeCell ref="W16:W17"/>
    <mergeCell ref="P28:P29"/>
    <mergeCell ref="X12:X13"/>
    <mergeCell ref="V12:V13"/>
    <mergeCell ref="V20:W21"/>
    <mergeCell ref="I44:I45"/>
    <mergeCell ref="H24:H25"/>
    <mergeCell ref="H40:H41"/>
    <mergeCell ref="H32:H33"/>
    <mergeCell ref="X44:X45"/>
    <mergeCell ref="J12:J13"/>
    <mergeCell ref="E22:E23"/>
    <mergeCell ref="F22:F23"/>
    <mergeCell ref="F14:F15"/>
    <mergeCell ref="E14:E15"/>
    <mergeCell ref="F18:F19"/>
    <mergeCell ref="E18:E19"/>
    <mergeCell ref="B1:AC1"/>
    <mergeCell ref="G8:G9"/>
    <mergeCell ref="H16:H17"/>
    <mergeCell ref="G16:G17"/>
    <mergeCell ref="H8:H9"/>
    <mergeCell ref="I12:I13"/>
    <mergeCell ref="X16:X17"/>
    <mergeCell ref="Z8:Z9"/>
    <mergeCell ref="F6:F7"/>
    <mergeCell ref="E6:E7"/>
    <mergeCell ref="F10:F11"/>
    <mergeCell ref="E10:E11"/>
    <mergeCell ref="E8:E9"/>
    <mergeCell ref="E16:E17"/>
    <mergeCell ref="H20:I21"/>
    <mergeCell ref="G12:G13"/>
    <mergeCell ref="X8:X9"/>
    <mergeCell ref="W8:W9"/>
  </mergeCells>
  <phoneticPr fontId="0" type="noConversion"/>
  <conditionalFormatting sqref="C62 C10 C14 C18 C22 C26 C30 C38 C42 C46 C50 C54 C58 C34 C66">
    <cfRule type="expression" dxfId="25" priority="114" stopIfTrue="1">
      <formula>D12&gt;D10</formula>
    </cfRule>
  </conditionalFormatting>
  <conditionalFormatting sqref="C8 C64 C12 C16 C20 C24 C28 C32 C40 C44 C48 C52 C56 C60 C36 C68">
    <cfRule type="expression" dxfId="24" priority="113" stopIfTrue="1">
      <formula>D6&gt;D8</formula>
    </cfRule>
  </conditionalFormatting>
  <conditionalFormatting sqref="E6:E7 E14:E15 E22:E23 E30:E31 E38:E39 E46:E47 E54:E55 E62:E63">
    <cfRule type="expression" dxfId="23" priority="112" stopIfTrue="1">
      <formula>F10&gt;F6</formula>
    </cfRule>
  </conditionalFormatting>
  <conditionalFormatting sqref="E10:E11 E18:E19 E26:E27 E34:E35 E42:E43 E50:E51 E58:E59 E66:E67">
    <cfRule type="expression" dxfId="22" priority="111" stopIfTrue="1">
      <formula>F6&gt;F10</formula>
    </cfRule>
  </conditionalFormatting>
  <conditionalFormatting sqref="G8:G9 G24:G25 G40:G41 G56:G57">
    <cfRule type="expression" dxfId="21" priority="110" stopIfTrue="1">
      <formula>H16&gt;H8</formula>
    </cfRule>
  </conditionalFormatting>
  <conditionalFormatting sqref="G16:G17 G32:G33 G48:G49 G64:G65 N66">
    <cfRule type="expression" dxfId="20" priority="109" stopIfTrue="1">
      <formula>H8&gt;H16</formula>
    </cfRule>
  </conditionalFormatting>
  <conditionalFormatting sqref="K20:K21">
    <cfRule type="expression" dxfId="19" priority="102" stopIfTrue="1">
      <formula>L52&gt;L20</formula>
    </cfRule>
  </conditionalFormatting>
  <conditionalFormatting sqref="AB6 AB18 AB10 AB14 AB22 AB26 AB30 AB34 AB38 AB42 AB46 AB50 AB54 AB58 AB62 AB66">
    <cfRule type="expression" dxfId="18" priority="101" stopIfTrue="1">
      <formula>AA8&gt;AA6</formula>
    </cfRule>
  </conditionalFormatting>
  <conditionalFormatting sqref="AB8 AB12 AB16 AB20 AB24 AB28 AB32 AB36 AB40 AB44 AB48 AB52 AB56 AB60 AB64 AB68">
    <cfRule type="expression" dxfId="17" priority="100" stopIfTrue="1">
      <formula>AA6&gt;AA8</formula>
    </cfRule>
  </conditionalFormatting>
  <conditionalFormatting sqref="Z6:Z7 Z14:Z15 Z22:Z23 Z30:Z31 Z38:Z39 Z46:Z47 Z54:Z55 Z62:Z63">
    <cfRule type="expression" dxfId="16" priority="39" stopIfTrue="1">
      <formula>Y10&gt;Y6</formula>
    </cfRule>
  </conditionalFormatting>
  <conditionalFormatting sqref="Z10:Z11 Z18:Z19 Z26:Z27 Z34:Z35 Z42:Z43 Z50:Z51 Z58:Z59 Z66:Z67">
    <cfRule type="expression" dxfId="15" priority="38" stopIfTrue="1">
      <formula>Y6&gt;Y10</formula>
    </cfRule>
  </conditionalFormatting>
  <conditionalFormatting sqref="X8:X9 X24:X25 X40:X41 X56:X57">
    <cfRule type="expression" dxfId="14" priority="23" stopIfTrue="1">
      <formula>W16&gt;W8</formula>
    </cfRule>
  </conditionalFormatting>
  <conditionalFormatting sqref="X16:X17 X32:X33 X48:X49 X64:X65">
    <cfRule type="expression" dxfId="13" priority="22" stopIfTrue="1">
      <formula>W8&gt;W16</formula>
    </cfRule>
  </conditionalFormatting>
  <conditionalFormatting sqref="V12:V13 V44:V45">
    <cfRule type="expression" dxfId="12" priority="15" stopIfTrue="1">
      <formula>U28&gt;U12</formula>
    </cfRule>
  </conditionalFormatting>
  <conditionalFormatting sqref="T20:T21">
    <cfRule type="expression" dxfId="11" priority="11" stopIfTrue="1">
      <formula>S52&gt;S20</formula>
    </cfRule>
  </conditionalFormatting>
  <conditionalFormatting sqref="T52:T53">
    <cfRule type="expression" dxfId="10" priority="10" stopIfTrue="1">
      <formula>S20&gt;S52</formula>
    </cfRule>
  </conditionalFormatting>
  <conditionalFormatting sqref="P40:R41">
    <cfRule type="expression" dxfId="9" priority="9" stopIfTrue="1">
      <formula>P28&gt;O40</formula>
    </cfRule>
  </conditionalFormatting>
  <conditionalFormatting sqref="M28:O29">
    <cfRule type="expression" dxfId="8" priority="8" stopIfTrue="1">
      <formula>O40&gt;P28</formula>
    </cfRule>
  </conditionalFormatting>
  <conditionalFormatting sqref="V28:V29 V60:V61">
    <cfRule type="expression" dxfId="7" priority="7" stopIfTrue="1">
      <formula>U12&gt;U28</formula>
    </cfRule>
  </conditionalFormatting>
  <conditionalFormatting sqref="I12:I13 I44:I45">
    <cfRule type="expression" dxfId="6" priority="134" stopIfTrue="1">
      <formula>J28&gt;J12</formula>
    </cfRule>
  </conditionalFormatting>
  <conditionalFormatting sqref="I28:I29 I60:I61">
    <cfRule type="expression" dxfId="5" priority="135" stopIfTrue="1">
      <formula>J12&gt;J28</formula>
    </cfRule>
  </conditionalFormatting>
  <conditionalFormatting sqref="N6">
    <cfRule type="expression" dxfId="4" priority="137" stopIfTrue="1">
      <formula>D8&gt;D6</formula>
    </cfRule>
  </conditionalFormatting>
  <conditionalFormatting sqref="L58">
    <cfRule type="expression" dxfId="3" priority="140" stopIfTrue="1">
      <formula>O66&gt;O58</formula>
    </cfRule>
  </conditionalFormatting>
  <conditionalFormatting sqref="L67">
    <cfRule type="expression" dxfId="2" priority="143" stopIfTrue="1">
      <formula>O59&gt;O67</formula>
    </cfRule>
  </conditionalFormatting>
  <conditionalFormatting sqref="K52:K53">
    <cfRule type="expression" dxfId="1" priority="144" stopIfTrue="1">
      <formula>L52&gt;L79</formula>
    </cfRule>
  </conditionalFormatting>
  <conditionalFormatting sqref="P62:P63">
    <cfRule type="expression" dxfId="0" priority="145" stopIfTrue="1">
      <formula>Q51&gt;Q62</formula>
    </cfRule>
  </conditionalFormatting>
  <dataValidations count="1">
    <dataValidation type="list" allowBlank="1" showInputMessage="1" showErrorMessage="1" sqref="AE30" xr:uid="{00000000-0002-0000-0100-000000000000}">
      <formula1>$AJ$3:$AJ$4</formula1>
    </dataValidation>
  </dataValidations>
  <printOptions horizontalCentered="1"/>
  <pageMargins left="0.25" right="0.25" top="0.35" bottom="0.35" header="0.25" footer="0.25"/>
  <pageSetup scale="62" orientation="landscape" horizontalDpi="4294967293" r:id="rId1"/>
  <ignoredErrors>
    <ignoredError sqref="E64 E13 Z8:Z13 Z45 E45 Z61 E37 E23:E29 Z23:Z29 Z63:Z65 E47:E53 Z47:Z53 Z15:Z21 E15:E21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6DA5A-0F85-4FCD-87ED-91131B0EB137}">
  <dimension ref="A2:N58"/>
  <sheetViews>
    <sheetView topLeftCell="A3" workbookViewId="0">
      <selection activeCell="F58" sqref="F58"/>
    </sheetView>
  </sheetViews>
  <sheetFormatPr defaultRowHeight="12.5" x14ac:dyDescent="0.25"/>
  <cols>
    <col min="1" max="1" width="8" customWidth="1"/>
    <col min="3" max="3" width="19.36328125" customWidth="1"/>
    <col min="4" max="4" width="17.36328125" customWidth="1"/>
    <col min="6" max="6" width="24.1796875" customWidth="1"/>
    <col min="7" max="7" width="1.54296875" customWidth="1"/>
    <col min="9" max="9" width="19.36328125" bestFit="1" customWidth="1"/>
    <col min="10" max="10" width="3.453125" bestFit="1" customWidth="1"/>
    <col min="11" max="11" width="17.90625" bestFit="1" customWidth="1"/>
    <col min="12" max="12" width="2.90625" bestFit="1" customWidth="1"/>
    <col min="13" max="13" width="19.36328125" bestFit="1" customWidth="1"/>
  </cols>
  <sheetData>
    <row r="2" spans="1:13" ht="20" x14ac:dyDescent="0.4">
      <c r="C2" s="98" t="s">
        <v>47</v>
      </c>
      <c r="D2" s="98"/>
      <c r="F2" s="98"/>
    </row>
    <row r="3" spans="1:13" ht="20" x14ac:dyDescent="0.4">
      <c r="C3" s="98"/>
      <c r="D3" s="99">
        <v>2022</v>
      </c>
      <c r="F3" s="98"/>
    </row>
    <row r="5" spans="1:13" ht="13" x14ac:dyDescent="0.3">
      <c r="C5" s="40" t="s">
        <v>69</v>
      </c>
      <c r="D5" s="40"/>
    </row>
    <row r="6" spans="1:13" ht="13" x14ac:dyDescent="0.3">
      <c r="C6" s="40" t="s">
        <v>48</v>
      </c>
      <c r="D6" s="40"/>
    </row>
    <row r="7" spans="1:13" ht="13" x14ac:dyDescent="0.3">
      <c r="C7" s="105" t="s">
        <v>92</v>
      </c>
    </row>
    <row r="10" spans="1:13" ht="13" x14ac:dyDescent="0.3">
      <c r="B10" s="106" t="s">
        <v>111</v>
      </c>
      <c r="C10" s="107"/>
      <c r="D10" s="106" t="s">
        <v>51</v>
      </c>
      <c r="E10" s="111"/>
      <c r="F10" s="107"/>
    </row>
    <row r="11" spans="1:13" ht="13" x14ac:dyDescent="0.3">
      <c r="B11" s="108" t="s">
        <v>93</v>
      </c>
      <c r="C11" s="109" t="s">
        <v>49</v>
      </c>
      <c r="D11" s="109" t="s">
        <v>50</v>
      </c>
      <c r="E11" s="110" t="s">
        <v>96</v>
      </c>
      <c r="F11" s="109" t="s">
        <v>52</v>
      </c>
    </row>
    <row r="12" spans="1:13" x14ac:dyDescent="0.25">
      <c r="A12">
        <v>1</v>
      </c>
      <c r="B12" s="107" t="s">
        <v>91</v>
      </c>
      <c r="C12" s="107" t="str">
        <f>' Rankings 2022'!B21</f>
        <v>Francis Howell Central</v>
      </c>
      <c r="D12" s="107" t="str">
        <f>' Rankings 2022'!B36</f>
        <v>Parkway North</v>
      </c>
      <c r="E12" s="113"/>
      <c r="F12" s="107" t="str">
        <f t="shared" ref="F12:F19" si="0">C12</f>
        <v>Francis Howell Central</v>
      </c>
      <c r="M12" s="107"/>
    </row>
    <row r="13" spans="1:13" x14ac:dyDescent="0.25">
      <c r="A13">
        <v>2</v>
      </c>
      <c r="B13" s="107" t="s">
        <v>53</v>
      </c>
      <c r="C13" s="107" t="str">
        <f>' Rankings 2022'!B22</f>
        <v>Lindbergh</v>
      </c>
      <c r="D13" s="107" t="str">
        <f>' Rankings 2022'!B35</f>
        <v>Rosati Kane</v>
      </c>
      <c r="E13" s="113"/>
      <c r="F13" s="107" t="str">
        <f t="shared" si="0"/>
        <v>Lindbergh</v>
      </c>
    </row>
    <row r="14" spans="1:13" x14ac:dyDescent="0.25">
      <c r="A14">
        <v>3</v>
      </c>
      <c r="B14" s="107" t="s">
        <v>54</v>
      </c>
      <c r="C14" s="107" t="str">
        <f>' Rankings 2022'!B23</f>
        <v>Clayton</v>
      </c>
      <c r="D14" s="107" t="str">
        <f>' Rankings 2022'!B34</f>
        <v>Incarnate Word Academy</v>
      </c>
      <c r="E14" s="113"/>
      <c r="F14" s="107" t="str">
        <f t="shared" si="0"/>
        <v>Clayton</v>
      </c>
    </row>
    <row r="15" spans="1:13" x14ac:dyDescent="0.25">
      <c r="A15">
        <v>4</v>
      </c>
      <c r="B15" s="107" t="s">
        <v>55</v>
      </c>
      <c r="C15" s="107" t="str">
        <f>' Rankings 2022'!B24</f>
        <v>St. Dominic</v>
      </c>
      <c r="D15" s="107" t="str">
        <f>' Rankings 2022'!B33</f>
        <v>Webster Groves</v>
      </c>
      <c r="E15" s="113"/>
      <c r="F15" s="107" t="str">
        <f t="shared" si="0"/>
        <v>St. Dominic</v>
      </c>
    </row>
    <row r="16" spans="1:13" x14ac:dyDescent="0.25">
      <c r="A16">
        <v>5</v>
      </c>
      <c r="B16" s="107" t="s">
        <v>56</v>
      </c>
      <c r="C16" s="107" t="str">
        <f>' Rankings 2022'!B25</f>
        <v>Nerinx Hall</v>
      </c>
      <c r="D16" s="107" t="str">
        <f>' Rankings 2022'!B32</f>
        <v>Oakville High School</v>
      </c>
      <c r="E16" s="113"/>
      <c r="F16" s="107" t="str">
        <f t="shared" si="0"/>
        <v>Nerinx Hall</v>
      </c>
    </row>
    <row r="17" spans="1:6" x14ac:dyDescent="0.25">
      <c r="A17">
        <v>6</v>
      </c>
      <c r="B17" s="107" t="s">
        <v>57</v>
      </c>
      <c r="C17" s="107" t="str">
        <f>' Rankings 2022'!B26</f>
        <v>Ladue Horton Watkins</v>
      </c>
      <c r="D17" s="107" t="str">
        <f>' Rankings 2022'!B31</f>
        <v>Parkway Central</v>
      </c>
      <c r="E17" s="113"/>
      <c r="F17" s="107" t="str">
        <f t="shared" si="0"/>
        <v>Ladue Horton Watkins</v>
      </c>
    </row>
    <row r="18" spans="1:6" x14ac:dyDescent="0.25">
      <c r="A18">
        <v>7</v>
      </c>
      <c r="B18" s="107" t="s">
        <v>58</v>
      </c>
      <c r="C18" s="107" t="str">
        <f>' Rankings 2022'!B27</f>
        <v>Francis Howell North</v>
      </c>
      <c r="D18" s="107" t="str">
        <f>' Rankings 2022'!B30</f>
        <v>Northwest - Cedar Hill</v>
      </c>
      <c r="E18" s="114"/>
      <c r="F18" s="112" t="str">
        <f t="shared" si="0"/>
        <v>Francis Howell North</v>
      </c>
    </row>
    <row r="19" spans="1:6" x14ac:dyDescent="0.25">
      <c r="A19">
        <v>8</v>
      </c>
      <c r="B19" s="107" t="s">
        <v>59</v>
      </c>
      <c r="C19" s="107" t="str">
        <f>' Rankings 2022'!B28</f>
        <v>Notre Dame</v>
      </c>
      <c r="D19" s="107" t="str">
        <f>' Rankings 2022'!B29</f>
        <v>Ursuline Academy</v>
      </c>
      <c r="E19" s="113"/>
      <c r="F19" s="107" t="str">
        <f t="shared" si="0"/>
        <v>Notre Dame</v>
      </c>
    </row>
    <row r="22" spans="1:6" ht="13" x14ac:dyDescent="0.3">
      <c r="B22" s="106" t="s">
        <v>112</v>
      </c>
      <c r="C22" s="107"/>
      <c r="D22" s="106" t="s">
        <v>81</v>
      </c>
      <c r="E22" s="115" t="s">
        <v>96</v>
      </c>
      <c r="F22" s="115" t="s">
        <v>52</v>
      </c>
    </row>
    <row r="23" spans="1:6" x14ac:dyDescent="0.25">
      <c r="A23">
        <v>1</v>
      </c>
      <c r="B23" s="107" t="s">
        <v>67</v>
      </c>
      <c r="C23" s="107" t="str">
        <f>' Rankings 2022'!B20</f>
        <v>Kirkwood</v>
      </c>
      <c r="D23" s="107" t="str">
        <f>Bracket!E18</f>
        <v>Francis Howell Central</v>
      </c>
      <c r="E23" s="113"/>
      <c r="F23" s="107" t="str">
        <f t="shared" ref="F23:F30" si="1">C23</f>
        <v>Kirkwood</v>
      </c>
    </row>
    <row r="24" spans="1:6" x14ac:dyDescent="0.25">
      <c r="A24">
        <v>2</v>
      </c>
      <c r="B24" s="107" t="s">
        <v>66</v>
      </c>
      <c r="C24" s="107" t="str">
        <f>' Rankings 2022'!B19</f>
        <v>Visitation Academy</v>
      </c>
      <c r="D24" s="107" t="str">
        <f>Bracket!Z18</f>
        <v>Lindbergh</v>
      </c>
      <c r="E24" s="113"/>
      <c r="F24" s="107" t="str">
        <f t="shared" si="1"/>
        <v>Visitation Academy</v>
      </c>
    </row>
    <row r="25" spans="1:6" x14ac:dyDescent="0.25">
      <c r="A25">
        <v>3</v>
      </c>
      <c r="B25" s="107" t="s">
        <v>65</v>
      </c>
      <c r="C25" s="107" t="str">
        <f>' Rankings 2022'!B18</f>
        <v>Parkway West</v>
      </c>
      <c r="D25" s="107" t="str">
        <f>Bracket!Z50</f>
        <v>Clayton</v>
      </c>
      <c r="E25" s="113"/>
      <c r="F25" s="107" t="str">
        <f t="shared" si="1"/>
        <v>Parkway West</v>
      </c>
    </row>
    <row r="26" spans="1:6" x14ac:dyDescent="0.25">
      <c r="A26">
        <v>4</v>
      </c>
      <c r="B26" s="107" t="s">
        <v>64</v>
      </c>
      <c r="C26" s="107" t="str">
        <f>' Rankings 2022'!B17</f>
        <v>Westminster</v>
      </c>
      <c r="D26" s="107" t="str">
        <f>Bracket!E50</f>
        <v>St. Dominic</v>
      </c>
      <c r="E26" s="113"/>
      <c r="F26" s="107" t="str">
        <f t="shared" si="1"/>
        <v>Westminster</v>
      </c>
    </row>
    <row r="27" spans="1:6" x14ac:dyDescent="0.25">
      <c r="A27">
        <v>5</v>
      </c>
      <c r="B27" s="107" t="s">
        <v>63</v>
      </c>
      <c r="C27" s="107" t="str">
        <f>' Rankings 2022'!B16</f>
        <v>Marquette</v>
      </c>
      <c r="D27" s="107" t="str">
        <f>Bracket!E66</f>
        <v>Nerinx Hall</v>
      </c>
      <c r="E27" s="113"/>
      <c r="F27" s="107" t="str">
        <f t="shared" si="1"/>
        <v>Marquette</v>
      </c>
    </row>
    <row r="28" spans="1:6" x14ac:dyDescent="0.25">
      <c r="A28">
        <v>6</v>
      </c>
      <c r="B28" s="107" t="s">
        <v>62</v>
      </c>
      <c r="C28" s="107" t="str">
        <f>' Rankings 2022'!B15</f>
        <v>Villa Duchesne</v>
      </c>
      <c r="D28" s="107" t="str">
        <f>Bracket!Z66</f>
        <v>Ladue Horton Watkins</v>
      </c>
      <c r="E28" s="113"/>
      <c r="F28" s="107" t="str">
        <f t="shared" si="1"/>
        <v>Villa Duchesne</v>
      </c>
    </row>
    <row r="29" spans="1:6" x14ac:dyDescent="0.25">
      <c r="A29">
        <v>7</v>
      </c>
      <c r="B29" s="107" t="s">
        <v>61</v>
      </c>
      <c r="C29" s="107" t="str">
        <f>' Rankings 2022'!B14</f>
        <v>St. Joseph's</v>
      </c>
      <c r="D29" s="107" t="str">
        <f>Bracket!Z26</f>
        <v>Francis Howell North</v>
      </c>
      <c r="E29" s="113"/>
      <c r="F29" s="107" t="str">
        <f t="shared" si="1"/>
        <v>St. Joseph's</v>
      </c>
    </row>
    <row r="30" spans="1:6" x14ac:dyDescent="0.25">
      <c r="A30">
        <v>8</v>
      </c>
      <c r="B30" s="107" t="s">
        <v>60</v>
      </c>
      <c r="C30" s="107" t="str">
        <f>' Rankings 2022'!B13</f>
        <v>Pattonville</v>
      </c>
      <c r="D30" s="107" t="str">
        <f>Bracket!E26</f>
        <v>Ursuline Academy</v>
      </c>
      <c r="E30" s="113"/>
      <c r="F30" s="107" t="str">
        <f t="shared" si="1"/>
        <v>Pattonville</v>
      </c>
    </row>
    <row r="33" spans="1:14" ht="13" x14ac:dyDescent="0.3">
      <c r="B33" s="116" t="s">
        <v>113</v>
      </c>
      <c r="C33" s="117"/>
      <c r="D33" s="118" t="s">
        <v>82</v>
      </c>
      <c r="E33" s="115" t="s">
        <v>96</v>
      </c>
      <c r="F33" s="115" t="s">
        <v>52</v>
      </c>
    </row>
    <row r="34" spans="1:14" x14ac:dyDescent="0.25">
      <c r="A34">
        <v>1</v>
      </c>
      <c r="B34" s="111" t="s">
        <v>77</v>
      </c>
      <c r="C34" s="111" t="str">
        <f>' Rankings 2022'!B12</f>
        <v>Cor Jesu Academy</v>
      </c>
      <c r="D34" s="111" t="str">
        <f>Bracket!G24</f>
        <v>Pattonville</v>
      </c>
      <c r="E34" s="113"/>
      <c r="F34" s="111" t="str">
        <f t="shared" ref="F34:F39" si="2">C34</f>
        <v>Cor Jesu Academy</v>
      </c>
    </row>
    <row r="35" spans="1:14" x14ac:dyDescent="0.25">
      <c r="A35">
        <v>2</v>
      </c>
      <c r="B35" s="111" t="s">
        <v>76</v>
      </c>
      <c r="C35" s="111" t="str">
        <f>' Rankings 2022'!B11</f>
        <v>Francis Howell</v>
      </c>
      <c r="D35" s="111" t="str">
        <f>Bracket!X24</f>
        <v>St. Joseph's</v>
      </c>
      <c r="E35" s="113"/>
      <c r="F35" s="111" t="str">
        <f t="shared" si="2"/>
        <v>Francis Howell</v>
      </c>
    </row>
    <row r="36" spans="1:14" x14ac:dyDescent="0.25">
      <c r="A36">
        <v>3</v>
      </c>
      <c r="B36" s="111" t="s">
        <v>75</v>
      </c>
      <c r="C36" s="111" t="str">
        <f>' Rankings 2022'!B10</f>
        <v>Parkway South</v>
      </c>
      <c r="D36" s="111" t="str">
        <f>Bracket!X64</f>
        <v>Villa Duchesne</v>
      </c>
      <c r="E36" s="113"/>
      <c r="F36" s="111" t="str">
        <f t="shared" si="2"/>
        <v>Parkway South</v>
      </c>
    </row>
    <row r="37" spans="1:14" x14ac:dyDescent="0.25">
      <c r="A37">
        <v>4</v>
      </c>
      <c r="B37" s="111" t="s">
        <v>74</v>
      </c>
      <c r="C37" s="111" t="str">
        <f>' Rankings 2022'!B9</f>
        <v>Rockwood Summit</v>
      </c>
      <c r="D37" s="111" t="str">
        <f>Bracket!G64</f>
        <v>Marquette</v>
      </c>
      <c r="E37" s="113"/>
      <c r="F37" s="111" t="str">
        <f t="shared" si="2"/>
        <v>Rockwood Summit</v>
      </c>
    </row>
    <row r="38" spans="1:14" x14ac:dyDescent="0.25">
      <c r="A38">
        <v>5</v>
      </c>
      <c r="B38" s="111" t="s">
        <v>73</v>
      </c>
      <c r="C38" s="111" t="str">
        <f>' Rankings 2022'!B8</f>
        <v>Lafayette</v>
      </c>
      <c r="D38" s="111" t="str">
        <f>Bracket!G48</f>
        <v>Westminster</v>
      </c>
      <c r="E38" s="113"/>
      <c r="F38" s="111" t="str">
        <f t="shared" si="2"/>
        <v>Lafayette</v>
      </c>
    </row>
    <row r="39" spans="1:14" x14ac:dyDescent="0.25">
      <c r="A39">
        <v>6</v>
      </c>
      <c r="B39" s="111" t="s">
        <v>72</v>
      </c>
      <c r="C39" s="111" t="str">
        <f>' Rankings 2022'!B7</f>
        <v>John Burroughs</v>
      </c>
      <c r="D39" s="111" t="str">
        <f>Bracket!X48</f>
        <v>Parkway West</v>
      </c>
      <c r="E39" s="113"/>
      <c r="F39" s="111" t="str">
        <f t="shared" si="2"/>
        <v>John Burroughs</v>
      </c>
    </row>
    <row r="40" spans="1:14" x14ac:dyDescent="0.25">
      <c r="A40">
        <v>7</v>
      </c>
      <c r="B40" s="111" t="s">
        <v>70</v>
      </c>
      <c r="C40" s="111" t="str">
        <f>' Rankings 2022'!B6</f>
        <v>MICDS</v>
      </c>
      <c r="D40" s="111" t="str">
        <f>Bracket!X16</f>
        <v>Visitation Academy</v>
      </c>
      <c r="E40" s="113"/>
      <c r="F40" s="111" t="str">
        <f>C40</f>
        <v>MICDS</v>
      </c>
    </row>
    <row r="41" spans="1:14" x14ac:dyDescent="0.25">
      <c r="A41">
        <v>8</v>
      </c>
      <c r="B41" s="111" t="s">
        <v>68</v>
      </c>
      <c r="C41" s="111" t="str">
        <f>' Rankings 2022'!B5</f>
        <v>Eureka</v>
      </c>
      <c r="D41" s="111" t="str">
        <f>Bracket!G16</f>
        <v>Francis Howell Central</v>
      </c>
      <c r="E41" s="113"/>
      <c r="F41" s="111" t="str">
        <f>C41</f>
        <v>Eureka</v>
      </c>
    </row>
    <row r="44" spans="1:14" ht="13" x14ac:dyDescent="0.3">
      <c r="B44" s="119" t="s">
        <v>114</v>
      </c>
      <c r="C44" s="111"/>
      <c r="D44" s="119" t="s">
        <v>83</v>
      </c>
      <c r="E44" s="110" t="s">
        <v>96</v>
      </c>
      <c r="F44" s="110" t="s">
        <v>52</v>
      </c>
    </row>
    <row r="45" spans="1:14" x14ac:dyDescent="0.25">
      <c r="A45">
        <v>1</v>
      </c>
      <c r="B45" s="111" t="s">
        <v>125</v>
      </c>
      <c r="C45" s="111" t="str">
        <f>Bracket!G12</f>
        <v/>
      </c>
      <c r="D45" s="111" t="str">
        <f>Bracket!I28</f>
        <v>Cor Jesu Academy</v>
      </c>
      <c r="E45" s="111"/>
      <c r="F45" s="111" t="str">
        <f>C45</f>
        <v/>
      </c>
    </row>
    <row r="46" spans="1:14" x14ac:dyDescent="0.25">
      <c r="A46">
        <v>2</v>
      </c>
      <c r="B46" s="111" t="s">
        <v>78</v>
      </c>
      <c r="C46" s="111" t="str">
        <f>Bracket!V12</f>
        <v>MICDS</v>
      </c>
      <c r="D46" s="111" t="str">
        <f>Bracket!V28</f>
        <v>St. Joseph's</v>
      </c>
      <c r="E46" s="111"/>
      <c r="F46" s="111"/>
      <c r="I46" t="str">
        <f>C46</f>
        <v>MICDS</v>
      </c>
      <c r="J46" t="s">
        <v>94</v>
      </c>
      <c r="K46" t="str">
        <f>D46</f>
        <v>St. Joseph's</v>
      </c>
      <c r="L46" t="s">
        <v>95</v>
      </c>
      <c r="N46" t="str">
        <f>_xlfn.CONCAT(H46," ",I46," ",J46," ",K46," ",L46)</f>
        <v xml:space="preserve"> MICDS VS St. Joseph's @</v>
      </c>
    </row>
    <row r="47" spans="1:14" x14ac:dyDescent="0.25">
      <c r="A47">
        <v>3</v>
      </c>
      <c r="B47" s="111" t="s">
        <v>79</v>
      </c>
      <c r="C47" s="111" t="str">
        <f>Bracket!V44</f>
        <v>John Burroughs</v>
      </c>
      <c r="D47" s="111" t="str">
        <f>Bracket!V60</f>
        <v>Parkway South</v>
      </c>
      <c r="E47" s="111"/>
      <c r="F47" s="111" t="str">
        <f>C47</f>
        <v>John Burroughs</v>
      </c>
      <c r="I47" t="str">
        <f>C47</f>
        <v>John Burroughs</v>
      </c>
      <c r="J47" t="s">
        <v>94</v>
      </c>
      <c r="K47" t="str">
        <f>D47</f>
        <v>Parkway South</v>
      </c>
      <c r="L47" t="s">
        <v>95</v>
      </c>
      <c r="M47" t="str">
        <f>F47</f>
        <v>John Burroughs</v>
      </c>
      <c r="N47" t="s">
        <v>97</v>
      </c>
    </row>
    <row r="48" spans="1:14" x14ac:dyDescent="0.25">
      <c r="A48">
        <v>4</v>
      </c>
      <c r="B48" s="111" t="s">
        <v>71</v>
      </c>
      <c r="C48" s="111" t="str">
        <f>Bracket!I44</f>
        <v>Lafayette</v>
      </c>
      <c r="D48" s="111" t="str">
        <f>Bracket!I60</f>
        <v>Rockwood Summit</v>
      </c>
      <c r="E48" s="111"/>
      <c r="F48" s="111" t="str">
        <f>C48</f>
        <v>Lafayette</v>
      </c>
      <c r="I48" t="str">
        <f>C48</f>
        <v>Lafayette</v>
      </c>
      <c r="J48" t="s">
        <v>94</v>
      </c>
      <c r="K48" t="str">
        <f>D48</f>
        <v>Rockwood Summit</v>
      </c>
      <c r="L48" t="s">
        <v>95</v>
      </c>
      <c r="M48" t="str">
        <f>F48</f>
        <v>Lafayette</v>
      </c>
      <c r="N48" t="s">
        <v>98</v>
      </c>
    </row>
    <row r="51" spans="1:14" ht="13" x14ac:dyDescent="0.3">
      <c r="B51" s="93" t="s">
        <v>115</v>
      </c>
      <c r="C51" s="93"/>
      <c r="D51" s="93" t="s">
        <v>84</v>
      </c>
    </row>
    <row r="52" spans="1:14" x14ac:dyDescent="0.25">
      <c r="A52">
        <v>1</v>
      </c>
      <c r="B52" t="s">
        <v>80</v>
      </c>
      <c r="C52" t="str">
        <f>Bracket!M28</f>
        <v>Eureka</v>
      </c>
      <c r="D52" t="str">
        <f>Bracket!K52</f>
        <v>Rockwood Summit</v>
      </c>
      <c r="F52" s="96" t="s">
        <v>24</v>
      </c>
      <c r="I52" t="str">
        <f>C52</f>
        <v>Eureka</v>
      </c>
      <c r="J52" t="s">
        <v>94</v>
      </c>
      <c r="K52" t="str">
        <f>D52</f>
        <v>Rockwood Summit</v>
      </c>
      <c r="L52" t="s">
        <v>95</v>
      </c>
      <c r="M52" t="str">
        <f>F52</f>
        <v>MICDS</v>
      </c>
      <c r="N52" t="s">
        <v>99</v>
      </c>
    </row>
    <row r="53" spans="1:14" x14ac:dyDescent="0.25">
      <c r="A53">
        <v>2</v>
      </c>
      <c r="B53" t="s">
        <v>85</v>
      </c>
      <c r="C53" t="str">
        <f>Bracket!T20</f>
        <v>MICDS</v>
      </c>
      <c r="D53" t="str">
        <f>Bracket!T52</f>
        <v>John Burroughs</v>
      </c>
      <c r="F53" s="96" t="s">
        <v>24</v>
      </c>
      <c r="I53" t="str">
        <f>C53</f>
        <v>MICDS</v>
      </c>
      <c r="J53" t="s">
        <v>94</v>
      </c>
      <c r="K53" t="str">
        <f>D53</f>
        <v>John Burroughs</v>
      </c>
      <c r="L53" t="s">
        <v>95</v>
      </c>
      <c r="M53" t="s">
        <v>24</v>
      </c>
      <c r="N53" t="str">
        <f>_xlfn.CONCAT(H53," ",I53," ",J53," ",K53," ",L53)</f>
        <v xml:space="preserve"> MICDS VS John Burroughs @</v>
      </c>
    </row>
    <row r="55" spans="1:14" x14ac:dyDescent="0.25">
      <c r="H55" t="s">
        <v>110</v>
      </c>
    </row>
    <row r="56" spans="1:14" ht="13" x14ac:dyDescent="0.3">
      <c r="B56" s="93" t="s">
        <v>21</v>
      </c>
      <c r="C56" s="93"/>
      <c r="D56" s="93"/>
      <c r="E56" s="93" t="s">
        <v>88</v>
      </c>
    </row>
    <row r="57" spans="1:14" x14ac:dyDescent="0.25">
      <c r="B57" t="s">
        <v>86</v>
      </c>
      <c r="C57" t="str">
        <f>Bracket!L58</f>
        <v>John Burroughs</v>
      </c>
      <c r="D57">
        <f>Bracket!N66</f>
        <v>0</v>
      </c>
      <c r="E57" s="104">
        <v>0.41666666666666669</v>
      </c>
      <c r="F57" t="s">
        <v>24</v>
      </c>
      <c r="I57" t="str">
        <f>C57</f>
        <v>John Burroughs</v>
      </c>
      <c r="J57" t="s">
        <v>94</v>
      </c>
      <c r="K57">
        <f>D57</f>
        <v>0</v>
      </c>
      <c r="L57" t="s">
        <v>95</v>
      </c>
      <c r="M57" t="str">
        <f>F57</f>
        <v>MICDS</v>
      </c>
      <c r="N57" t="str">
        <f>_xlfn.CONCAT(H57," ",I57," ",J57," ",K57," ",L57)</f>
        <v xml:space="preserve"> John Burroughs VS 0 @</v>
      </c>
    </row>
    <row r="58" spans="1:14" x14ac:dyDescent="0.25">
      <c r="B58" t="s">
        <v>87</v>
      </c>
      <c r="C58" t="str">
        <f>Bracket!M28</f>
        <v>Eureka</v>
      </c>
      <c r="D58" t="str">
        <f>Bracket!P40</f>
        <v>MICDS</v>
      </c>
      <c r="E58" s="104">
        <v>0.5</v>
      </c>
      <c r="F58" t="s">
        <v>24</v>
      </c>
      <c r="I58" t="str">
        <f>C58</f>
        <v>Eureka</v>
      </c>
      <c r="J58" t="s">
        <v>94</v>
      </c>
      <c r="K58" t="str">
        <f>D58</f>
        <v>MICDS</v>
      </c>
      <c r="L58" t="s">
        <v>95</v>
      </c>
      <c r="M58" t="str">
        <f>F58</f>
        <v>MICDS</v>
      </c>
      <c r="N58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9F9BD-AD4C-42A3-9381-33DDB593AC42}">
  <dimension ref="C5:J32"/>
  <sheetViews>
    <sheetView workbookViewId="0">
      <selection activeCell="E18" sqref="E18"/>
    </sheetView>
  </sheetViews>
  <sheetFormatPr defaultRowHeight="12.5" x14ac:dyDescent="0.25"/>
  <cols>
    <col min="4" max="4" width="14.453125" customWidth="1"/>
    <col min="5" max="5" width="11" style="96" customWidth="1"/>
    <col min="6" max="6" width="20.1796875" customWidth="1"/>
    <col min="7" max="7" width="10.1796875" customWidth="1"/>
  </cols>
  <sheetData>
    <row r="5" spans="3:10" x14ac:dyDescent="0.25">
      <c r="C5" s="120"/>
      <c r="D5" s="120"/>
      <c r="E5" s="120"/>
      <c r="F5" s="120"/>
      <c r="G5" s="120"/>
      <c r="H5" s="120"/>
      <c r="I5" s="120"/>
      <c r="J5" s="120"/>
    </row>
    <row r="6" spans="3:10" x14ac:dyDescent="0.25">
      <c r="C6" s="120"/>
      <c r="D6" s="120"/>
      <c r="E6" s="120"/>
      <c r="F6" s="120"/>
      <c r="G6" s="121"/>
      <c r="H6" s="120"/>
      <c r="I6" s="120"/>
      <c r="J6" s="120"/>
    </row>
    <row r="7" spans="3:10" x14ac:dyDescent="0.25">
      <c r="C7" s="120"/>
      <c r="D7" s="120"/>
      <c r="E7" s="120"/>
      <c r="F7" s="120"/>
      <c r="G7" s="121"/>
      <c r="H7" s="120"/>
      <c r="I7" s="120"/>
      <c r="J7" s="120"/>
    </row>
    <row r="8" spans="3:10" x14ac:dyDescent="0.25">
      <c r="C8" s="120"/>
      <c r="D8" s="120"/>
      <c r="E8" s="120"/>
      <c r="F8" s="120"/>
      <c r="G8" s="121"/>
      <c r="H8" s="120"/>
      <c r="I8" s="120"/>
      <c r="J8" s="120"/>
    </row>
    <row r="9" spans="3:10" x14ac:dyDescent="0.25">
      <c r="C9" s="120"/>
      <c r="D9" s="120"/>
      <c r="E9" s="120"/>
      <c r="F9" s="120"/>
      <c r="G9" s="121"/>
      <c r="H9" s="120"/>
      <c r="I9" s="120"/>
      <c r="J9" s="120"/>
    </row>
    <row r="10" spans="3:10" x14ac:dyDescent="0.25">
      <c r="C10" s="120"/>
      <c r="D10" s="120"/>
      <c r="E10" s="120"/>
      <c r="F10" s="120"/>
      <c r="G10" s="121"/>
      <c r="H10" s="120"/>
      <c r="I10" s="120"/>
      <c r="J10" s="120"/>
    </row>
    <row r="11" spans="3:10" x14ac:dyDescent="0.25">
      <c r="C11" s="120"/>
      <c r="D11" s="120"/>
      <c r="E11" s="120"/>
      <c r="F11" s="120"/>
      <c r="G11" s="121"/>
      <c r="H11" s="120"/>
      <c r="I11" s="120"/>
      <c r="J11" s="120"/>
    </row>
    <row r="12" spans="3:10" x14ac:dyDescent="0.25">
      <c r="C12" s="120"/>
      <c r="D12" s="120"/>
      <c r="E12" s="120"/>
      <c r="F12" s="120"/>
      <c r="G12" s="121"/>
      <c r="H12" s="120"/>
      <c r="I12" s="120"/>
      <c r="J12" s="120"/>
    </row>
    <row r="13" spans="3:10" x14ac:dyDescent="0.25">
      <c r="C13" s="120"/>
      <c r="D13" s="120"/>
      <c r="E13" s="120"/>
      <c r="F13" s="120"/>
      <c r="G13" s="121"/>
      <c r="H13" s="120"/>
      <c r="I13" s="120"/>
      <c r="J13" s="120"/>
    </row>
    <row r="14" spans="3:10" x14ac:dyDescent="0.25">
      <c r="C14" s="120"/>
      <c r="D14" s="120"/>
      <c r="E14" s="120"/>
      <c r="F14" s="120"/>
      <c r="G14" s="120"/>
      <c r="H14" s="120"/>
      <c r="I14" s="120"/>
      <c r="J14" s="120"/>
    </row>
    <row r="15" spans="3:10" x14ac:dyDescent="0.25">
      <c r="C15" s="120"/>
      <c r="D15" s="120"/>
      <c r="E15" s="120"/>
      <c r="F15" s="120"/>
      <c r="G15" s="120"/>
      <c r="H15" s="120"/>
      <c r="I15" s="120"/>
      <c r="J15" s="120"/>
    </row>
    <row r="16" spans="3:10" x14ac:dyDescent="0.25">
      <c r="C16" s="120"/>
      <c r="D16" s="120"/>
      <c r="E16" s="120"/>
      <c r="F16" s="120"/>
      <c r="G16" s="120"/>
      <c r="H16" s="120"/>
      <c r="I16" s="120"/>
      <c r="J16" s="120"/>
    </row>
    <row r="17" spans="3:10" x14ac:dyDescent="0.25">
      <c r="C17" s="120"/>
      <c r="D17" s="120"/>
      <c r="E17" s="120"/>
      <c r="F17" s="120"/>
      <c r="G17" s="120"/>
      <c r="H17" s="120"/>
      <c r="I17" s="120"/>
      <c r="J17" s="120"/>
    </row>
    <row r="18" spans="3:10" x14ac:dyDescent="0.25">
      <c r="C18" s="120"/>
      <c r="D18" s="120"/>
      <c r="E18" s="120"/>
      <c r="F18" s="120"/>
      <c r="G18" s="120"/>
      <c r="H18" s="120"/>
      <c r="I18" s="120"/>
      <c r="J18" s="120"/>
    </row>
    <row r="19" spans="3:10" x14ac:dyDescent="0.25">
      <c r="C19" s="120"/>
      <c r="D19" s="120"/>
      <c r="E19" s="120"/>
      <c r="F19" s="120"/>
      <c r="G19" s="120"/>
      <c r="H19" s="120"/>
      <c r="I19" s="120"/>
      <c r="J19" s="120"/>
    </row>
    <row r="20" spans="3:10" x14ac:dyDescent="0.25">
      <c r="C20" s="120"/>
      <c r="D20" s="120"/>
      <c r="E20" s="120"/>
      <c r="F20" s="120"/>
      <c r="G20" s="120"/>
      <c r="H20" s="120"/>
      <c r="I20" s="120"/>
      <c r="J20" s="120"/>
    </row>
    <row r="21" spans="3:10" x14ac:dyDescent="0.25">
      <c r="C21" s="120"/>
      <c r="D21" s="120"/>
      <c r="E21" s="120"/>
      <c r="F21" s="120"/>
      <c r="G21" s="120"/>
      <c r="H21" s="120"/>
      <c r="I21" s="120"/>
      <c r="J21" s="120"/>
    </row>
    <row r="22" spans="3:10" x14ac:dyDescent="0.25">
      <c r="C22" s="120"/>
      <c r="D22" s="120"/>
      <c r="E22" s="120"/>
      <c r="F22" s="120"/>
      <c r="G22" s="120"/>
      <c r="H22" s="120"/>
      <c r="I22" s="120"/>
      <c r="J22" s="120"/>
    </row>
    <row r="23" spans="3:10" x14ac:dyDescent="0.25">
      <c r="C23" s="120"/>
      <c r="D23" s="120"/>
      <c r="E23" s="120"/>
      <c r="F23" s="120"/>
      <c r="G23" s="120"/>
      <c r="H23" s="120"/>
      <c r="I23" s="120"/>
      <c r="J23" s="120"/>
    </row>
    <row r="24" spans="3:10" x14ac:dyDescent="0.25">
      <c r="C24" s="120"/>
      <c r="D24" s="120"/>
      <c r="E24" s="120"/>
      <c r="F24" s="120"/>
      <c r="G24" s="120"/>
      <c r="H24" s="120"/>
      <c r="I24" s="120"/>
      <c r="J24" s="120"/>
    </row>
    <row r="25" spans="3:10" x14ac:dyDescent="0.25">
      <c r="C25" s="120"/>
      <c r="D25" s="120"/>
      <c r="E25" s="120"/>
      <c r="F25" s="120"/>
      <c r="G25" s="120"/>
      <c r="H25" s="120"/>
      <c r="I25" s="120"/>
      <c r="J25" s="120"/>
    </row>
    <row r="26" spans="3:10" x14ac:dyDescent="0.25">
      <c r="C26" s="120"/>
      <c r="D26" s="120"/>
      <c r="E26" s="120"/>
      <c r="F26" s="120"/>
      <c r="G26" s="120"/>
      <c r="H26" s="120"/>
      <c r="I26" s="120"/>
      <c r="J26" s="120"/>
    </row>
    <row r="27" spans="3:10" x14ac:dyDescent="0.25">
      <c r="C27" s="120"/>
      <c r="D27" s="120"/>
      <c r="E27" s="120"/>
      <c r="F27" s="120"/>
      <c r="G27" s="120"/>
      <c r="H27" s="120"/>
      <c r="I27" s="120"/>
      <c r="J27" s="120"/>
    </row>
    <row r="28" spans="3:10" x14ac:dyDescent="0.25">
      <c r="C28" s="120"/>
      <c r="D28" s="120"/>
      <c r="E28" s="120"/>
      <c r="F28" s="120"/>
      <c r="G28" s="120"/>
      <c r="H28" s="120"/>
      <c r="I28" s="120"/>
      <c r="J28" s="120"/>
    </row>
    <row r="29" spans="3:10" x14ac:dyDescent="0.25">
      <c r="C29" s="120"/>
      <c r="D29" s="120"/>
      <c r="E29" s="120"/>
      <c r="F29" s="120"/>
      <c r="G29" s="120"/>
      <c r="H29" s="120"/>
      <c r="I29" s="120"/>
      <c r="J29" s="120"/>
    </row>
    <row r="30" spans="3:10" x14ac:dyDescent="0.25">
      <c r="C30" s="120"/>
      <c r="D30" s="120"/>
      <c r="E30" s="120"/>
      <c r="F30" s="120"/>
      <c r="G30" s="120"/>
      <c r="H30" s="120"/>
      <c r="I30" s="120"/>
      <c r="J30" s="120"/>
    </row>
    <row r="31" spans="3:10" x14ac:dyDescent="0.25">
      <c r="C31" s="120"/>
      <c r="D31" s="120"/>
      <c r="E31" s="120"/>
      <c r="F31" s="120"/>
      <c r="G31" s="120"/>
      <c r="H31" s="120"/>
      <c r="I31" s="120"/>
      <c r="J31" s="120"/>
    </row>
    <row r="32" spans="3:10" x14ac:dyDescent="0.25">
      <c r="C32" s="120"/>
      <c r="D32" s="120"/>
      <c r="E32" s="120"/>
      <c r="F32" s="120"/>
      <c r="G32" s="120"/>
      <c r="H32" s="120"/>
      <c r="I32" s="120"/>
      <c r="J32" s="120"/>
    </row>
  </sheetData>
  <sortState xmlns:xlrd2="http://schemas.microsoft.com/office/spreadsheetml/2017/richdata2" ref="D16:D31">
    <sortCondition ref="D16:D3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9"/>
  <sheetViews>
    <sheetView showGridLines="0" workbookViewId="0">
      <selection activeCell="B35" sqref="B35"/>
    </sheetView>
  </sheetViews>
  <sheetFormatPr defaultColWidth="8.90625" defaultRowHeight="12.5" x14ac:dyDescent="0.25"/>
  <cols>
    <col min="1" max="1" width="2.90625" style="52" customWidth="1"/>
    <col min="2" max="2" width="73.90625" style="52" customWidth="1"/>
  </cols>
  <sheetData>
    <row r="1" spans="1:3" ht="42" customHeight="1" x14ac:dyDescent="0.25">
      <c r="A1" s="44"/>
      <c r="B1" s="45" t="s">
        <v>13</v>
      </c>
      <c r="C1" s="46"/>
    </row>
    <row r="2" spans="1:3" ht="15.5" x14ac:dyDescent="0.35">
      <c r="A2" s="44"/>
      <c r="B2" s="47"/>
      <c r="C2" s="46"/>
    </row>
    <row r="3" spans="1:3" ht="14" x14ac:dyDescent="0.3">
      <c r="A3" s="44"/>
      <c r="B3" s="48" t="s">
        <v>9</v>
      </c>
      <c r="C3" s="46"/>
    </row>
    <row r="4" spans="1:3" x14ac:dyDescent="0.25">
      <c r="A4" s="44"/>
      <c r="B4" s="53" t="s">
        <v>15</v>
      </c>
      <c r="C4" s="46"/>
    </row>
    <row r="5" spans="1:3" ht="15.5" x14ac:dyDescent="0.35">
      <c r="A5" s="44"/>
      <c r="B5" s="49"/>
      <c r="C5" s="46"/>
    </row>
    <row r="6" spans="1:3" ht="15.5" x14ac:dyDescent="0.35">
      <c r="A6" s="44"/>
      <c r="B6" s="50" t="s">
        <v>18</v>
      </c>
      <c r="C6" s="46"/>
    </row>
    <row r="7" spans="1:3" ht="15.5" x14ac:dyDescent="0.35">
      <c r="A7" s="44"/>
      <c r="B7" s="49"/>
      <c r="C7" s="46"/>
    </row>
    <row r="8" spans="1:3" ht="46.5" x14ac:dyDescent="0.35">
      <c r="A8" s="44"/>
      <c r="B8" s="49" t="s">
        <v>10</v>
      </c>
      <c r="C8" s="46"/>
    </row>
    <row r="9" spans="1:3" ht="15.5" x14ac:dyDescent="0.35">
      <c r="A9" s="44"/>
      <c r="B9" s="49"/>
      <c r="C9" s="46"/>
    </row>
    <row r="10" spans="1:3" ht="31" x14ac:dyDescent="0.35">
      <c r="A10" s="44"/>
      <c r="B10" s="49" t="s">
        <v>11</v>
      </c>
      <c r="C10" s="46"/>
    </row>
    <row r="11" spans="1:3" ht="15.5" x14ac:dyDescent="0.35">
      <c r="A11" s="44"/>
      <c r="B11" s="49"/>
      <c r="C11" s="46"/>
    </row>
    <row r="12" spans="1:3" ht="31" x14ac:dyDescent="0.35">
      <c r="A12" s="44"/>
      <c r="B12" s="49" t="s">
        <v>12</v>
      </c>
      <c r="C12" s="46"/>
    </row>
    <row r="13" spans="1:3" ht="15.5" x14ac:dyDescent="0.35">
      <c r="A13" s="44"/>
      <c r="B13" s="49"/>
      <c r="C13" s="46"/>
    </row>
    <row r="14" spans="1:3" ht="15.5" x14ac:dyDescent="0.35">
      <c r="A14" s="44"/>
      <c r="B14" s="50" t="s">
        <v>19</v>
      </c>
      <c r="C14" s="46"/>
    </row>
    <row r="15" spans="1:3" ht="15.5" x14ac:dyDescent="0.35">
      <c r="A15" s="44"/>
      <c r="B15" s="56" t="s">
        <v>16</v>
      </c>
      <c r="C15" s="46"/>
    </row>
    <row r="16" spans="1:3" ht="15.5" x14ac:dyDescent="0.35">
      <c r="A16" s="44"/>
      <c r="B16" s="51"/>
      <c r="C16" s="46"/>
    </row>
    <row r="17" spans="1:3" ht="15.5" x14ac:dyDescent="0.35">
      <c r="A17" s="44"/>
      <c r="B17" s="57" t="s">
        <v>17</v>
      </c>
      <c r="C17" s="46"/>
    </row>
    <row r="18" spans="1:3" x14ac:dyDescent="0.25">
      <c r="A18" s="44"/>
      <c r="B18" s="44"/>
      <c r="C18" s="46"/>
    </row>
    <row r="19" spans="1:3" x14ac:dyDescent="0.25">
      <c r="A19" s="44"/>
      <c r="B19" s="44"/>
      <c r="C19" s="46"/>
    </row>
    <row r="20" spans="1:3" x14ac:dyDescent="0.25">
      <c r="A20" s="44"/>
      <c r="B20" s="44"/>
      <c r="C20" s="46"/>
    </row>
    <row r="21" spans="1:3" x14ac:dyDescent="0.25">
      <c r="A21" s="44"/>
      <c r="B21" s="44"/>
      <c r="C21" s="46"/>
    </row>
    <row r="22" spans="1:3" x14ac:dyDescent="0.25">
      <c r="A22" s="44"/>
      <c r="B22" s="44"/>
      <c r="C22" s="46"/>
    </row>
    <row r="23" spans="1:3" x14ac:dyDescent="0.25">
      <c r="A23" s="44"/>
      <c r="B23" s="44"/>
      <c r="C23" s="46"/>
    </row>
    <row r="24" spans="1:3" x14ac:dyDescent="0.25">
      <c r="A24" s="44"/>
      <c r="B24" s="44"/>
      <c r="C24" s="46"/>
    </row>
    <row r="25" spans="1:3" x14ac:dyDescent="0.25">
      <c r="A25" s="44"/>
      <c r="B25" s="44"/>
      <c r="C25" s="46"/>
    </row>
    <row r="26" spans="1:3" x14ac:dyDescent="0.25">
      <c r="A26" s="44"/>
      <c r="B26" s="44"/>
      <c r="C26" s="46"/>
    </row>
    <row r="27" spans="1:3" x14ac:dyDescent="0.25">
      <c r="A27" s="44"/>
      <c r="B27" s="44"/>
      <c r="C27" s="46"/>
    </row>
    <row r="28" spans="1:3" x14ac:dyDescent="0.25">
      <c r="A28" s="44"/>
      <c r="B28" s="44"/>
      <c r="C28" s="46"/>
    </row>
    <row r="29" spans="1:3" x14ac:dyDescent="0.25">
      <c r="A29" s="44"/>
      <c r="B29" s="44"/>
      <c r="C29" s="46"/>
    </row>
  </sheetData>
  <hyperlinks>
    <hyperlink ref="B4" r:id="rId1" xr:uid="{00000000-0004-0000-0700-000000000000}"/>
    <hyperlink ref="B15" r:id="rId2" xr:uid="{00000000-0004-0000-0700-000001000000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b 0 7 a 7 5 f - 6 c 4 1 - 4 f b 8 - b 2 e 9 - a f b 8 0 f 3 0 3 c 8 b "   x m l n s = " h t t p : / / s c h e m a s . m i c r o s o f t . c o m / D a t a M a s h u p " > A A A A A F s F A A B Q S w M E F A A C A A g A 2 m q j V G R s f M W j A A A A 9 g A A A B I A H A B D b 2 5 m a W c v U G F j a 2 F n Z S 5 4 b W w g o h g A K K A U A A A A A A A A A A A A A A A A A A A A A A A A A A A A h Y + x D o I w F E V / h X S n L e B A y K M M r p K Y E I 1 r A x U a 4 W F o s f y b g 5 / k L 4 h R 1 M 3 x n n u G e + / X G 2 R T 1 3 o X N R j d Y 0 o C y o m n s O w r j X V K R n v 0 Y 5 I J 2 M r y J G v l z T K a Z D J V S h p r z w l j z j n q I t o P N Q s 5 D 9 g h 3 x R l o z p J P r L + L / s a j Z V Y K i J g / x o j Q h r w F Y 3 i e R O w B U K u 8 S u E c / d s f y C s x 9 a O g x I K / V 0 B b I n A 3 h / E A 1 B L A w Q U A A I A C A D a a q N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m q j V H e + 0 D 5 W A g A A g g c A A B M A H A B G b 3 J t d W x h c y 9 T Z W N 0 a W 9 u M S 5 t I K I Y A C i g F A A A A A A A A A A A A A A A A A A A A A A A A A A A A L W V X W v b M B S G 7 w P 5 D 0 K F Y U N m R 0 7 o P k o 2 W N r B o G N d E + j F 2 I X i a L G Y L R n p u F k w / u + T 7 M W x n X h L C 8 t N 5 C P p v O 9 5 z s H W L A Q u B V p U / + R q O B g O d E Q V W 6 M L v K S r m K E x R j M U M x g O k P k t Z K Z C Z i I P b O X d 0 Q 1 z 7 G I u B T A B 2 s E R Q K r f + v 5 2 u / W 4 0 H z N Y h o q q T X z Q p n 4 i o U q 4 8 D F x o / 4 J t J h J G X s a 6 D A / M 9 f / A 1 X s f Y D g l 1 3 V O l d U 6 B j I 1 f p 5 u P i m 4 1 8 / 7 N 7 g e c R F R v j d r l L m T V a e v a W i g r 9 Q 6 p k L u M s E X Z T O 2 W q U Z 7 j e y p + 4 h H 6 J O B y 6 t m 9 Y o R y v G Q 0 M V E w z w j Y L y i D D 8 f n b o 9 D 9 9 R W t L 8 s s m T F V F G 4 w w E X J 3 2 e x I y c w H 0 W a k t P e x r i A 1 G d S m V i l n i 1 9 P d d q A i X V 3 w w A o I m N l s Y s X V m w K V R + h 5 m h F y S V y / 0 7 H U w / b + d M A u 2 x 7 Y 2 6 6 o R P K m D Y N Z l 8 O b R 2 D x q z 0 c u a N y K F m 5 t a J H G H F C l i 1 Y 7 d M 1 i n n B g 6 u C u P F K d c D o V j F C t W Z 4 y 9 6 r j S y P z Y X d D w 6 h O 6 O T 4 J T a G v m Y S 2 A J 2 J v N c P x p b K m N u 7 d 4 j d V I v w A 2 j T V 3 y D 3 R / K 8 s S P S i 1 S e 1 l n 8 q K n A O r U R j p 4 X V g Z V B 1 S T U Z N S m R 0 n D 9 M O m D F j w f G m l S 6 + V G O u S a O 5 N z m R r H i o Z G E 5 U m u X 3 j n k M 3 6 A I 5 x b d O f s h t p n K M P Q + / s a P p h C 6 a v U N C A r r l G s r X C D U v 6 N a h 0 G 1 1 I u j 0 o j 2 1 3 f L u Z C W r + 2 o 6 i 0 d H 7 3 S x t Z S T T 4 u O Z W u 6 Z 0 w m T x 6 T Q 0 3 N K a m 4 d L 4 B b Q f t k e j 7 E E z w 1 W 9 Q S w E C L Q A U A A I A C A D a a q N U Z G x 8 x a M A A A D 2 A A A A E g A A A A A A A A A A A A A A A A A A A A A A Q 2 9 u Z m l n L 1 B h Y 2 t h Z 2 U u e G 1 s U E s B A i 0 A F A A C A A g A 2 m q j V A / K 6 a u k A A A A 6 Q A A A B M A A A A A A A A A A A A A A A A A 7 w A A A F t D b 2 5 0 Z W 5 0 X 1 R 5 c G V z X S 5 4 b W x Q S w E C L Q A U A A I A C A D a a q N U d 7 7 Q P l Y C A A C C B w A A E w A A A A A A A A A A A A A A A A D g A Q A A R m 9 y b X V s Y X M v U 2 V j d G l v b j E u b V B L B Q Y A A A A A A w A D A M I A A A C D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t G g A A A A A A A E s a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S U y M D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U Y W J s Z V 8 w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U m F u a y Z x d W 9 0 O y w m c X V v d D t U Z W F t J n F 1 b 3 Q 7 L C Z x d W 9 0 O 1 c m c X V v d D s s J n F 1 b 3 Q 7 T C Z x d W 9 0 O y w m c X V v d D t S Y X R p b m c m c X V v d D t d I i A v P j x F b n R y e S B U e X B l P S J G a W x s Q 2 9 s d W 1 u V H l w Z X M i I F Z h b H V l P S J z Q X d Z R E F 3 V T 0 i I C 8 + P E V u d H J 5 I F R 5 c G U 9 I k Z p b G x M Y X N 0 V X B k Y X R l Z C I g V m F s d W U 9 I m Q y M D I x L T A 1 L T E 0 V D A 5 O j E 5 O j E w L j k 3 M z c 0 N z B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0 M i I g L z 4 8 R W 5 0 c n k g V H l w Z T 0 i Q W R k Z W R U b 0 R h d G F N b 2 R l b C I g V m F s d W U 9 I m w w I i A v P j x F b n R y e S B U e X B l P S J R d W V y e U l E I i B W Y W x 1 Z T 0 i c 2 U 3 Z j B m M 2 Y w L T g 1 N W E t N G U 0 O C 1 i N W M 2 L W E 2 N W M x Z G U 0 N T c w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g M C 9 B d X R v U m V t b 3 Z l Z E N v b H V t b n M x L n t S Y W 5 r L D B 9 J n F 1 b 3 Q 7 L C Z x d W 9 0 O 1 N l Y 3 R p b 2 4 x L 1 R h Y m x l I D A v Q X V 0 b 1 J l b W 9 2 Z W R D b 2 x 1 b W 5 z M S 5 7 V G V h b S w x f S Z x d W 9 0 O y w m c X V v d D t T Z W N 0 a W 9 u M S 9 U Y W J s Z S A w L 0 F 1 d G 9 S Z W 1 v d m V k Q 2 9 s d W 1 u c z E u e 1 c s M n 0 m c X V v d D s s J n F 1 b 3 Q 7 U 2 V j d G l v b j E v V G F i b G U g M C 9 B d X R v U m V t b 3 Z l Z E N v b H V t b n M x L n t M L D N 9 J n F 1 b 3 Q 7 L C Z x d W 9 0 O 1 N l Y 3 R p b 2 4 x L 1 R h Y m x l I D A v Q X V 0 b 1 J l b W 9 2 Z W R D b 2 x 1 b W 5 z M S 5 7 U m F 0 a W 5 n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R h Y m x l I D A v Q X V 0 b 1 J l b W 9 2 Z W R D b 2 x 1 b W 5 z M S 5 7 U m F u a y w w f S Z x d W 9 0 O y w m c X V v d D t T Z W N 0 a W 9 u M S 9 U Y W J s Z S A w L 0 F 1 d G 9 S Z W 1 v d m V k Q 2 9 s d W 1 u c z E u e 1 R l Y W 0 s M X 0 m c X V v d D s s J n F 1 b 3 Q 7 U 2 V j d G l v b j E v V G F i b G U g M C 9 B d X R v U m V t b 3 Z l Z E N v b H V t b n M x L n t X L D J 9 J n F 1 b 3 Q 7 L C Z x d W 9 0 O 1 N l Y 3 R p b 2 4 x L 1 R h Y m x l I D A v Q X V 0 b 1 J l b W 9 2 Z W R D b 2 x 1 b W 5 z M S 5 7 T C w z f S Z x d W 9 0 O y w m c X V v d D t T Z W N 0 a W 9 u M S 9 U Y W J s Z S A w L 0 F 1 d G 9 S Z W 1 v d m V k Q 2 9 s d W 1 u c z E u e 1 J h d G l u Z y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l M j A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9 E Y X R h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E 5 V D E y O j U y O j M 3 L j Y z N z I 0 M T J a I i A v P j x F b n R y e S B U e X B l P S J G a W x s Q 2 9 s d W 1 u V H l w Z X M i I F Z h b H V l P S J z Q 1 F v R 0 F 3 W U d C Z 1 k 9 I i A v P j x F b n R y e S B U e X B l P S J G a W x s Q 2 9 s d W 1 u T m F t Z X M i I F Z h b H V l P S J z W y Z x d W 9 0 O 0 R h d G U m c X V v d D s s J n F 1 b 3 Q 7 V G l t Z S Z x d W 9 0 O y w m c X V v d D t F d m V u d C 4 x L j E m c X V v d D s s J n F 1 b 3 Q 7 R X Z l b n Q u M S 4 y L j E m c X V v d D s s J n F 1 b 3 Q 7 R X Z l b n Q u M S 4 y L j I u M S Z x d W 9 0 O y w m c X V v d D t F d m V u d C 4 x L j M m c X V v d D s s J n F 1 b 3 Q 7 R X Z l b n Q u M i Z x d W 9 0 O y w m c X V v d D t G a W 5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I D A g K D I p L 0 F 1 d G 9 S Z W 1 v d m V k Q 2 9 s d W 1 u c z E u e 0 R h d G U s M H 0 m c X V v d D s s J n F 1 b 3 Q 7 U 2 V j d G l v b j E v V G F i b G U g M C A o M i k v Q X V 0 b 1 J l b W 9 2 Z W R D b 2 x 1 b W 5 z M S 5 7 V G l t Z S w x f S Z x d W 9 0 O y w m c X V v d D t T Z W N 0 a W 9 u M S 9 U Y W J s Z S A w I C g y K S 9 B d X R v U m V t b 3 Z l Z E N v b H V t b n M x L n t F d m V u d C 4 x L j E s M n 0 m c X V v d D s s J n F 1 b 3 Q 7 U 2 V j d G l v b j E v V G F i b G U g M C A o M i k v Q X V 0 b 1 J l b W 9 2 Z W R D b 2 x 1 b W 5 z M S 5 7 R X Z l b n Q u M S 4 y L j E s M 3 0 m c X V v d D s s J n F 1 b 3 Q 7 U 2 V j d G l v b j E v V G F i b G U g M C A o M i k v Q X V 0 b 1 J l b W 9 2 Z W R D b 2 x 1 b W 5 z M S 5 7 R X Z l b n Q u M S 4 y L j I u M S w 0 f S Z x d W 9 0 O y w m c X V v d D t T Z W N 0 a W 9 u M S 9 U Y W J s Z S A w I C g y K S 9 B d X R v U m V t b 3 Z l Z E N v b H V t b n M x L n t F d m V u d C 4 x L j M s N X 0 m c X V v d D s s J n F 1 b 3 Q 7 U 2 V j d G l v b j E v V G F i b G U g M C A o M i k v Q X V 0 b 1 J l b W 9 2 Z W R D b 2 x 1 b W 5 z M S 5 7 R X Z l b n Q u M i w 2 f S Z x d W 9 0 O y w m c X V v d D t T Z W N 0 a W 9 u M S 9 U Y W J s Z S A w I C g y K S 9 B d X R v U m V t b 3 Z l Z E N v b H V t b n M x L n t G a W 5 h b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Y W J s Z S A w I C g y K S 9 B d X R v U m V t b 3 Z l Z E N v b H V t b n M x L n t E Y X R l L D B 9 J n F 1 b 3 Q 7 L C Z x d W 9 0 O 1 N l Y 3 R p b 2 4 x L 1 R h Y m x l I D A g K D I p L 0 F 1 d G 9 S Z W 1 v d m V k Q 2 9 s d W 1 u c z E u e 1 R p b W U s M X 0 m c X V v d D s s J n F 1 b 3 Q 7 U 2 V j d G l v b j E v V G F i b G U g M C A o M i k v Q X V 0 b 1 J l b W 9 2 Z W R D b 2 x 1 b W 5 z M S 5 7 R X Z l b n Q u M S 4 x L D J 9 J n F 1 b 3 Q 7 L C Z x d W 9 0 O 1 N l Y 3 R p b 2 4 x L 1 R h Y m x l I D A g K D I p L 0 F 1 d G 9 S Z W 1 v d m V k Q 2 9 s d W 1 u c z E u e 0 V 2 Z W 5 0 L j E u M i 4 x L D N 9 J n F 1 b 3 Q 7 L C Z x d W 9 0 O 1 N l Y 3 R p b 2 4 x L 1 R h Y m x l I D A g K D I p L 0 F 1 d G 9 S Z W 1 v d m V k Q 2 9 s d W 1 u c z E u e 0 V 2 Z W 5 0 L j E u M i 4 y L j E s N H 0 m c X V v d D s s J n F 1 b 3 Q 7 U 2 V j d G l v b j E v V G F i b G U g M C A o M i k v Q X V 0 b 1 J l b W 9 2 Z W R D b 2 x 1 b W 5 z M S 5 7 R X Z l b n Q u M S 4 z L D V 9 J n F 1 b 3 Q 7 L C Z x d W 9 0 O 1 N l Y 3 R p b 2 4 x L 1 R h Y m x l I D A g K D I p L 0 F 1 d G 9 S Z W 1 v d m V k Q 2 9 s d W 1 u c z E u e 0 V 2 Z W 5 0 L j I s N n 0 m c X V v d D s s J n F 1 b 3 Q 7 U 2 V j d G l v b j E v V G F i b G U g M C A o M i k v Q X V 0 b 1 J l b W 9 2 Z W R D b 2 x 1 b W 5 z M S 5 7 R m l u Y W w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J T I w M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l M j A o M i k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l M j A o M i k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U y M C g y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l M j A o M i k v U 3 B s a X Q l M j B D b 2 x 1 b W 4 l M j B i e S U y M E R l b G l t a X R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l M j A o M i k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J T I w K D I p L 1 N w b G l 0 J T I w Q 2 9 s d W 1 u J T I w Y n k l M j B D a G F y Y W N 0 Z X I l M j B U c m F u c 2 l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J T I w K D I p L 1 N w b G l 0 J T I w Q 2 9 s d W 1 u J T I w Y n k l M j B Q b 3 N p d G l v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l M j A o M i k v Q 2 h h b m d l Z C U y M F R 5 c G U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H W L K o Q O q p x E g Q t l x k N 9 a M E A A A A A A g A A A A A A E G Y A A A A B A A A g A A A A s O k F h t g h W e + G c U O q w m P + j N l 0 T C r 5 2 v Q c C P u G F 7 Q P V e c A A A A A D o A A A A A C A A A g A A A A w O A 6 S Y J G D 0 K l E e X p 6 s b e g z q r i 5 2 A Y F D 3 J g f t M B F Y x M p Q A A A A i G N u h V c / W 7 A 5 T a n 1 S X 6 Z C L z 0 B g 4 P J H R n W f P O K R 0 D a J h l o d i O R / V z 4 v O D D G v R v X l D 6 Y w 2 i h W 2 k X p P 7 d 1 W E F P 2 5 x O C n z m 6 Y P I D y L j q Z W q W 2 y l A A A A A C F A i v I 4 1 s 8 N Y O 4 V 6 e z X N 5 h Z O S Q U 4 M e 0 8 0 B q + L D A z / R m C C 7 a 4 R 1 K g Y S l D Y c O w p P C I I 6 1 o O l e 4 T q g 1 4 0 a n v n X x s A = = < / D a t a M a s h u p > 
</file>

<file path=customXml/itemProps1.xml><?xml version="1.0" encoding="utf-8"?>
<ds:datastoreItem xmlns:ds="http://schemas.openxmlformats.org/officeDocument/2006/customXml" ds:itemID="{2965FF33-B2C8-40FE-BD1F-8713EBC2263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 Rankings 2022</vt:lpstr>
      <vt:lpstr>Bracket</vt:lpstr>
      <vt:lpstr>Game List</vt:lpstr>
      <vt:lpstr>Sheet1</vt:lpstr>
      <vt:lpstr>©</vt:lpstr>
      <vt:lpstr>Bracket!Print_Area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NCAA Basketball Tournament Bracket</dc:title>
  <dc:creator>Vertex42.com</dc:creator>
  <dc:description>(c) 2012-2019 Vertex42 LLC.</dc:description>
  <cp:lastModifiedBy>Jeff Korte</cp:lastModifiedBy>
  <cp:lastPrinted>2022-05-27T00:39:11Z</cp:lastPrinted>
  <dcterms:created xsi:type="dcterms:W3CDTF">2012-02-10T03:16:24Z</dcterms:created>
  <dcterms:modified xsi:type="dcterms:W3CDTF">2022-05-27T00:39:28Z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2012-2019 Vertex42 LLC</vt:lpwstr>
  </property>
  <property fmtid="{D5CDD505-2E9C-101B-9397-08002B2CF9AE}" pid="3" name="Version">
    <vt:lpwstr>1.1.4</vt:lpwstr>
  </property>
</Properties>
</file>