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0"/>
  <workbookPr/>
  <mc:AlternateContent xmlns:mc="http://schemas.openxmlformats.org/markup-compatibility/2006">
    <mc:Choice Requires="x15">
      <x15ac:absPath xmlns:x15ac="http://schemas.microsoft.com/office/spreadsheetml/2010/11/ac" url="https://lucit-my.sharepoint.com/personal/outi_kahkonen_lapinamk_fi/Documents/hankkeet/PAN/"/>
    </mc:Choice>
  </mc:AlternateContent>
  <xr:revisionPtr revIDLastSave="0" documentId="8_{3258E88B-7A5E-48B2-9F6A-9ED3B4C37F11}" xr6:coauthVersionLast="47" xr6:coauthVersionMax="47" xr10:uidLastSave="{00000000-0000-0000-0000-000000000000}"/>
  <bookViews>
    <workbookView xWindow="0" yWindow="0" windowWidth="19200" windowHeight="6930" xr2:uid="{00000000-000D-0000-FFFF-FFFF00000000}"/>
  </bookViews>
  <sheets>
    <sheet name="Customer insight" sheetId="1" r:id="rId1"/>
  </sheets>
  <definedNames>
    <definedName name="_xlnm._FilterDatabase" localSheetId="0" hidden="1">'Customer insight'!$G$10:$K$18</definedName>
    <definedName name="_xlnm.Print_Area" localSheetId="0">'Customer insight'!$C$1:$F$45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1" l="1"/>
  <c r="G44" i="1"/>
  <c r="E44" i="1" s="1"/>
  <c r="G20" i="1" l="1"/>
  <c r="E20" i="1" s="1"/>
  <c r="D20" i="1" l="1"/>
  <c r="G35" i="1"/>
  <c r="E35" i="1" s="1"/>
  <c r="G28" i="1"/>
  <c r="E28" i="1" s="1"/>
  <c r="D35" i="1" l="1"/>
  <c r="D28" i="1"/>
  <c r="D44" i="1"/>
</calcChain>
</file>

<file path=xl/sharedStrings.xml><?xml version="1.0" encoding="utf-8"?>
<sst xmlns="http://schemas.openxmlformats.org/spreadsheetml/2006/main" count="51" uniqueCount="42">
  <si>
    <t>CUSTOMER INSIGHT INSTRUMENT FOR TOURISM AND HOSPITALITY COMPANIES</t>
  </si>
  <si>
    <t>Customers' needs and expectations are the starting point for company operations. Ultimately, it is the customers who pay for and enable companies' existence.Therefore, it is especially important for the company to have an understanding of the customers' current and potential needs. This calls for best practices to increase customer insight.</t>
  </si>
  <si>
    <t>The purpose of this evaluation form is to quickly help you outline what issues in your company need to be developed in terms of customer insight. It is necessary to remember that a tourism entrepreneur may have customers who act as payers (e.g. a company) as well as customers who actually use the service. Insight into both these customer groups is needed. You may first answer the questions about paying customers and then about user customers. This will give you an idea of ​​where your company has the most to improve in terms of customer insight.</t>
  </si>
  <si>
    <t>As you respond, you will get quick feedback in colour for each section. The colours mean the following:</t>
  </si>
  <si>
    <t>Green ball = in good control</t>
  </si>
  <si>
    <t>Yellow triangle = at a satisfactory level but can still be improved</t>
  </si>
  <si>
    <t>Red square =improvement is needed</t>
  </si>
  <si>
    <t>The scale is 1-5.  If you select 1, it means that the statement does not apply to your company at all.
If you select 5, you completely agree with the statement.</t>
  </si>
  <si>
    <t>SECTION 1: GAINING CUSTOMER INSIGHT</t>
  </si>
  <si>
    <t>In the square before each statement, write your estimate on the scale 1-5 and click ENTER. You will see the result immediately.</t>
  </si>
  <si>
    <t>We examine regularly why customers use our services.</t>
  </si>
  <si>
    <t>We consider regularly how changes in the environment affect the needs of our customers.</t>
  </si>
  <si>
    <t>We know how to identify who our competitors are.</t>
  </si>
  <si>
    <t>We monitor the actions of our competitors and consider how they affect our customers' expectations of our service.</t>
  </si>
  <si>
    <t>We know how to utilize our partners in gaining customer insight.</t>
  </si>
  <si>
    <t>We regularly discuss with customers about their experiences and needs.</t>
  </si>
  <si>
    <t>We use customer surveys to gather information about customers' experiences and needs.</t>
  </si>
  <si>
    <t>G</t>
  </si>
  <si>
    <t>H</t>
  </si>
  <si>
    <t>We regularly follow the online discussion about our company.</t>
  </si>
  <si>
    <t>Our company works with local tourism operators to identify customer needs.</t>
  </si>
  <si>
    <r>
      <t xml:space="preserve">SECTION 2: DISSEMINATION OF CUSTOMER INSIGHT IN THE COMPANY
</t>
    </r>
    <r>
      <rPr>
        <sz val="12"/>
        <color theme="1"/>
        <rFont val="Calibri"/>
        <family val="2"/>
        <scheme val="minor"/>
      </rPr>
      <t>(Here the personnel includes the permanent and temporary staff and summer workers. In a family business the immediate members are included.)</t>
    </r>
  </si>
  <si>
    <t>Our company ensures that the whole personnel receives information on customers' service experiences.</t>
  </si>
  <si>
    <t>The whole personnel is informed about customer satisfaction.</t>
  </si>
  <si>
    <t>We regularly discuss about the customers' current and potentail needs with the whole personnel.</t>
  </si>
  <si>
    <t>We have a system for how everybody gets to know about and utilize the experiences and development ideas gained from customer contacts.</t>
  </si>
  <si>
    <t>In the meetings we regularly review developments in the field.</t>
  </si>
  <si>
    <t>SECTION 3: USE OF STAKEHOLDERS TO GAIN CUSTOMER INSIGHT</t>
  </si>
  <si>
    <t>We actively ask for feedback on our marketing efforts from other players in the region who benefit from tourism.</t>
  </si>
  <si>
    <t>We understand how our company benefits the attractiveness of tourism in the area.</t>
  </si>
  <si>
    <t>We are in active contact with other tourism operators in the area to find out the factors influencing customers' choices (for choosing a region and certain services).</t>
  </si>
  <si>
    <t>Among tourism operators in the region, we communicate about the actions of local decision-makers in promoting tourism in the region.</t>
  </si>
  <si>
    <t>SECTION 4: UTILISATION OF CUSTOMER INSIGHT</t>
  </si>
  <si>
    <t>We know how to develop and apply products / services based on what information we have received about our customers' needs.</t>
  </si>
  <si>
    <t>We know how to use information about competitors in the development of our own services.</t>
  </si>
  <si>
    <t>We know how to target our services to the needs of different customer groups based on our knowledge.</t>
  </si>
  <si>
    <t>We know how to build the content of a message to suit different customer groups on the basis of customer information.</t>
  </si>
  <si>
    <t>We know how to use the communication channels that best suit the needs of our customers.</t>
  </si>
  <si>
    <t>We take into account the development of the industry when developing our own services.</t>
  </si>
  <si>
    <t>File       Print out the form for yourself.</t>
  </si>
  <si>
    <t xml:space="preserve">translation </t>
  </si>
  <si>
    <t>©MK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</si>
</sst>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1"/>
      <name val="Calibri"/>
      <family val="2"/>
      <scheme val="minor"/>
    </font>
    <font>
      <b/>
      <sz val="12"/>
      <color theme="1"/>
      <name val="Calibri"/>
      <family val="2"/>
      <scheme val="minor"/>
    </font>
    <font>
      <sz val="26"/>
      <color theme="0"/>
      <name val="Calibri"/>
      <family val="2"/>
      <scheme val="minor"/>
    </font>
    <font>
      <b/>
      <sz val="13"/>
      <color theme="1"/>
      <name val="Calibri"/>
      <family val="2"/>
      <scheme val="minor"/>
    </font>
    <font>
      <sz val="8"/>
      <color theme="0" tint="-0.499984740745262"/>
      <name val="Calibri"/>
      <family val="2"/>
    </font>
    <font>
      <b/>
      <sz val="15"/>
      <color theme="1"/>
      <name val="Calibri"/>
      <family val="2"/>
      <scheme val="minor"/>
    </font>
    <font>
      <b/>
      <sz val="12"/>
      <name val="Calibri"/>
      <family val="2"/>
      <scheme val="minor"/>
    </font>
    <font>
      <b/>
      <sz val="17"/>
      <color theme="1"/>
      <name val="Calibri"/>
      <family val="2"/>
      <scheme val="minor"/>
    </font>
    <font>
      <b/>
      <sz val="14"/>
      <color theme="0"/>
      <name val="Calibri"/>
      <family val="2"/>
      <scheme val="minor"/>
    </font>
    <font>
      <b/>
      <sz val="19"/>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s>
  <borders count="28">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1">
    <xf numFmtId="0" fontId="0" fillId="0" borderId="0"/>
  </cellStyleXfs>
  <cellXfs count="68">
    <xf numFmtId="0" fontId="0" fillId="0" borderId="0" xfId="0"/>
    <xf numFmtId="0" fontId="3" fillId="0" borderId="24"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1" xfId="0" applyFont="1" applyBorder="1" applyAlignment="1" applyProtection="1">
      <alignment horizontal="center" vertical="top"/>
      <protection locked="0"/>
    </xf>
    <xf numFmtId="0" fontId="3" fillId="0" borderId="22" xfId="0" applyFont="1" applyBorder="1" applyAlignment="1" applyProtection="1">
      <alignment horizontal="center" vertical="center"/>
      <protection locked="0"/>
    </xf>
    <xf numFmtId="0" fontId="0" fillId="2" borderId="2" xfId="0" applyFill="1" applyBorder="1"/>
    <xf numFmtId="2" fontId="0" fillId="0" borderId="0" xfId="0" applyNumberFormat="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3" fillId="0" borderId="2" xfId="0" applyFont="1" applyBorder="1" applyAlignment="1">
      <alignment vertical="center"/>
    </xf>
    <xf numFmtId="1" fontId="13" fillId="0" borderId="3" xfId="0" applyNumberFormat="1" applyFont="1" applyBorder="1" applyAlignment="1">
      <alignment horizontal="right" vertical="top"/>
    </xf>
    <xf numFmtId="164" fontId="3" fillId="4" borderId="0" xfId="0" applyNumberFormat="1" applyFont="1" applyFill="1" applyAlignment="1">
      <alignment horizontal="center" vertical="center"/>
    </xf>
    <xf numFmtId="0" fontId="6" fillId="0" borderId="0" xfId="0" applyFont="1" applyAlignment="1">
      <alignment horizontal="center" vertical="top"/>
    </xf>
    <xf numFmtId="0" fontId="12" fillId="0" borderId="2" xfId="0" applyFont="1" applyBorder="1" applyAlignment="1">
      <alignment horizontal="center" vertical="center"/>
    </xf>
    <xf numFmtId="1" fontId="13" fillId="0" borderId="3" xfId="0" applyNumberFormat="1" applyFont="1" applyBorder="1" applyAlignment="1">
      <alignment vertical="top"/>
    </xf>
    <xf numFmtId="0" fontId="7" fillId="0" borderId="2" xfId="0" applyFont="1" applyBorder="1" applyAlignment="1">
      <alignment vertical="center"/>
    </xf>
    <xf numFmtId="164" fontId="0" fillId="0" borderId="0" xfId="0" applyNumberFormat="1" applyAlignment="1">
      <alignment horizontal="center" vertical="center"/>
    </xf>
    <xf numFmtId="164" fontId="3" fillId="0" borderId="0" xfId="0" applyNumberFormat="1" applyFont="1" applyAlignment="1">
      <alignment horizontal="center" vertical="center"/>
    </xf>
    <xf numFmtId="0" fontId="8" fillId="0" borderId="6" xfId="0" applyFont="1" applyBorder="1" applyAlignment="1">
      <alignment horizontal="right" wrapText="1"/>
    </xf>
    <xf numFmtId="0" fontId="0" fillId="0" borderId="0" xfId="0" applyAlignment="1">
      <alignment horizontal="right"/>
    </xf>
    <xf numFmtId="164" fontId="0" fillId="0" borderId="0" xfId="0" applyNumberFormat="1"/>
    <xf numFmtId="0" fontId="3" fillId="0" borderId="20"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2" fillId="0" borderId="25" xfId="0" applyFont="1" applyBorder="1" applyAlignment="1">
      <alignment horizontal="left" vertical="center" wrapText="1" indent="1"/>
    </xf>
    <xf numFmtId="0" fontId="2" fillId="0" borderId="26"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16" xfId="0" applyFont="1" applyBorder="1" applyAlignment="1">
      <alignment horizontal="left" vertical="center" wrapText="1" inden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64" fontId="10" fillId="0" borderId="3" xfId="0" applyNumberFormat="1" applyFont="1" applyBorder="1" applyAlignment="1">
      <alignment horizontal="left" vertical="center"/>
    </xf>
    <xf numFmtId="164" fontId="10" fillId="0" borderId="4" xfId="0" applyNumberFormat="1" applyFont="1" applyBorder="1" applyAlignment="1">
      <alignment horizontal="left" vertical="center"/>
    </xf>
    <xf numFmtId="0" fontId="2" fillId="0" borderId="17" xfId="0" applyFont="1" applyBorder="1" applyAlignment="1">
      <alignment horizontal="left" vertical="center" indent="1"/>
    </xf>
    <xf numFmtId="0" fontId="2" fillId="0" borderId="18" xfId="0" applyFont="1" applyBorder="1" applyAlignment="1">
      <alignment horizontal="left" vertical="center" indent="1"/>
    </xf>
    <xf numFmtId="0" fontId="3" fillId="0" borderId="6" xfId="0" applyFont="1" applyBorder="1" applyAlignment="1">
      <alignment horizontal="left" vertical="center" wrapText="1" indent="1"/>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19" xfId="0" applyFont="1" applyBorder="1" applyAlignment="1">
      <alignment horizontal="left" vertical="center" indent="1"/>
    </xf>
    <xf numFmtId="0" fontId="2" fillId="0" borderId="16" xfId="0" applyFont="1" applyBorder="1" applyAlignment="1">
      <alignment horizontal="left" vertical="center" indent="1"/>
    </xf>
    <xf numFmtId="0" fontId="2" fillId="0" borderId="1" xfId="0" applyFont="1" applyBorder="1" applyAlignment="1">
      <alignment horizontal="left" vertical="center" indent="1"/>
    </xf>
    <xf numFmtId="0" fontId="2" fillId="0" borderId="13" xfId="0" applyFont="1" applyBorder="1" applyAlignment="1">
      <alignment horizontal="left" vertical="center" indent="1"/>
    </xf>
    <xf numFmtId="0" fontId="2" fillId="0" borderId="27" xfId="0" applyFont="1" applyBorder="1" applyAlignment="1">
      <alignment horizontal="left" vertical="center" wrapText="1"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1" fillId="2" borderId="2" xfId="0" applyFont="1" applyFill="1" applyBorder="1" applyAlignment="1">
      <alignment horizontal="left" vertical="center" wrapText="1" indent="1"/>
    </xf>
    <xf numFmtId="0" fontId="1" fillId="2" borderId="3" xfId="0" applyFont="1" applyFill="1" applyBorder="1" applyAlignment="1">
      <alignment horizontal="left" vertical="center" wrapText="1" indent="1"/>
    </xf>
    <xf numFmtId="0" fontId="1" fillId="2" borderId="4" xfId="0" applyFont="1" applyFill="1" applyBorder="1" applyAlignment="1">
      <alignment horizontal="left" vertical="center" wrapText="1" indent="1"/>
    </xf>
    <xf numFmtId="0" fontId="4" fillId="0" borderId="10" xfId="0" applyFont="1" applyBorder="1" applyAlignment="1">
      <alignment horizontal="left" vertical="center" indent="5"/>
    </xf>
    <xf numFmtId="0" fontId="4" fillId="0" borderId="11" xfId="0" applyFont="1" applyBorder="1" applyAlignment="1">
      <alignment horizontal="left" vertical="center" indent="5"/>
    </xf>
    <xf numFmtId="0" fontId="4" fillId="0" borderId="12" xfId="0" applyFont="1" applyBorder="1" applyAlignment="1">
      <alignment horizontal="left" vertical="center" indent="5"/>
    </xf>
    <xf numFmtId="0" fontId="4" fillId="0" borderId="8" xfId="0" applyFont="1" applyBorder="1" applyAlignment="1">
      <alignment horizontal="left" vertical="center" indent="5"/>
    </xf>
    <xf numFmtId="0" fontId="4" fillId="0" borderId="0" xfId="0" applyFont="1" applyAlignment="1">
      <alignment horizontal="left" vertical="center" indent="5"/>
    </xf>
    <xf numFmtId="0" fontId="4" fillId="0" borderId="9" xfId="0" applyFont="1" applyBorder="1" applyAlignment="1">
      <alignment horizontal="left" vertical="center" indent="5"/>
    </xf>
    <xf numFmtId="0" fontId="1" fillId="0" borderId="8" xfId="0" applyFont="1" applyBorder="1" applyAlignment="1">
      <alignment horizontal="left" vertical="center" indent="5"/>
    </xf>
    <xf numFmtId="0" fontId="1" fillId="0" borderId="0" xfId="0" applyFont="1" applyAlignment="1">
      <alignment horizontal="left" vertical="center" indent="5"/>
    </xf>
    <xf numFmtId="0" fontId="1" fillId="0" borderId="9" xfId="0" applyFont="1" applyBorder="1" applyAlignment="1">
      <alignment horizontal="left" vertical="center" indent="5"/>
    </xf>
  </cellXfs>
  <cellStyles count="1">
    <cellStyle name="Normaali" xfId="0" builtinId="0"/>
  </cellStyles>
  <dxfs count="9">
    <dxf>
      <font>
        <b/>
        <i val="0"/>
      </font>
      <fill>
        <patternFill>
          <bgColor rgb="FFFF0000"/>
        </patternFill>
      </fill>
    </dxf>
    <dxf>
      <font>
        <b/>
        <i val="0"/>
      </font>
      <fill>
        <patternFill>
          <bgColor rgb="FF33CC33"/>
        </patternFill>
      </fill>
    </dxf>
    <dxf>
      <font>
        <b/>
        <i val="0"/>
      </font>
      <fill>
        <patternFill>
          <bgColor rgb="FFFF0000"/>
        </patternFill>
      </fill>
    </dxf>
    <dxf>
      <font>
        <b/>
        <i val="0"/>
      </font>
      <fill>
        <patternFill>
          <bgColor rgb="FF33CC33"/>
        </patternFill>
      </fill>
    </dxf>
    <dxf>
      <font>
        <b/>
        <i val="0"/>
      </font>
      <fill>
        <patternFill>
          <bgColor rgb="FFFF0000"/>
        </patternFill>
      </fill>
    </dxf>
    <dxf>
      <font>
        <b/>
        <i val="0"/>
        <color auto="1"/>
      </font>
      <fill>
        <patternFill>
          <bgColor rgb="FF33CC33"/>
        </patternFill>
      </fill>
    </dxf>
    <dxf>
      <font>
        <b/>
        <i val="0"/>
        <color auto="1"/>
      </font>
      <fill>
        <patternFill>
          <bgColor rgb="FFFF0000"/>
        </patternFill>
      </fill>
    </dxf>
    <dxf>
      <font>
        <b/>
        <i val="0"/>
        <color auto="1"/>
      </font>
      <fill>
        <patternFill>
          <bgColor rgb="FFFF0000"/>
        </patternFill>
      </fill>
    </dxf>
    <dxf>
      <font>
        <b/>
        <i val="0"/>
        <color auto="1"/>
      </font>
      <fill>
        <patternFill>
          <bgColor rgb="FF33CC33"/>
        </patternFill>
      </fill>
    </dxf>
  </dxfs>
  <tableStyles count="0" defaultTableStyle="TableStyleMedium2" defaultPivotStyle="PivotStyleLight16"/>
  <colors>
    <mruColors>
      <color rgb="FF33CC33"/>
      <color rgb="FFFFD347"/>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431800</xdr:colOff>
      <xdr:row>44</xdr:row>
      <xdr:rowOff>123825</xdr:rowOff>
    </xdr:from>
    <xdr:to>
      <xdr:col>3</xdr:col>
      <xdr:colOff>146050</xdr:colOff>
      <xdr:row>44</xdr:row>
      <xdr:rowOff>247650</xdr:rowOff>
    </xdr:to>
    <xdr:sp macro="" textlink="">
      <xdr:nvSpPr>
        <xdr:cNvPr id="3" name="Nuoli oikealle 2">
          <a:extLst>
            <a:ext uri="{FF2B5EF4-FFF2-40B4-BE49-F238E27FC236}">
              <a16:creationId xmlns:a16="http://schemas.microsoft.com/office/drawing/2014/main" id="{00000000-0008-0000-0000-000003000000}"/>
            </a:ext>
          </a:extLst>
        </xdr:cNvPr>
        <xdr:cNvSpPr/>
      </xdr:nvSpPr>
      <xdr:spPr>
        <a:xfrm>
          <a:off x="1651000" y="14652625"/>
          <a:ext cx="152400" cy="123825"/>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142875</xdr:colOff>
      <xdr:row>36</xdr:row>
      <xdr:rowOff>57150</xdr:rowOff>
    </xdr:from>
    <xdr:to>
      <xdr:col>2</xdr:col>
      <xdr:colOff>285750</xdr:colOff>
      <xdr:row>36</xdr:row>
      <xdr:rowOff>257175</xdr:rowOff>
    </xdr:to>
    <xdr:sp macro="" textlink="">
      <xdr:nvSpPr>
        <xdr:cNvPr id="4" name="Alanuoli 3">
          <a:extLst>
            <a:ext uri="{FF2B5EF4-FFF2-40B4-BE49-F238E27FC236}">
              <a16:creationId xmlns:a16="http://schemas.microsoft.com/office/drawing/2014/main" id="{00000000-0008-0000-0000-000004000000}"/>
            </a:ext>
          </a:extLst>
        </xdr:cNvPr>
        <xdr:cNvSpPr/>
      </xdr:nvSpPr>
      <xdr:spPr>
        <a:xfrm>
          <a:off x="1362075" y="13020675"/>
          <a:ext cx="142875" cy="200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123825</xdr:colOff>
      <xdr:row>29</xdr:row>
      <xdr:rowOff>66675</xdr:rowOff>
    </xdr:from>
    <xdr:to>
      <xdr:col>2</xdr:col>
      <xdr:colOff>266700</xdr:colOff>
      <xdr:row>29</xdr:row>
      <xdr:rowOff>266700</xdr:rowOff>
    </xdr:to>
    <xdr:sp macro="" textlink="">
      <xdr:nvSpPr>
        <xdr:cNvPr id="10" name="Alanuoli 9">
          <a:extLst>
            <a:ext uri="{FF2B5EF4-FFF2-40B4-BE49-F238E27FC236}">
              <a16:creationId xmlns:a16="http://schemas.microsoft.com/office/drawing/2014/main" id="{00000000-0008-0000-0000-00000A000000}"/>
            </a:ext>
          </a:extLst>
        </xdr:cNvPr>
        <xdr:cNvSpPr/>
      </xdr:nvSpPr>
      <xdr:spPr>
        <a:xfrm>
          <a:off x="1343025" y="10658475"/>
          <a:ext cx="142875" cy="200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133350</xdr:colOff>
      <xdr:row>21</xdr:row>
      <xdr:rowOff>66675</xdr:rowOff>
    </xdr:from>
    <xdr:to>
      <xdr:col>2</xdr:col>
      <xdr:colOff>276225</xdr:colOff>
      <xdr:row>21</xdr:row>
      <xdr:rowOff>266700</xdr:rowOff>
    </xdr:to>
    <xdr:sp macro="" textlink="">
      <xdr:nvSpPr>
        <xdr:cNvPr id="12" name="Alanuoli 11">
          <a:extLst>
            <a:ext uri="{FF2B5EF4-FFF2-40B4-BE49-F238E27FC236}">
              <a16:creationId xmlns:a16="http://schemas.microsoft.com/office/drawing/2014/main" id="{00000000-0008-0000-0000-00000C000000}"/>
            </a:ext>
          </a:extLst>
        </xdr:cNvPr>
        <xdr:cNvSpPr/>
      </xdr:nvSpPr>
      <xdr:spPr>
        <a:xfrm>
          <a:off x="1352550" y="7981950"/>
          <a:ext cx="142875" cy="200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i-FI" sz="1100"/>
        </a:p>
      </xdr:txBody>
    </xdr:sp>
    <xdr:clientData/>
  </xdr:twoCellAnchor>
  <xdr:twoCellAnchor>
    <xdr:from>
      <xdr:col>2</xdr:col>
      <xdr:colOff>133350</xdr:colOff>
      <xdr:row>9</xdr:row>
      <xdr:rowOff>57150</xdr:rowOff>
    </xdr:from>
    <xdr:to>
      <xdr:col>2</xdr:col>
      <xdr:colOff>276225</xdr:colOff>
      <xdr:row>9</xdr:row>
      <xdr:rowOff>257175</xdr:rowOff>
    </xdr:to>
    <xdr:sp macro="" textlink="">
      <xdr:nvSpPr>
        <xdr:cNvPr id="13" name="Alanuoli 12">
          <a:extLst>
            <a:ext uri="{FF2B5EF4-FFF2-40B4-BE49-F238E27FC236}">
              <a16:creationId xmlns:a16="http://schemas.microsoft.com/office/drawing/2014/main" id="{00000000-0008-0000-0000-00000D000000}"/>
            </a:ext>
          </a:extLst>
        </xdr:cNvPr>
        <xdr:cNvSpPr/>
      </xdr:nvSpPr>
      <xdr:spPr>
        <a:xfrm>
          <a:off x="1352550" y="3990975"/>
          <a:ext cx="142875" cy="200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i-FI" sz="1100"/>
        </a:p>
      </xdr:txBody>
    </xdr:sp>
    <xdr:clientData/>
  </xdr:twoCellAnchor>
  <xdr:twoCellAnchor editAs="oneCell">
    <xdr:from>
      <xdr:col>2</xdr:col>
      <xdr:colOff>105402</xdr:colOff>
      <xdr:row>4</xdr:row>
      <xdr:rowOff>28575</xdr:rowOff>
    </xdr:from>
    <xdr:to>
      <xdr:col>2</xdr:col>
      <xdr:colOff>345625</xdr:colOff>
      <xdr:row>6</xdr:row>
      <xdr:rowOff>209455</xdr:rowOff>
    </xdr:to>
    <xdr:pic>
      <xdr:nvPicPr>
        <xdr:cNvPr id="6" name="Kuva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324602" y="2190750"/>
          <a:ext cx="240223" cy="676180"/>
        </a:xfrm>
        <a:prstGeom prst="rect">
          <a:avLst/>
        </a:prstGeom>
      </xdr:spPr>
    </xdr:pic>
    <xdr:clientData/>
  </xdr:twoCellAnchor>
  <xdr:twoCellAnchor editAs="oneCell">
    <xdr:from>
      <xdr:col>5</xdr:col>
      <xdr:colOff>228600</xdr:colOff>
      <xdr:row>45</xdr:row>
      <xdr:rowOff>38100</xdr:rowOff>
    </xdr:from>
    <xdr:to>
      <xdr:col>5</xdr:col>
      <xdr:colOff>3480791</xdr:colOff>
      <xdr:row>46</xdr:row>
      <xdr:rowOff>111125</xdr:rowOff>
    </xdr:to>
    <xdr:pic>
      <xdr:nvPicPr>
        <xdr:cNvPr id="7" name="Kuva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6826250" y="14928850"/>
          <a:ext cx="3252191" cy="257175"/>
        </a:xfrm>
        <a:prstGeom prst="rect">
          <a:avLst/>
        </a:prstGeom>
      </xdr:spPr>
    </xdr:pic>
    <xdr:clientData/>
  </xdr:twoCellAnchor>
  <xdr:twoCellAnchor editAs="oneCell">
    <xdr:from>
      <xdr:col>5</xdr:col>
      <xdr:colOff>285750</xdr:colOff>
      <xdr:row>44</xdr:row>
      <xdr:rowOff>47818</xdr:rowOff>
    </xdr:from>
    <xdr:to>
      <xdr:col>5</xdr:col>
      <xdr:colOff>2984752</xdr:colOff>
      <xdr:row>45</xdr:row>
      <xdr:rowOff>25431</xdr:rowOff>
    </xdr:to>
    <xdr:pic>
      <xdr:nvPicPr>
        <xdr:cNvPr id="5" name="Picture 4">
          <a:extLst>
            <a:ext uri="{FF2B5EF4-FFF2-40B4-BE49-F238E27FC236}">
              <a16:creationId xmlns:a16="http://schemas.microsoft.com/office/drawing/2014/main" id="{A527A56E-5318-4C5F-AA18-D390B27E53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83400" y="14690918"/>
          <a:ext cx="2699002" cy="339563"/>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J47"/>
  <sheetViews>
    <sheetView showGridLines="0" showRowColHeaders="0" tabSelected="1" topLeftCell="D1" zoomScaleNormal="100" workbookViewId="0">
      <pane ySplit="1" topLeftCell="A35" activePane="bottomLeft" state="frozen"/>
      <selection pane="bottomLeft" activeCell="C11" sqref="C11"/>
    </sheetView>
  </sheetViews>
  <sheetFormatPr defaultColWidth="8.7109375" defaultRowHeight="14.45"/>
  <cols>
    <col min="3" max="3" width="6.28515625" customWidth="1"/>
    <col min="4" max="4" width="11" customWidth="1"/>
    <col min="5" max="5" width="59.7109375" style="19" customWidth="1"/>
    <col min="6" max="6" width="54.5703125" customWidth="1"/>
    <col min="7" max="8" width="9.140625" hidden="1" customWidth="1"/>
    <col min="9" max="9" width="9.140625" customWidth="1"/>
  </cols>
  <sheetData>
    <row r="1" spans="3:10" ht="27.95" customHeight="1" thickBot="1">
      <c r="C1" s="47" t="s">
        <v>0</v>
      </c>
      <c r="D1" s="48"/>
      <c r="E1" s="48"/>
      <c r="F1" s="49"/>
    </row>
    <row r="2" spans="3:10" ht="44.25" customHeight="1">
      <c r="C2" s="50" t="s">
        <v>1</v>
      </c>
      <c r="D2" s="51"/>
      <c r="E2" s="51"/>
      <c r="F2" s="52"/>
    </row>
    <row r="3" spans="3:10" ht="75.75" customHeight="1" thickBot="1">
      <c r="C3" s="53" t="s">
        <v>2</v>
      </c>
      <c r="D3" s="54"/>
      <c r="E3" s="54"/>
      <c r="F3" s="55"/>
    </row>
    <row r="4" spans="3:10" ht="18" customHeight="1">
      <c r="C4" s="50" t="s">
        <v>3</v>
      </c>
      <c r="D4" s="51"/>
      <c r="E4" s="51"/>
      <c r="F4" s="52"/>
    </row>
    <row r="5" spans="3:10" ht="20.100000000000001" customHeight="1">
      <c r="C5" s="65" t="s">
        <v>4</v>
      </c>
      <c r="D5" s="66"/>
      <c r="E5" s="66"/>
      <c r="F5" s="67"/>
    </row>
    <row r="6" spans="3:10" ht="20.100000000000001" customHeight="1">
      <c r="C6" s="62" t="s">
        <v>5</v>
      </c>
      <c r="D6" s="63"/>
      <c r="E6" s="63"/>
      <c r="F6" s="64"/>
    </row>
    <row r="7" spans="3:10" ht="20.100000000000001" customHeight="1" thickBot="1">
      <c r="C7" s="59" t="s">
        <v>6</v>
      </c>
      <c r="D7" s="60"/>
      <c r="E7" s="60"/>
      <c r="F7" s="61"/>
    </row>
    <row r="8" spans="3:10" ht="30.75" customHeight="1" thickBot="1">
      <c r="C8" s="56" t="s">
        <v>7</v>
      </c>
      <c r="D8" s="57"/>
      <c r="E8" s="57"/>
      <c r="F8" s="58"/>
    </row>
    <row r="9" spans="3:10" ht="24" customHeight="1" thickBot="1">
      <c r="C9" s="32" t="s">
        <v>8</v>
      </c>
      <c r="D9" s="33"/>
      <c r="E9" s="33"/>
      <c r="F9" s="34"/>
    </row>
    <row r="10" spans="3:10" ht="24" customHeight="1" thickBot="1">
      <c r="C10" s="5"/>
      <c r="D10" s="28" t="s">
        <v>9</v>
      </c>
      <c r="E10" s="28"/>
      <c r="F10" s="29"/>
      <c r="G10" s="6"/>
      <c r="H10" s="6"/>
      <c r="J10" s="7"/>
    </row>
    <row r="11" spans="3:10" s="7" customFormat="1" ht="23.1" customHeight="1">
      <c r="C11" s="21"/>
      <c r="D11" s="23" t="s">
        <v>10</v>
      </c>
      <c r="E11" s="23"/>
      <c r="F11" s="24"/>
      <c r="G11" s="6"/>
      <c r="H11" s="6"/>
    </row>
    <row r="12" spans="3:10" s="7" customFormat="1" ht="23.1" customHeight="1">
      <c r="C12" s="1"/>
      <c r="D12" s="23" t="s">
        <v>11</v>
      </c>
      <c r="E12" s="23"/>
      <c r="F12" s="24"/>
      <c r="G12" s="6"/>
      <c r="H12" s="6"/>
    </row>
    <row r="13" spans="3:10" s="7" customFormat="1" ht="23.1" customHeight="1">
      <c r="C13" s="1"/>
      <c r="D13" s="27" t="s">
        <v>12</v>
      </c>
      <c r="E13" s="25"/>
      <c r="F13" s="26"/>
      <c r="G13" s="6">
        <v>1</v>
      </c>
      <c r="H13" s="6"/>
    </row>
    <row r="14" spans="3:10" s="7" customFormat="1" ht="23.1" customHeight="1">
      <c r="C14" s="1"/>
      <c r="D14" s="27" t="s">
        <v>13</v>
      </c>
      <c r="E14" s="25"/>
      <c r="F14" s="26"/>
      <c r="G14" s="6">
        <v>1</v>
      </c>
      <c r="H14" s="6">
        <v>2.99</v>
      </c>
    </row>
    <row r="15" spans="3:10" s="7" customFormat="1" ht="23.1" customHeight="1">
      <c r="C15" s="1"/>
      <c r="D15" s="27" t="s">
        <v>14</v>
      </c>
      <c r="E15" s="25"/>
      <c r="F15" s="26"/>
      <c r="G15" s="6">
        <v>3</v>
      </c>
      <c r="H15" s="6">
        <v>4</v>
      </c>
    </row>
    <row r="16" spans="3:10" s="7" customFormat="1" ht="23.1" customHeight="1">
      <c r="C16" s="2"/>
      <c r="D16" s="25" t="s">
        <v>15</v>
      </c>
      <c r="E16" s="25"/>
      <c r="F16" s="26"/>
      <c r="G16" s="6">
        <v>4.01</v>
      </c>
      <c r="H16" s="6">
        <v>5</v>
      </c>
    </row>
    <row r="17" spans="3:9" s="7" customFormat="1" ht="23.1" customHeight="1">
      <c r="C17" s="2"/>
      <c r="D17" s="25" t="s">
        <v>16</v>
      </c>
      <c r="E17" s="25"/>
      <c r="F17" s="26"/>
      <c r="G17" s="8" t="s">
        <v>17</v>
      </c>
      <c r="H17" s="8" t="s">
        <v>18</v>
      </c>
    </row>
    <row r="18" spans="3:9" s="7" customFormat="1" ht="23.1" customHeight="1">
      <c r="C18" s="2"/>
      <c r="D18" s="25" t="s">
        <v>19</v>
      </c>
      <c r="E18" s="25"/>
      <c r="F18" s="26"/>
    </row>
    <row r="19" spans="3:9" s="7" customFormat="1" ht="23.1" customHeight="1" thickBot="1">
      <c r="C19" s="4"/>
      <c r="D19" s="40" t="s">
        <v>20</v>
      </c>
      <c r="E19" s="40"/>
      <c r="F19" s="41"/>
    </row>
    <row r="20" spans="3:9" s="7" customFormat="1" ht="27.95" customHeight="1" thickBot="1">
      <c r="C20" s="9"/>
      <c r="D20" s="10" t="str">
        <f>IF($G$20&lt;1," ",IF($G$20&gt;5," ",($C$11+$C$12+$C$13+$C$14+$C$15+$C$16+$C$17+$C$18+$C$19)/9))</f>
        <v xml:space="preserve"> </v>
      </c>
      <c r="E20" s="35" t="str">
        <f>IF($G$20&lt;1,"Estimate each statement on the scale 1-5.",IF($G$20&gt;5,"Estimate each statement on the scale 1-5.",IF($G$20&lt;$G$15,"To gain better customer insight, improvement is needed.",IF($G$20&lt;$G$16,"Gaining customer insight is at a satisfactory level but can still be improved.","Gaining customer insight is in good control."))))</f>
        <v>Estimate each statement on the scale 1-5.</v>
      </c>
      <c r="F20" s="36"/>
      <c r="G20" s="11">
        <f>($C$11+$C$12+$C$13+$C$14+$C$15+$C$16+$C$17+$C$18+$C$19)/9</f>
        <v>0</v>
      </c>
      <c r="I20" s="12"/>
    </row>
    <row r="21" spans="3:9" ht="47.1" customHeight="1" thickBot="1">
      <c r="C21" s="32" t="s">
        <v>21</v>
      </c>
      <c r="D21" s="33"/>
      <c r="E21" s="33"/>
      <c r="F21" s="34"/>
    </row>
    <row r="22" spans="3:9" ht="24" customHeight="1" thickBot="1">
      <c r="C22" s="5"/>
      <c r="D22" s="28" t="s">
        <v>9</v>
      </c>
      <c r="E22" s="28"/>
      <c r="F22" s="29"/>
    </row>
    <row r="23" spans="3:9" ht="23.1" customHeight="1">
      <c r="C23" s="1"/>
      <c r="D23" s="46" t="s">
        <v>22</v>
      </c>
      <c r="E23" s="23"/>
      <c r="F23" s="24"/>
      <c r="G23" s="6">
        <v>1</v>
      </c>
      <c r="H23" s="6"/>
    </row>
    <row r="24" spans="3:9" ht="23.1" customHeight="1">
      <c r="C24" s="2"/>
      <c r="D24" s="43" t="s">
        <v>23</v>
      </c>
      <c r="E24" s="44"/>
      <c r="F24" s="45"/>
      <c r="G24" s="6">
        <v>1</v>
      </c>
      <c r="H24" s="6">
        <v>2.99</v>
      </c>
    </row>
    <row r="25" spans="3:9" ht="23.1" customHeight="1">
      <c r="C25" s="2"/>
      <c r="D25" s="27" t="s">
        <v>24</v>
      </c>
      <c r="E25" s="25"/>
      <c r="F25" s="26"/>
      <c r="G25" s="6">
        <v>3</v>
      </c>
      <c r="H25" s="6">
        <v>4</v>
      </c>
    </row>
    <row r="26" spans="3:9" ht="32.1" customHeight="1">
      <c r="C26" s="2"/>
      <c r="D26" s="27" t="s">
        <v>25</v>
      </c>
      <c r="E26" s="25"/>
      <c r="F26" s="26"/>
      <c r="G26" s="6">
        <v>4.01</v>
      </c>
      <c r="H26" s="6">
        <v>5</v>
      </c>
    </row>
    <row r="27" spans="3:9" ht="23.1" customHeight="1" thickBot="1">
      <c r="C27" s="22"/>
      <c r="D27" s="42" t="s">
        <v>26</v>
      </c>
      <c r="E27" s="40"/>
      <c r="F27" s="41"/>
      <c r="G27" s="8" t="s">
        <v>17</v>
      </c>
      <c r="H27" s="8" t="s">
        <v>18</v>
      </c>
    </row>
    <row r="28" spans="3:9" ht="27.95" customHeight="1" thickBot="1">
      <c r="C28" s="13"/>
      <c r="D28" s="14" t="str">
        <f>IF($G$28&lt;1," ",IF($G$28&gt;5," ",($C$23+$C$24+$C$25+$C$26+$C$27)/5))</f>
        <v xml:space="preserve"> </v>
      </c>
      <c r="E28" s="30" t="str">
        <f>IF($G$28&lt;1,"Estimate each statement on the scale 1-5.",IF($G$28&gt;5,"Estimate each statement on the scale 1-5.",IF($G$28&lt;$G$25,"Dissemination of customer insight in the company needs improvement.",IF($G$28&lt;$G$26,"Disseminarion of customer insight in the company is at a satisfactory level but can still be improved.","Dissemination of customer insight in the company is in good control."))))</f>
        <v>Estimate each statement on the scale 1-5.</v>
      </c>
      <c r="F28" s="31"/>
      <c r="G28" s="11">
        <f>($C$23+$C$24+$C$25+$C$26+$C$27)/5</f>
        <v>0</v>
      </c>
    </row>
    <row r="29" spans="3:9" ht="24" customHeight="1" thickBot="1">
      <c r="C29" s="32" t="s">
        <v>27</v>
      </c>
      <c r="D29" s="33"/>
      <c r="E29" s="33"/>
      <c r="F29" s="34"/>
    </row>
    <row r="30" spans="3:9" ht="24" customHeight="1" thickBot="1">
      <c r="C30" s="5"/>
      <c r="D30" s="28" t="s">
        <v>9</v>
      </c>
      <c r="E30" s="28"/>
      <c r="F30" s="29"/>
      <c r="G30" s="8" t="s">
        <v>17</v>
      </c>
      <c r="H30" s="8" t="s">
        <v>18</v>
      </c>
    </row>
    <row r="31" spans="3:9" ht="23.1" customHeight="1">
      <c r="C31" s="1"/>
      <c r="D31" s="23" t="s">
        <v>28</v>
      </c>
      <c r="E31" s="23"/>
      <c r="F31" s="24"/>
      <c r="G31" s="6">
        <v>1</v>
      </c>
      <c r="H31" s="6"/>
    </row>
    <row r="32" spans="3:9" ht="23.1" customHeight="1">
      <c r="C32" s="2"/>
      <c r="D32" s="25" t="s">
        <v>29</v>
      </c>
      <c r="E32" s="25"/>
      <c r="F32" s="26"/>
      <c r="G32" s="6">
        <v>1</v>
      </c>
      <c r="H32" s="6">
        <v>2.99</v>
      </c>
    </row>
    <row r="33" spans="3:8" ht="32.1" customHeight="1">
      <c r="C33" s="2"/>
      <c r="D33" s="25" t="s">
        <v>30</v>
      </c>
      <c r="E33" s="25"/>
      <c r="F33" s="26"/>
      <c r="G33" s="6">
        <v>3</v>
      </c>
      <c r="H33" s="6">
        <v>4</v>
      </c>
    </row>
    <row r="34" spans="3:8" ht="23.1" customHeight="1" thickBot="1">
      <c r="C34" s="2"/>
      <c r="D34" s="25" t="s">
        <v>31</v>
      </c>
      <c r="E34" s="25"/>
      <c r="F34" s="26"/>
      <c r="G34" s="6">
        <v>4.01</v>
      </c>
      <c r="H34" s="6">
        <v>5</v>
      </c>
    </row>
    <row r="35" spans="3:8" ht="27.95" customHeight="1" thickBot="1">
      <c r="C35" s="15"/>
      <c r="D35" s="14" t="str">
        <f>IF($G$35&lt;1," ",IF($G$35&gt;5," ",($C$31+$C$32+$C$33+$C$34)/4))</f>
        <v xml:space="preserve"> </v>
      </c>
      <c r="E35" s="30" t="str">
        <f>IF($G$35&lt;1,"Estimate each statement on the scale 1-5.",IF($G$35&gt;5,"Estimate each statement on the scale 1-5.",IF($G$35&lt;$G$33,"Use of stakeholders to gain customer insight needs improvement.",IF($G$35&lt;$G$34,"Use of stakeholders to gain customer insight is at a satisfactory level but can still be improved.","Use of stakeholders to gain customer insight is in good control."))))</f>
        <v>Estimate each statement on the scale 1-5.</v>
      </c>
      <c r="F35" s="31"/>
      <c r="G35" s="11">
        <f>($C$31+$C$32+$C$33+$C$34)/4</f>
        <v>0</v>
      </c>
    </row>
    <row r="36" spans="3:8" ht="24" customHeight="1" thickBot="1">
      <c r="C36" s="32" t="s">
        <v>32</v>
      </c>
      <c r="D36" s="33"/>
      <c r="E36" s="33"/>
      <c r="F36" s="34"/>
    </row>
    <row r="37" spans="3:8" ht="24" customHeight="1" thickBot="1">
      <c r="C37" s="5"/>
      <c r="D37" s="28" t="s">
        <v>9</v>
      </c>
      <c r="E37" s="28"/>
      <c r="F37" s="29"/>
    </row>
    <row r="38" spans="3:8" ht="23.1" customHeight="1">
      <c r="C38" s="1"/>
      <c r="D38" s="23" t="s">
        <v>33</v>
      </c>
      <c r="E38" s="23"/>
      <c r="F38" s="24"/>
      <c r="G38" s="6">
        <v>1</v>
      </c>
      <c r="H38" s="6"/>
    </row>
    <row r="39" spans="3:8" ht="23.1" customHeight="1">
      <c r="C39" s="2"/>
      <c r="D39" s="25" t="s">
        <v>34</v>
      </c>
      <c r="E39" s="25"/>
      <c r="F39" s="26"/>
      <c r="G39" s="6">
        <v>1</v>
      </c>
      <c r="H39" s="6">
        <v>2.99</v>
      </c>
    </row>
    <row r="40" spans="3:8" ht="23.1" customHeight="1">
      <c r="C40" s="3"/>
      <c r="D40" s="27" t="s">
        <v>35</v>
      </c>
      <c r="E40" s="25"/>
      <c r="F40" s="26"/>
      <c r="G40" s="6">
        <v>3</v>
      </c>
      <c r="H40" s="6">
        <v>4</v>
      </c>
    </row>
    <row r="41" spans="3:8" ht="23.1" customHeight="1">
      <c r="C41" s="2"/>
      <c r="D41" s="25" t="s">
        <v>36</v>
      </c>
      <c r="E41" s="25"/>
      <c r="F41" s="26"/>
      <c r="G41" s="6">
        <v>4.01</v>
      </c>
      <c r="H41" s="6">
        <v>5</v>
      </c>
    </row>
    <row r="42" spans="3:8" ht="23.1" customHeight="1">
      <c r="C42" s="2"/>
      <c r="D42" s="25" t="s">
        <v>37</v>
      </c>
      <c r="E42" s="25"/>
      <c r="F42" s="26"/>
      <c r="G42" s="8" t="s">
        <v>17</v>
      </c>
      <c r="H42" s="8" t="s">
        <v>18</v>
      </c>
    </row>
    <row r="43" spans="3:8" ht="23.1" customHeight="1" thickBot="1">
      <c r="C43" s="4"/>
      <c r="D43" s="37" t="s">
        <v>38</v>
      </c>
      <c r="E43" s="37"/>
      <c r="F43" s="38"/>
      <c r="G43" s="16">
        <f>IF($C$38:$C$43&lt;6,0,IF($C$38:$C$43&gt;30,0,($C$38+$C$39+$C$40+$C$41+$C$42+$C$43)/6))</f>
        <v>0</v>
      </c>
    </row>
    <row r="44" spans="3:8" ht="27.95" customHeight="1" thickBot="1">
      <c r="C44" s="15"/>
      <c r="D44" s="10" t="str">
        <f>IF($G$44&lt;1," ",IF($G$44&gt;5," ",($C$38+$C$39+$C$40+$C$41+$C$42+$C$43)/6))</f>
        <v xml:space="preserve"> </v>
      </c>
      <c r="E44" s="30" t="str">
        <f>IF($G$44&lt;1,"Estimate each statement on the scale 1-5.",IF($G$44&gt;5,"Estimate each statement on the scale 1-5.",IF($G$44&lt;$G$40,"Utilisation of customer insight needs improvement.",IF($G$44&lt;$G$41,"Utilisation of customer insight is at a satisfactory level but can still be improved.","Utilisation of customer insight is in good control."))))</f>
        <v>Estimate each statement on the scale 1-5.</v>
      </c>
      <c r="F44" s="31"/>
      <c r="G44" s="11">
        <f>($C$38+$C$39+$C$40+$C$41+$C$42+$C$43)/6</f>
        <v>0</v>
      </c>
      <c r="H44" s="17"/>
    </row>
    <row r="45" spans="3:8" ht="28.5" customHeight="1">
      <c r="C45" s="39" t="s">
        <v>39</v>
      </c>
      <c r="D45" s="39"/>
      <c r="E45" s="39"/>
      <c r="F45" s="18" t="s">
        <v>40</v>
      </c>
    </row>
    <row r="46" spans="3:8">
      <c r="F46" s="19" t="s">
        <v>41</v>
      </c>
    </row>
    <row r="47" spans="3:8">
      <c r="G47" s="20"/>
    </row>
  </sheetData>
  <sheetProtection algorithmName="SHA-512" hashValue="96t6iDT/bHLeVoR5n+FxyChPvUAeZti1jn2zeF3tTVor2/LOoUUNiXmAoO5p+ywfBCYCfCeoEjMaq1eK6a5S4w==" saltValue="uAH/UnF+S5Uy/WWuaspeQg==" spinCount="100000" sheet="1" selectLockedCells="1"/>
  <protectedRanges>
    <protectedRange sqref="C38:C43" name="Osa4"/>
    <protectedRange sqref="C31:C34" name="Osa3"/>
    <protectedRange sqref="C23:C27" name="Osa2"/>
    <protectedRange sqref="C11:C19" name="Osa1"/>
  </protectedRanges>
  <mergeCells count="45">
    <mergeCell ref="C1:F1"/>
    <mergeCell ref="C2:F2"/>
    <mergeCell ref="C3:F3"/>
    <mergeCell ref="C8:F8"/>
    <mergeCell ref="C7:F7"/>
    <mergeCell ref="C6:F6"/>
    <mergeCell ref="C5:F5"/>
    <mergeCell ref="C4:F4"/>
    <mergeCell ref="C9:F9"/>
    <mergeCell ref="C21:F21"/>
    <mergeCell ref="C36:F36"/>
    <mergeCell ref="D16:F16"/>
    <mergeCell ref="D11:F11"/>
    <mergeCell ref="D19:F19"/>
    <mergeCell ref="D18:F18"/>
    <mergeCell ref="D17:F17"/>
    <mergeCell ref="D27:F27"/>
    <mergeCell ref="D26:F26"/>
    <mergeCell ref="D25:F25"/>
    <mergeCell ref="D24:F24"/>
    <mergeCell ref="D23:F23"/>
    <mergeCell ref="D10:F10"/>
    <mergeCell ref="D22:F22"/>
    <mergeCell ref="D12:F12"/>
    <mergeCell ref="D43:F43"/>
    <mergeCell ref="D42:F42"/>
    <mergeCell ref="D41:F41"/>
    <mergeCell ref="D39:F39"/>
    <mergeCell ref="C45:E45"/>
    <mergeCell ref="E44:F44"/>
    <mergeCell ref="D13:F13"/>
    <mergeCell ref="D14:F14"/>
    <mergeCell ref="D15:F15"/>
    <mergeCell ref="C29:F29"/>
    <mergeCell ref="D30:F30"/>
    <mergeCell ref="E28:F28"/>
    <mergeCell ref="E20:F20"/>
    <mergeCell ref="D31:F31"/>
    <mergeCell ref="D32:F32"/>
    <mergeCell ref="D33:F33"/>
    <mergeCell ref="D34:F34"/>
    <mergeCell ref="D40:F40"/>
    <mergeCell ref="D37:F37"/>
    <mergeCell ref="D38:F38"/>
    <mergeCell ref="E35:F35"/>
  </mergeCells>
  <conditionalFormatting sqref="C5:F5">
    <cfRule type="iconSet" priority="23">
      <iconSet iconSet="3Signs">
        <cfvo type="percent" val="0"/>
        <cfvo type="percent" val="33"/>
        <cfvo type="percent" val="67"/>
      </iconSet>
    </cfRule>
  </conditionalFormatting>
  <conditionalFormatting sqref="C11:C19">
    <cfRule type="cellIs" dxfId="8" priority="18" operator="lessThan">
      <formula>1</formula>
    </cfRule>
    <cfRule type="cellIs" dxfId="7" priority="19" operator="greaterThan">
      <formula>5</formula>
    </cfRule>
  </conditionalFormatting>
  <conditionalFormatting sqref="C23:C27">
    <cfRule type="cellIs" dxfId="6" priority="9" operator="greaterThan">
      <formula>$H$26</formula>
    </cfRule>
    <cfRule type="cellIs" dxfId="5" priority="10" operator="lessThan">
      <formula>$G$23</formula>
    </cfRule>
  </conditionalFormatting>
  <conditionalFormatting sqref="C38:C43">
    <cfRule type="cellIs" dxfId="4" priority="3" operator="greaterThan">
      <formula>$H$41</formula>
    </cfRule>
    <cfRule type="cellIs" dxfId="3" priority="4" operator="lessThan">
      <formula>$G$38</formula>
    </cfRule>
  </conditionalFormatting>
  <conditionalFormatting sqref="C31:C34">
    <cfRule type="cellIs" dxfId="2" priority="6" operator="greaterThan">
      <formula>$H$34</formula>
    </cfRule>
    <cfRule type="cellIs" dxfId="1" priority="7" operator="lessThan">
      <formula>$G$31</formula>
    </cfRule>
  </conditionalFormatting>
  <conditionalFormatting sqref="E20">
    <cfRule type="iconSet" priority="46">
      <iconSet iconSet="3Signs">
        <cfvo type="percent" val="0"/>
        <cfvo type="num" val="$G$15"/>
        <cfvo type="num" val="$G$16"/>
      </iconSet>
    </cfRule>
  </conditionalFormatting>
  <conditionalFormatting sqref="E28">
    <cfRule type="iconSet" priority="49">
      <iconSet iconSet="3Signs">
        <cfvo type="percent" val="0"/>
        <cfvo type="num" val="$G$25"/>
        <cfvo type="num" val="$G$26"/>
      </iconSet>
    </cfRule>
  </conditionalFormatting>
  <conditionalFormatting sqref="D20">
    <cfRule type="iconSet" priority="8">
      <iconSet iconSet="3Signs">
        <cfvo type="percent" val="0"/>
        <cfvo type="num" val="$G$15"/>
        <cfvo type="num" val="$G$16"/>
      </iconSet>
    </cfRule>
  </conditionalFormatting>
  <conditionalFormatting sqref="H34">
    <cfRule type="cellIs" dxfId="0" priority="13" operator="greaterThan">
      <formula>$H$16</formula>
    </cfRule>
  </conditionalFormatting>
  <conditionalFormatting sqref="D28">
    <cfRule type="iconSet" priority="5">
      <iconSet iconSet="3Signs">
        <cfvo type="percent" val="0"/>
        <cfvo type="num" val="$G$25"/>
        <cfvo type="num" val="$G$26"/>
      </iconSet>
    </cfRule>
  </conditionalFormatting>
  <conditionalFormatting sqref="D44">
    <cfRule type="iconSet" priority="2">
      <iconSet iconSet="3Signs">
        <cfvo type="percent" val="0"/>
        <cfvo type="num" val="$G$40"/>
        <cfvo type="num" val="$G$41"/>
      </iconSet>
    </cfRule>
  </conditionalFormatting>
  <conditionalFormatting sqref="D35">
    <cfRule type="iconSet" priority="1">
      <iconSet iconSet="3Signs">
        <cfvo type="percent" val="0"/>
        <cfvo type="num" val="$G$33"/>
        <cfvo type="num" val="$G$34"/>
      </iconSet>
    </cfRule>
  </conditionalFormatting>
  <pageMargins left="0.70866141732283472" right="0.70866141732283472" top="0.55118110236220474" bottom="0.35433070866141736" header="0.31496062992125984" footer="0.31496062992125984"/>
  <pageSetup paperSize="9"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Epedu</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Customer insight instrument</dc:title>
  <dc:subject/>
  <dc:creator>Phenomena of Arctic Nature</dc:creator>
  <cp:keywords>Customer insight</cp:keywords>
  <dc:description/>
  <cp:lastModifiedBy>Kähkönen Outi</cp:lastModifiedBy>
  <cp:revision/>
  <dcterms:created xsi:type="dcterms:W3CDTF">2018-12-12T09:18:15Z</dcterms:created>
  <dcterms:modified xsi:type="dcterms:W3CDTF">2022-11-02T05:46:55Z</dcterms:modified>
  <cp:category/>
  <cp:contentStatus/>
</cp:coreProperties>
</file>