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lank03\Box\STARS 2018\More Info on Certain Credits\"/>
    </mc:Choice>
  </mc:AlternateContent>
  <xr:revisionPtr revIDLastSave="0" documentId="10_ncr:100000_{4A9ABEBB-82B3-468D-8CD4-6AF8AD4CF2EA}" xr6:coauthVersionLast="31" xr6:coauthVersionMax="31" xr10:uidLastSave="{00000000-0000-0000-0000-000000000000}"/>
  <bookViews>
    <workbookView xWindow="0" yWindow="0" windowWidth="19200" windowHeight="11175" xr2:uid="{523642B2-B031-4FC3-8CE2-EAEA26A0D211}"/>
  </bookViews>
  <sheets>
    <sheet name="Modes by ResType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73" i="1"/>
  <c r="E75" i="1"/>
  <c r="C75" i="1" l="1"/>
  <c r="E64" i="1"/>
  <c r="E59" i="1"/>
  <c r="E67" i="1"/>
  <c r="E66" i="1"/>
  <c r="E65" i="1"/>
  <c r="E63" i="1"/>
  <c r="E62" i="1"/>
  <c r="E61" i="1"/>
  <c r="E60" i="1"/>
  <c r="C60" i="1"/>
  <c r="C61" i="1"/>
  <c r="C62" i="1"/>
  <c r="C63" i="1"/>
  <c r="C64" i="1"/>
  <c r="C65" i="1"/>
  <c r="C66" i="1"/>
  <c r="C67" i="1"/>
  <c r="C59" i="1"/>
  <c r="C70" i="1" s="1"/>
  <c r="C76" i="1" s="1"/>
  <c r="D61" i="1" l="1"/>
  <c r="D63" i="1"/>
  <c r="D62" i="1"/>
  <c r="D64" i="1"/>
  <c r="D60" i="1"/>
  <c r="D67" i="1"/>
  <c r="D59" i="1"/>
  <c r="D66" i="1"/>
  <c r="D65" i="1"/>
  <c r="E70" i="1"/>
  <c r="E76" i="1" s="1"/>
  <c r="D73" i="1" l="1"/>
  <c r="D72" i="1"/>
  <c r="F60" i="1"/>
  <c r="F64" i="1"/>
  <c r="F61" i="1"/>
  <c r="F65" i="1"/>
  <c r="F62" i="1"/>
  <c r="F66" i="1"/>
  <c r="F59" i="1"/>
  <c r="F63" i="1"/>
  <c r="F72" i="1" s="1"/>
  <c r="F67" i="1"/>
  <c r="D70" i="1"/>
  <c r="D74" i="1" s="1"/>
  <c r="F70" i="1" l="1"/>
</calcChain>
</file>

<file path=xl/sharedStrings.xml><?xml version="1.0" encoding="utf-8"?>
<sst xmlns="http://schemas.openxmlformats.org/spreadsheetml/2006/main" count="95" uniqueCount="38">
  <si>
    <t/>
  </si>
  <si>
    <t>Are you...</t>
  </si>
  <si>
    <t>A student</t>
  </si>
  <si>
    <t>Staff or Faculty</t>
  </si>
  <si>
    <t>Count</t>
  </si>
  <si>
    <t>Column Valid N %</t>
  </si>
  <si>
    <t>What mode of transportation did you use for the majority of your commute to Tufts during the week of April 23rd - April 27th 2018? - Monday, April 23rd</t>
  </si>
  <si>
    <t>Drove my own car</t>
  </si>
  <si>
    <t>Drove my own motorcycle/moped</t>
  </si>
  <si>
    <t>Carpool</t>
  </si>
  <si>
    <t>Walked or cycled</t>
  </si>
  <si>
    <t>Bus</t>
  </si>
  <si>
    <t>Subway</t>
  </si>
  <si>
    <t>Davis square shuttle</t>
  </si>
  <si>
    <t>Commuter rail</t>
  </si>
  <si>
    <t>Worked remotely</t>
  </si>
  <si>
    <t>I was not working/On vacation</t>
  </si>
  <si>
    <t>Not on campus</t>
  </si>
  <si>
    <t>What mode of transportation did you use for the majority of your commute to Tufts during the week of April 23rd - April 27th 2018? - Tuesday, April 24th</t>
  </si>
  <si>
    <t>What mode of transportation did you use for the majority of your commute to Tufts during the week of April 23rd - April 27th 2018? - Wednesday, April 25th</t>
  </si>
  <si>
    <t>What mode of transportation did you use for the majority of your commute to Tufts during the week of April 23rd - April 27th 2018? - Thursday, April 26th</t>
  </si>
  <si>
    <t>What mode of transportation did you use for the majority of your commute to Tufts during the week of April 23rd - April 27th 2018? - Friday, April 27th</t>
  </si>
  <si>
    <t>Average mode share for the entire week</t>
  </si>
  <si>
    <t>avg. # of respondents per day</t>
  </si>
  <si>
    <t>All those people who did not drive alone to work/school</t>
  </si>
  <si>
    <t>Non-motorized means</t>
  </si>
  <si>
    <t>Public transit or shuttle</t>
  </si>
  <si>
    <t>People who were not at Tufts that day</t>
  </si>
  <si>
    <t>Initial email went out to 15,656 people</t>
  </si>
  <si>
    <t>Scrubbing:</t>
  </si>
  <si>
    <t>5,395 disqualified undergraduates (live on campus or in Tufts-owned housing)</t>
  </si>
  <si>
    <t>147 duplicated emails</t>
  </si>
  <si>
    <t>30 bounced emails</t>
  </si>
  <si>
    <t>26 people with disqualifying out-of-office emails (were not at Tufts suring survey-relevant week)</t>
  </si>
  <si>
    <t>Valid denominator (i.e. total # of elligible 'Commuters' for the purposes of this survey):</t>
  </si>
  <si>
    <t>Respondent counts:</t>
  </si>
  <si>
    <t>Student</t>
  </si>
  <si>
    <t>Staff or faculty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</si>
</sst>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##0"/>
    <numFmt numFmtId="165" formatCode="###0.0%"/>
    <numFmt numFmtId="166" formatCode="0.0%"/>
  </numFmts>
  <fonts count="6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0" tint="-0.49998474074526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1" applyFont="1"/>
    <xf numFmtId="0" fontId="1" fillId="0" borderId="0" xfId="0" applyFont="1"/>
    <xf numFmtId="0" fontId="1" fillId="0" borderId="2" xfId="1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2" borderId="8" xfId="1" applyFont="1" applyFill="1" applyBorder="1" applyAlignment="1">
      <alignment horizontal="left" vertical="top" wrapText="1"/>
    </xf>
    <xf numFmtId="0" fontId="1" fillId="0" borderId="0" xfId="1" applyFont="1" applyFill="1" applyBorder="1" applyAlignment="1">
      <alignment horizontal="left" vertical="top" wrapText="1"/>
    </xf>
    <xf numFmtId="165" fontId="2" fillId="2" borderId="10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4" fontId="3" fillId="2" borderId="8" xfId="1" applyNumberFormat="1" applyFont="1" applyFill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4" fontId="3" fillId="2" borderId="9" xfId="1" applyNumberFormat="1" applyFont="1" applyFill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6" fontId="1" fillId="0" borderId="0" xfId="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5" xfId="1" applyFont="1" applyFill="1" applyBorder="1" applyAlignment="1">
      <alignment horizontal="left" vertical="top" wrapText="1"/>
    </xf>
    <xf numFmtId="0" fontId="1" fillId="0" borderId="6" xfId="1" applyFont="1" applyFill="1" applyBorder="1" applyAlignment="1">
      <alignment horizontal="left" vertical="top" wrapText="1"/>
    </xf>
    <xf numFmtId="0" fontId="1" fillId="0" borderId="7" xfId="1" applyFont="1" applyFill="1" applyBorder="1" applyAlignment="1">
      <alignment horizontal="left" vertical="top" wrapText="1"/>
    </xf>
    <xf numFmtId="0" fontId="1" fillId="0" borderId="0" xfId="1" applyFont="1" applyFill="1" applyBorder="1" applyAlignment="1">
      <alignment horizontal="left" wrapText="1"/>
    </xf>
    <xf numFmtId="0" fontId="2" fillId="0" borderId="1" xfId="1" applyFont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0" xfId="0" applyFont="1"/>
    <xf numFmtId="3" fontId="0" fillId="0" borderId="0" xfId="0" applyNumberFormat="1"/>
  </cellXfs>
  <cellStyles count="3">
    <cellStyle name="Normal" xfId="0" builtinId="0"/>
    <cellStyle name="Normal_Sheet1" xfId="1" xr:uid="{E6CA4BE1-CA22-4B19-B6EA-2BA8B474791E}"/>
    <cellStyle name="Percent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10497DE3-7F47-4343-B394-0ABE9BC32958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810E6-C27C-4A41-A0F8-388EB8DE7F82}">
  <dimension ref="A1:K76"/>
  <sheetViews>
    <sheetView tabSelected="1" workbookViewId="0">
      <selection activeCell="O16" sqref="O16"/>
    </sheetView>
  </sheetViews>
  <sheetFormatPr defaultRowHeight="12.75" x14ac:dyDescent="0.2"/>
  <cols>
    <col min="1" max="1" width="17.42578125" style="4" customWidth="1"/>
    <col min="2" max="2" width="18.28515625" style="4" customWidth="1"/>
    <col min="3" max="6" width="9.140625" style="5"/>
    <col min="7" max="16384" width="9.140625" style="2"/>
  </cols>
  <sheetData>
    <row r="1" spans="1:11" x14ac:dyDescent="0.2">
      <c r="A1" s="22" t="s">
        <v>0</v>
      </c>
      <c r="B1" s="22"/>
      <c r="C1" s="23" t="s">
        <v>1</v>
      </c>
      <c r="D1" s="23"/>
      <c r="E1" s="23"/>
      <c r="F1" s="23"/>
      <c r="G1" s="1"/>
    </row>
    <row r="2" spans="1:11" x14ac:dyDescent="0.2">
      <c r="A2" s="22"/>
      <c r="B2" s="22"/>
      <c r="C2" s="23" t="s">
        <v>2</v>
      </c>
      <c r="D2" s="23"/>
      <c r="E2" s="23" t="s">
        <v>3</v>
      </c>
      <c r="F2" s="23"/>
      <c r="G2" s="1"/>
      <c r="H2" s="26" t="s">
        <v>28</v>
      </c>
      <c r="I2"/>
      <c r="J2"/>
      <c r="K2"/>
    </row>
    <row r="3" spans="1:11" ht="38.25" x14ac:dyDescent="0.2">
      <c r="A3" s="22"/>
      <c r="B3" s="22"/>
      <c r="C3" s="3" t="s">
        <v>4</v>
      </c>
      <c r="D3" s="3" t="s">
        <v>5</v>
      </c>
      <c r="E3" s="3" t="s">
        <v>4</v>
      </c>
      <c r="F3" s="3" t="s">
        <v>5</v>
      </c>
      <c r="G3" s="1"/>
      <c r="H3"/>
      <c r="I3"/>
      <c r="J3"/>
      <c r="K3"/>
    </row>
    <row r="4" spans="1:11" x14ac:dyDescent="0.2">
      <c r="A4" s="19" t="s">
        <v>6</v>
      </c>
      <c r="B4" s="6" t="s">
        <v>7</v>
      </c>
      <c r="C4" s="10">
        <v>590</v>
      </c>
      <c r="D4" s="8">
        <v>0.2111667859699356</v>
      </c>
      <c r="E4" s="12">
        <v>1333</v>
      </c>
      <c r="F4" s="8">
        <v>0.53320000000000001</v>
      </c>
      <c r="G4" s="1"/>
      <c r="H4" s="26" t="s">
        <v>29</v>
      </c>
      <c r="I4"/>
      <c r="J4"/>
      <c r="K4"/>
    </row>
    <row r="5" spans="1:11" ht="25.5" x14ac:dyDescent="0.2">
      <c r="A5" s="20"/>
      <c r="B5" s="7" t="s">
        <v>8</v>
      </c>
      <c r="C5" s="11">
        <v>7</v>
      </c>
      <c r="D5" s="9">
        <v>2.5053686471009306E-3</v>
      </c>
      <c r="E5" s="13">
        <v>4</v>
      </c>
      <c r="F5" s="9">
        <v>1.6000000000000001E-3</v>
      </c>
      <c r="G5" s="1"/>
      <c r="H5" t="s">
        <v>30</v>
      </c>
      <c r="I5"/>
      <c r="J5"/>
      <c r="K5"/>
    </row>
    <row r="6" spans="1:11" x14ac:dyDescent="0.2">
      <c r="A6" s="20"/>
      <c r="B6" s="6" t="s">
        <v>9</v>
      </c>
      <c r="C6" s="10">
        <v>56</v>
      </c>
      <c r="D6" s="8">
        <v>2.0042949176807445E-2</v>
      </c>
      <c r="E6" s="12">
        <v>64</v>
      </c>
      <c r="F6" s="8">
        <v>2.5600000000000001E-2</v>
      </c>
      <c r="G6" s="1"/>
      <c r="H6" t="s">
        <v>31</v>
      </c>
      <c r="I6"/>
      <c r="J6"/>
      <c r="K6"/>
    </row>
    <row r="7" spans="1:11" x14ac:dyDescent="0.2">
      <c r="A7" s="20"/>
      <c r="B7" s="7" t="s">
        <v>10</v>
      </c>
      <c r="C7" s="11">
        <v>1146</v>
      </c>
      <c r="D7" s="9">
        <v>0.41016463851109519</v>
      </c>
      <c r="E7" s="13">
        <v>253</v>
      </c>
      <c r="F7" s="9">
        <v>0.1012</v>
      </c>
      <c r="G7" s="1"/>
      <c r="H7" t="s">
        <v>32</v>
      </c>
      <c r="I7"/>
      <c r="J7"/>
      <c r="K7"/>
    </row>
    <row r="8" spans="1:11" x14ac:dyDescent="0.2">
      <c r="A8" s="20"/>
      <c r="B8" s="6" t="s">
        <v>11</v>
      </c>
      <c r="C8" s="10">
        <v>88</v>
      </c>
      <c r="D8" s="8">
        <v>3.1496062992125984E-2</v>
      </c>
      <c r="E8" s="12">
        <v>89</v>
      </c>
      <c r="F8" s="8">
        <v>3.56E-2</v>
      </c>
      <c r="G8" s="1"/>
      <c r="H8" t="s">
        <v>33</v>
      </c>
      <c r="I8"/>
      <c r="J8"/>
      <c r="K8"/>
    </row>
    <row r="9" spans="1:11" x14ac:dyDescent="0.2">
      <c r="A9" s="20"/>
      <c r="B9" s="7" t="s">
        <v>12</v>
      </c>
      <c r="C9" s="11">
        <v>501</v>
      </c>
      <c r="D9" s="9">
        <v>0.17931281317108089</v>
      </c>
      <c r="E9" s="13">
        <v>393</v>
      </c>
      <c r="F9" s="9">
        <v>0.15720000000000001</v>
      </c>
      <c r="G9" s="1"/>
      <c r="H9"/>
      <c r="I9"/>
      <c r="J9"/>
      <c r="K9"/>
    </row>
    <row r="10" spans="1:11" x14ac:dyDescent="0.2">
      <c r="A10" s="20"/>
      <c r="B10" s="6" t="s">
        <v>13</v>
      </c>
      <c r="C10" s="10">
        <v>6</v>
      </c>
      <c r="D10" s="8">
        <v>2.1474588403722263E-3</v>
      </c>
      <c r="E10" s="12">
        <v>2</v>
      </c>
      <c r="F10" s="8">
        <v>8.0000000000000004E-4</v>
      </c>
      <c r="G10" s="1"/>
      <c r="H10" s="26" t="s">
        <v>34</v>
      </c>
      <c r="I10"/>
      <c r="J10"/>
      <c r="K10"/>
    </row>
    <row r="11" spans="1:11" x14ac:dyDescent="0.2">
      <c r="A11" s="20"/>
      <c r="B11" s="7" t="s">
        <v>14</v>
      </c>
      <c r="C11" s="11">
        <v>44</v>
      </c>
      <c r="D11" s="9">
        <v>1.5748031496062992E-2</v>
      </c>
      <c r="E11" s="13">
        <v>153</v>
      </c>
      <c r="F11" s="9">
        <v>6.1200000000000004E-2</v>
      </c>
      <c r="G11" s="1"/>
      <c r="H11" s="27">
        <v>10058</v>
      </c>
      <c r="I11"/>
      <c r="J11"/>
      <c r="K11"/>
    </row>
    <row r="12" spans="1:11" x14ac:dyDescent="0.2">
      <c r="A12" s="20"/>
      <c r="B12" s="6" t="s">
        <v>15</v>
      </c>
      <c r="C12" s="10">
        <v>0</v>
      </c>
      <c r="D12" s="8">
        <v>0</v>
      </c>
      <c r="E12" s="12">
        <v>74</v>
      </c>
      <c r="F12" s="8">
        <v>2.9600000000000001E-2</v>
      </c>
      <c r="G12" s="1"/>
      <c r="H12"/>
      <c r="I12"/>
      <c r="J12"/>
      <c r="K12"/>
    </row>
    <row r="13" spans="1:11" ht="25.5" x14ac:dyDescent="0.2">
      <c r="A13" s="20"/>
      <c r="B13" s="7" t="s">
        <v>16</v>
      </c>
      <c r="C13" s="11">
        <v>0</v>
      </c>
      <c r="D13" s="9">
        <v>0</v>
      </c>
      <c r="E13" s="13">
        <v>135</v>
      </c>
      <c r="F13" s="9">
        <v>5.4000000000000006E-2</v>
      </c>
      <c r="G13" s="1"/>
      <c r="H13" s="26" t="s">
        <v>35</v>
      </c>
      <c r="I13"/>
      <c r="J13"/>
      <c r="K13"/>
    </row>
    <row r="14" spans="1:11" x14ac:dyDescent="0.2">
      <c r="A14" s="21"/>
      <c r="B14" s="6" t="s">
        <v>17</v>
      </c>
      <c r="C14" s="10">
        <v>356</v>
      </c>
      <c r="D14" s="8">
        <v>0.12741589119541877</v>
      </c>
      <c r="E14" s="12">
        <v>0</v>
      </c>
      <c r="F14" s="8">
        <v>0</v>
      </c>
      <c r="G14" s="1"/>
      <c r="H14" t="s">
        <v>36</v>
      </c>
      <c r="I14">
        <v>4550</v>
      </c>
      <c r="J14"/>
      <c r="K14"/>
    </row>
    <row r="15" spans="1:11" x14ac:dyDescent="0.2">
      <c r="A15" s="19" t="s">
        <v>18</v>
      </c>
      <c r="B15" s="6" t="s">
        <v>7</v>
      </c>
      <c r="C15" s="10">
        <v>574</v>
      </c>
      <c r="D15" s="8">
        <v>0.20632638389647739</v>
      </c>
      <c r="E15" s="12">
        <v>1332</v>
      </c>
      <c r="F15" s="8">
        <v>0.53515468059461635</v>
      </c>
      <c r="G15" s="1"/>
      <c r="H15" t="s">
        <v>37</v>
      </c>
      <c r="I15">
        <v>2967</v>
      </c>
      <c r="J15"/>
      <c r="K15"/>
    </row>
    <row r="16" spans="1:11" ht="25.5" x14ac:dyDescent="0.2">
      <c r="A16" s="20"/>
      <c r="B16" s="7" t="s">
        <v>8</v>
      </c>
      <c r="C16" s="11">
        <v>7</v>
      </c>
      <c r="D16" s="9">
        <v>2.5161754133716753E-3</v>
      </c>
      <c r="E16" s="13">
        <v>6</v>
      </c>
      <c r="F16" s="9">
        <v>2.4106066693451184E-3</v>
      </c>
      <c r="G16" s="1"/>
    </row>
    <row r="17" spans="1:7" x14ac:dyDescent="0.2">
      <c r="A17" s="20"/>
      <c r="B17" s="6" t="s">
        <v>9</v>
      </c>
      <c r="C17" s="10">
        <v>60</v>
      </c>
      <c r="D17" s="8">
        <v>2.1567217828900073E-2</v>
      </c>
      <c r="E17" s="12">
        <v>64</v>
      </c>
      <c r="F17" s="8">
        <v>2.5713137806347933E-2</v>
      </c>
      <c r="G17" s="1"/>
    </row>
    <row r="18" spans="1:7" x14ac:dyDescent="0.2">
      <c r="A18" s="20"/>
      <c r="B18" s="7" t="s">
        <v>10</v>
      </c>
      <c r="C18" s="11">
        <v>1139</v>
      </c>
      <c r="D18" s="9">
        <v>0.40941768511861976</v>
      </c>
      <c r="E18" s="13">
        <v>272</v>
      </c>
      <c r="F18" s="9">
        <v>0.1092808356769787</v>
      </c>
      <c r="G18" s="1"/>
    </row>
    <row r="19" spans="1:7" x14ac:dyDescent="0.2">
      <c r="A19" s="20"/>
      <c r="B19" s="6" t="s">
        <v>11</v>
      </c>
      <c r="C19" s="10">
        <v>91</v>
      </c>
      <c r="D19" s="8">
        <v>3.2710280373831772E-2</v>
      </c>
      <c r="E19" s="12">
        <v>91</v>
      </c>
      <c r="F19" s="8">
        <v>3.6560867818400962E-2</v>
      </c>
      <c r="G19" s="1"/>
    </row>
    <row r="20" spans="1:7" x14ac:dyDescent="0.2">
      <c r="A20" s="20"/>
      <c r="B20" s="7" t="s">
        <v>12</v>
      </c>
      <c r="C20" s="11">
        <v>505</v>
      </c>
      <c r="D20" s="9">
        <v>0.18152408339324227</v>
      </c>
      <c r="E20" s="13">
        <v>403</v>
      </c>
      <c r="F20" s="9">
        <v>0.16191241462434713</v>
      </c>
      <c r="G20" s="1"/>
    </row>
    <row r="21" spans="1:7" x14ac:dyDescent="0.2">
      <c r="A21" s="20"/>
      <c r="B21" s="6" t="s">
        <v>13</v>
      </c>
      <c r="C21" s="10">
        <v>11</v>
      </c>
      <c r="D21" s="8">
        <v>3.9539899352983464E-3</v>
      </c>
      <c r="E21" s="12">
        <v>2</v>
      </c>
      <c r="F21" s="8">
        <v>8.0353555644837292E-4</v>
      </c>
      <c r="G21" s="1"/>
    </row>
    <row r="22" spans="1:7" x14ac:dyDescent="0.2">
      <c r="A22" s="20"/>
      <c r="B22" s="7" t="s">
        <v>14</v>
      </c>
      <c r="C22" s="11">
        <v>48</v>
      </c>
      <c r="D22" s="9">
        <v>1.7253774263120056E-2</v>
      </c>
      <c r="E22" s="13">
        <v>150</v>
      </c>
      <c r="F22" s="9">
        <v>6.0265166733627966E-2</v>
      </c>
      <c r="G22" s="1"/>
    </row>
    <row r="23" spans="1:7" x14ac:dyDescent="0.2">
      <c r="A23" s="20"/>
      <c r="B23" s="6" t="s">
        <v>15</v>
      </c>
      <c r="C23" s="10">
        <v>0</v>
      </c>
      <c r="D23" s="8">
        <v>0</v>
      </c>
      <c r="E23" s="12">
        <v>65</v>
      </c>
      <c r="F23" s="8">
        <v>2.6114905584572121E-2</v>
      </c>
      <c r="G23" s="1"/>
    </row>
    <row r="24" spans="1:7" ht="25.5" x14ac:dyDescent="0.2">
      <c r="A24" s="20"/>
      <c r="B24" s="7" t="s">
        <v>16</v>
      </c>
      <c r="C24" s="11">
        <v>0</v>
      </c>
      <c r="D24" s="9">
        <v>0</v>
      </c>
      <c r="E24" s="13">
        <v>104</v>
      </c>
      <c r="F24" s="9">
        <v>4.1783848935315386E-2</v>
      </c>
      <c r="G24" s="1"/>
    </row>
    <row r="25" spans="1:7" x14ac:dyDescent="0.2">
      <c r="A25" s="21"/>
      <c r="B25" s="6" t="s">
        <v>17</v>
      </c>
      <c r="C25" s="10">
        <v>347</v>
      </c>
      <c r="D25" s="8">
        <v>0.12473040977713873</v>
      </c>
      <c r="E25" s="12">
        <v>0</v>
      </c>
      <c r="F25" s="8">
        <v>0</v>
      </c>
      <c r="G25" s="1"/>
    </row>
    <row r="26" spans="1:7" x14ac:dyDescent="0.2">
      <c r="A26" s="19" t="s">
        <v>19</v>
      </c>
      <c r="B26" s="6" t="s">
        <v>7</v>
      </c>
      <c r="C26" s="10">
        <v>572</v>
      </c>
      <c r="D26" s="8">
        <v>0.20568140956490472</v>
      </c>
      <c r="E26" s="12">
        <v>1333</v>
      </c>
      <c r="F26" s="8">
        <v>0.53706688154713944</v>
      </c>
      <c r="G26" s="1"/>
    </row>
    <row r="27" spans="1:7" ht="25.5" x14ac:dyDescent="0.2">
      <c r="A27" s="20"/>
      <c r="B27" s="7" t="s">
        <v>8</v>
      </c>
      <c r="C27" s="11">
        <v>4</v>
      </c>
      <c r="D27" s="9">
        <v>1.4383315354189142E-3</v>
      </c>
      <c r="E27" s="13">
        <v>4</v>
      </c>
      <c r="F27" s="9">
        <v>1.6116035455278003E-3</v>
      </c>
      <c r="G27" s="1"/>
    </row>
    <row r="28" spans="1:7" x14ac:dyDescent="0.2">
      <c r="A28" s="20"/>
      <c r="B28" s="6" t="s">
        <v>9</v>
      </c>
      <c r="C28" s="10">
        <v>63</v>
      </c>
      <c r="D28" s="8">
        <v>2.2653721682847898E-2</v>
      </c>
      <c r="E28" s="12">
        <v>60</v>
      </c>
      <c r="F28" s="8">
        <v>2.4174053182917002E-2</v>
      </c>
      <c r="G28" s="1"/>
    </row>
    <row r="29" spans="1:7" x14ac:dyDescent="0.2">
      <c r="A29" s="20"/>
      <c r="B29" s="7" t="s">
        <v>10</v>
      </c>
      <c r="C29" s="11">
        <v>1126</v>
      </c>
      <c r="D29" s="9">
        <v>0.40489032722042428</v>
      </c>
      <c r="E29" s="13">
        <v>250</v>
      </c>
      <c r="F29" s="9">
        <v>0.10072522159548751</v>
      </c>
      <c r="G29" s="1"/>
    </row>
    <row r="30" spans="1:7" x14ac:dyDescent="0.2">
      <c r="A30" s="20"/>
      <c r="B30" s="6" t="s">
        <v>11</v>
      </c>
      <c r="C30" s="10">
        <v>94</v>
      </c>
      <c r="D30" s="8">
        <v>3.3800791082344482E-2</v>
      </c>
      <c r="E30" s="12">
        <v>87</v>
      </c>
      <c r="F30" s="8">
        <v>3.5052377115229655E-2</v>
      </c>
      <c r="G30" s="1"/>
    </row>
    <row r="31" spans="1:7" x14ac:dyDescent="0.2">
      <c r="A31" s="20"/>
      <c r="B31" s="7" t="s">
        <v>12</v>
      </c>
      <c r="C31" s="11">
        <v>499</v>
      </c>
      <c r="D31" s="9">
        <v>0.1794318590435095</v>
      </c>
      <c r="E31" s="13">
        <v>406</v>
      </c>
      <c r="F31" s="9">
        <v>0.1635777598710717</v>
      </c>
      <c r="G31" s="1"/>
    </row>
    <row r="32" spans="1:7" x14ac:dyDescent="0.2">
      <c r="A32" s="20"/>
      <c r="B32" s="6" t="s">
        <v>13</v>
      </c>
      <c r="C32" s="10">
        <v>10</v>
      </c>
      <c r="D32" s="8">
        <v>3.5958288385472851E-3</v>
      </c>
      <c r="E32" s="12">
        <v>2</v>
      </c>
      <c r="F32" s="8">
        <v>8.0580177276390016E-4</v>
      </c>
      <c r="G32" s="1"/>
    </row>
    <row r="33" spans="1:7" x14ac:dyDescent="0.2">
      <c r="A33" s="20"/>
      <c r="B33" s="7" t="s">
        <v>14</v>
      </c>
      <c r="C33" s="11">
        <v>45</v>
      </c>
      <c r="D33" s="9">
        <v>1.6181229773462782E-2</v>
      </c>
      <c r="E33" s="13">
        <v>152</v>
      </c>
      <c r="F33" s="9">
        <v>6.1240934730056408E-2</v>
      </c>
      <c r="G33" s="1"/>
    </row>
    <row r="34" spans="1:7" x14ac:dyDescent="0.2">
      <c r="A34" s="20"/>
      <c r="B34" s="6" t="s">
        <v>15</v>
      </c>
      <c r="C34" s="10">
        <v>0</v>
      </c>
      <c r="D34" s="8">
        <v>0</v>
      </c>
      <c r="E34" s="12">
        <v>84</v>
      </c>
      <c r="F34" s="8">
        <v>3.3843674456083807E-2</v>
      </c>
      <c r="G34" s="1"/>
    </row>
    <row r="35" spans="1:7" ht="25.5" x14ac:dyDescent="0.2">
      <c r="A35" s="20"/>
      <c r="B35" s="7" t="s">
        <v>16</v>
      </c>
      <c r="C35" s="11">
        <v>0</v>
      </c>
      <c r="D35" s="9">
        <v>0</v>
      </c>
      <c r="E35" s="13">
        <v>104</v>
      </c>
      <c r="F35" s="9">
        <v>4.1901692183722805E-2</v>
      </c>
      <c r="G35" s="1"/>
    </row>
    <row r="36" spans="1:7" x14ac:dyDescent="0.2">
      <c r="A36" s="21"/>
      <c r="B36" s="6" t="s">
        <v>17</v>
      </c>
      <c r="C36" s="10">
        <v>368</v>
      </c>
      <c r="D36" s="8">
        <v>0.13232650125854009</v>
      </c>
      <c r="E36" s="12">
        <v>0</v>
      </c>
      <c r="F36" s="8">
        <v>0</v>
      </c>
      <c r="G36" s="1"/>
    </row>
    <row r="37" spans="1:7" x14ac:dyDescent="0.2">
      <c r="A37" s="19" t="s">
        <v>20</v>
      </c>
      <c r="B37" s="6" t="s">
        <v>7</v>
      </c>
      <c r="C37" s="10">
        <v>579</v>
      </c>
      <c r="D37" s="8">
        <v>0.20812365204888569</v>
      </c>
      <c r="E37" s="12">
        <v>1319</v>
      </c>
      <c r="F37" s="8">
        <v>0.53228410008071025</v>
      </c>
      <c r="G37" s="1"/>
    </row>
    <row r="38" spans="1:7" ht="25.5" x14ac:dyDescent="0.2">
      <c r="A38" s="20"/>
      <c r="B38" s="7" t="s">
        <v>8</v>
      </c>
      <c r="C38" s="11">
        <v>7</v>
      </c>
      <c r="D38" s="9">
        <v>2.5161754133716753E-3</v>
      </c>
      <c r="E38" s="13">
        <v>5</v>
      </c>
      <c r="F38" s="9">
        <v>2.0177562550443904E-3</v>
      </c>
      <c r="G38" s="1"/>
    </row>
    <row r="39" spans="1:7" x14ac:dyDescent="0.2">
      <c r="A39" s="20"/>
      <c r="B39" s="6" t="s">
        <v>9</v>
      </c>
      <c r="C39" s="10">
        <v>70</v>
      </c>
      <c r="D39" s="8">
        <v>2.5161754133716751E-2</v>
      </c>
      <c r="E39" s="12">
        <v>57</v>
      </c>
      <c r="F39" s="8">
        <v>2.3002421307506054E-2</v>
      </c>
      <c r="G39" s="1"/>
    </row>
    <row r="40" spans="1:7" x14ac:dyDescent="0.2">
      <c r="A40" s="20"/>
      <c r="B40" s="7" t="s">
        <v>10</v>
      </c>
      <c r="C40" s="11">
        <v>1109</v>
      </c>
      <c r="D40" s="9">
        <v>0.39863407620416974</v>
      </c>
      <c r="E40" s="13">
        <v>245</v>
      </c>
      <c r="F40" s="9">
        <v>9.8870056497175132E-2</v>
      </c>
      <c r="G40" s="1"/>
    </row>
    <row r="41" spans="1:7" x14ac:dyDescent="0.2">
      <c r="A41" s="20"/>
      <c r="B41" s="6" t="s">
        <v>11</v>
      </c>
      <c r="C41" s="10">
        <v>99</v>
      </c>
      <c r="D41" s="8">
        <v>3.5585909417685122E-2</v>
      </c>
      <c r="E41" s="12">
        <v>90</v>
      </c>
      <c r="F41" s="8">
        <v>3.6319612590799029E-2</v>
      </c>
      <c r="G41" s="1"/>
    </row>
    <row r="42" spans="1:7" x14ac:dyDescent="0.2">
      <c r="A42" s="20"/>
      <c r="B42" s="7" t="s">
        <v>12</v>
      </c>
      <c r="C42" s="11">
        <v>492</v>
      </c>
      <c r="D42" s="9">
        <v>0.17685118619698059</v>
      </c>
      <c r="E42" s="13">
        <v>419</v>
      </c>
      <c r="F42" s="9">
        <v>0.16908797417271992</v>
      </c>
      <c r="G42" s="1"/>
    </row>
    <row r="43" spans="1:7" x14ac:dyDescent="0.2">
      <c r="A43" s="20"/>
      <c r="B43" s="6" t="s">
        <v>13</v>
      </c>
      <c r="C43" s="10">
        <v>14</v>
      </c>
      <c r="D43" s="8">
        <v>5.0323508267433505E-3</v>
      </c>
      <c r="E43" s="12">
        <v>2</v>
      </c>
      <c r="F43" s="8">
        <v>8.0710250201775622E-4</v>
      </c>
      <c r="G43" s="1"/>
    </row>
    <row r="44" spans="1:7" x14ac:dyDescent="0.2">
      <c r="A44" s="20"/>
      <c r="B44" s="7" t="s">
        <v>14</v>
      </c>
      <c r="C44" s="11">
        <v>47</v>
      </c>
      <c r="D44" s="9">
        <v>1.689432063263839E-2</v>
      </c>
      <c r="E44" s="13">
        <v>137</v>
      </c>
      <c r="F44" s="9">
        <v>5.5286521388216305E-2</v>
      </c>
      <c r="G44" s="1"/>
    </row>
    <row r="45" spans="1:7" x14ac:dyDescent="0.2">
      <c r="A45" s="20"/>
      <c r="B45" s="6" t="s">
        <v>15</v>
      </c>
      <c r="C45" s="10">
        <v>0</v>
      </c>
      <c r="D45" s="8">
        <v>0</v>
      </c>
      <c r="E45" s="12">
        <v>95</v>
      </c>
      <c r="F45" s="8">
        <v>3.833736884584342E-2</v>
      </c>
      <c r="G45" s="1"/>
    </row>
    <row r="46" spans="1:7" ht="25.5" x14ac:dyDescent="0.2">
      <c r="A46" s="20"/>
      <c r="B46" s="7" t="s">
        <v>16</v>
      </c>
      <c r="C46" s="11">
        <v>0</v>
      </c>
      <c r="D46" s="9">
        <v>0</v>
      </c>
      <c r="E46" s="13">
        <v>109</v>
      </c>
      <c r="F46" s="9">
        <v>4.3987086359967717E-2</v>
      </c>
      <c r="G46" s="1"/>
    </row>
    <row r="47" spans="1:7" x14ac:dyDescent="0.2">
      <c r="A47" s="21"/>
      <c r="B47" s="6" t="s">
        <v>17</v>
      </c>
      <c r="C47" s="10">
        <v>365</v>
      </c>
      <c r="D47" s="8">
        <v>0.13120057512580877</v>
      </c>
      <c r="E47" s="12">
        <v>0</v>
      </c>
      <c r="F47" s="8">
        <v>0</v>
      </c>
      <c r="G47" s="1"/>
    </row>
    <row r="48" spans="1:7" x14ac:dyDescent="0.2">
      <c r="A48" s="19" t="s">
        <v>21</v>
      </c>
      <c r="B48" s="6" t="s">
        <v>7</v>
      </c>
      <c r="C48" s="10">
        <v>559</v>
      </c>
      <c r="D48" s="8">
        <v>0.20144144144144144</v>
      </c>
      <c r="E48" s="12">
        <v>1242</v>
      </c>
      <c r="F48" s="8">
        <v>0.50508336722244818</v>
      </c>
      <c r="G48" s="1"/>
    </row>
    <row r="49" spans="1:7" ht="25.5" x14ac:dyDescent="0.2">
      <c r="A49" s="20"/>
      <c r="B49" s="7" t="s">
        <v>8</v>
      </c>
      <c r="C49" s="11">
        <v>4</v>
      </c>
      <c r="D49" s="9">
        <v>1.4414414414414415E-3</v>
      </c>
      <c r="E49" s="13">
        <v>1</v>
      </c>
      <c r="F49" s="9">
        <v>4.0666937779585197E-4</v>
      </c>
      <c r="G49" s="1"/>
    </row>
    <row r="50" spans="1:7" x14ac:dyDescent="0.2">
      <c r="A50" s="20"/>
      <c r="B50" s="6" t="s">
        <v>9</v>
      </c>
      <c r="C50" s="10">
        <v>60</v>
      </c>
      <c r="D50" s="8">
        <v>2.1621621621621623E-2</v>
      </c>
      <c r="E50" s="12">
        <v>52</v>
      </c>
      <c r="F50" s="8">
        <v>2.1146807645384302E-2</v>
      </c>
      <c r="G50" s="1"/>
    </row>
    <row r="51" spans="1:7" x14ac:dyDescent="0.2">
      <c r="A51" s="20"/>
      <c r="B51" s="7" t="s">
        <v>10</v>
      </c>
      <c r="C51" s="11">
        <v>1065</v>
      </c>
      <c r="D51" s="9">
        <v>0.38378378378378381</v>
      </c>
      <c r="E51" s="13">
        <v>228</v>
      </c>
      <c r="F51" s="9">
        <v>9.2720618137454233E-2</v>
      </c>
      <c r="G51" s="1"/>
    </row>
    <row r="52" spans="1:7" x14ac:dyDescent="0.2">
      <c r="A52" s="20"/>
      <c r="B52" s="6" t="s">
        <v>11</v>
      </c>
      <c r="C52" s="10">
        <v>81</v>
      </c>
      <c r="D52" s="8">
        <v>2.9189189189189189E-2</v>
      </c>
      <c r="E52" s="12">
        <v>91</v>
      </c>
      <c r="F52" s="8">
        <v>3.7006913379422531E-2</v>
      </c>
      <c r="G52" s="1"/>
    </row>
    <row r="53" spans="1:7" x14ac:dyDescent="0.2">
      <c r="A53" s="20"/>
      <c r="B53" s="7" t="s">
        <v>12</v>
      </c>
      <c r="C53" s="11">
        <v>467</v>
      </c>
      <c r="D53" s="9">
        <v>0.16828828828828829</v>
      </c>
      <c r="E53" s="13">
        <v>382</v>
      </c>
      <c r="F53" s="9">
        <v>0.15534770231801545</v>
      </c>
      <c r="G53" s="1"/>
    </row>
    <row r="54" spans="1:7" x14ac:dyDescent="0.2">
      <c r="A54" s="20"/>
      <c r="B54" s="6" t="s">
        <v>13</v>
      </c>
      <c r="C54" s="10">
        <v>17</v>
      </c>
      <c r="D54" s="8">
        <v>6.126126126126126E-3</v>
      </c>
      <c r="E54" s="12">
        <v>2</v>
      </c>
      <c r="F54" s="8">
        <v>8.1333875559170394E-4</v>
      </c>
      <c r="G54" s="1"/>
    </row>
    <row r="55" spans="1:7" x14ac:dyDescent="0.2">
      <c r="A55" s="20"/>
      <c r="B55" s="7" t="s">
        <v>14</v>
      </c>
      <c r="C55" s="11">
        <v>42</v>
      </c>
      <c r="D55" s="9">
        <v>1.5135135135135137E-2</v>
      </c>
      <c r="E55" s="13">
        <v>140</v>
      </c>
      <c r="F55" s="9">
        <v>5.6933712891419269E-2</v>
      </c>
      <c r="G55" s="1"/>
    </row>
    <row r="56" spans="1:7" x14ac:dyDescent="0.2">
      <c r="A56" s="20"/>
      <c r="B56" s="6" t="s">
        <v>15</v>
      </c>
      <c r="C56" s="10">
        <v>0</v>
      </c>
      <c r="D56" s="8">
        <v>0</v>
      </c>
      <c r="E56" s="12">
        <v>156</v>
      </c>
      <c r="F56" s="8">
        <v>6.3440422936152902E-2</v>
      </c>
      <c r="G56" s="1"/>
    </row>
    <row r="57" spans="1:7" ht="25.5" x14ac:dyDescent="0.2">
      <c r="A57" s="20"/>
      <c r="B57" s="7" t="s">
        <v>16</v>
      </c>
      <c r="C57" s="11">
        <v>0</v>
      </c>
      <c r="D57" s="9">
        <v>0</v>
      </c>
      <c r="E57" s="13">
        <v>165</v>
      </c>
      <c r="F57" s="9">
        <v>6.710044733631558E-2</v>
      </c>
      <c r="G57" s="1"/>
    </row>
    <row r="58" spans="1:7" x14ac:dyDescent="0.2">
      <c r="A58" s="21"/>
      <c r="B58" s="6" t="s">
        <v>17</v>
      </c>
      <c r="C58" s="10">
        <v>480</v>
      </c>
      <c r="D58" s="8">
        <v>0.17297297297297298</v>
      </c>
      <c r="E58" s="12">
        <v>0</v>
      </c>
      <c r="F58" s="8">
        <v>0</v>
      </c>
      <c r="G58" s="1"/>
    </row>
    <row r="59" spans="1:7" x14ac:dyDescent="0.2">
      <c r="A59" s="17" t="s">
        <v>22</v>
      </c>
      <c r="B59" s="6" t="s">
        <v>7</v>
      </c>
      <c r="C59" s="14">
        <f>SUM(C4,C15,C26,C37,C48)</f>
        <v>2874</v>
      </c>
      <c r="D59" s="15">
        <f>C59/$C$70</f>
        <v>0.23953992332055343</v>
      </c>
      <c r="E59" s="14">
        <f>SUM(E4,E15,E26,E37,E48)</f>
        <v>6559</v>
      </c>
      <c r="F59" s="15">
        <f>E59/$E$70</f>
        <v>0.55627173267746588</v>
      </c>
    </row>
    <row r="60" spans="1:7" ht="25.5" x14ac:dyDescent="0.2">
      <c r="A60" s="18"/>
      <c r="B60" s="7" t="s">
        <v>8</v>
      </c>
      <c r="C60" s="14">
        <f t="shared" ref="C60:E67" si="0">SUM(C5,C16,C27,C38,C49)</f>
        <v>29</v>
      </c>
      <c r="D60" s="15">
        <f t="shared" ref="D60:D67" si="1">C60/$C$70</f>
        <v>2.4170695115852642E-3</v>
      </c>
      <c r="E60" s="14">
        <f t="shared" si="0"/>
        <v>20</v>
      </c>
      <c r="F60" s="15">
        <f t="shared" ref="F60:F67" si="2">E60/$E$70</f>
        <v>1.6962089729454669E-3</v>
      </c>
    </row>
    <row r="61" spans="1:7" x14ac:dyDescent="0.2">
      <c r="A61" s="18"/>
      <c r="B61" s="6" t="s">
        <v>9</v>
      </c>
      <c r="C61" s="14">
        <f t="shared" si="0"/>
        <v>309</v>
      </c>
      <c r="D61" s="15">
        <f t="shared" si="1"/>
        <v>2.5754292382063677E-2</v>
      </c>
      <c r="E61" s="14">
        <f t="shared" si="0"/>
        <v>297</v>
      </c>
      <c r="F61" s="15">
        <f t="shared" si="2"/>
        <v>2.5188703248240182E-2</v>
      </c>
    </row>
    <row r="62" spans="1:7" x14ac:dyDescent="0.2">
      <c r="A62" s="18"/>
      <c r="B62" s="7" t="s">
        <v>10</v>
      </c>
      <c r="C62" s="14">
        <f t="shared" si="0"/>
        <v>5585</v>
      </c>
      <c r="D62" s="15">
        <f t="shared" si="1"/>
        <v>0.46549424904150694</v>
      </c>
      <c r="E62" s="14">
        <f t="shared" si="0"/>
        <v>1248</v>
      </c>
      <c r="F62" s="15">
        <f t="shared" si="2"/>
        <v>0.10584343991179714</v>
      </c>
    </row>
    <row r="63" spans="1:7" x14ac:dyDescent="0.2">
      <c r="A63" s="18"/>
      <c r="B63" s="6" t="s">
        <v>11</v>
      </c>
      <c r="C63" s="14">
        <f t="shared" si="0"/>
        <v>453</v>
      </c>
      <c r="D63" s="15">
        <f t="shared" si="1"/>
        <v>3.7756292715452576E-2</v>
      </c>
      <c r="E63" s="14">
        <f t="shared" si="0"/>
        <v>448</v>
      </c>
      <c r="F63" s="15">
        <f t="shared" si="2"/>
        <v>3.7995080993978456E-2</v>
      </c>
    </row>
    <row r="64" spans="1:7" x14ac:dyDescent="0.2">
      <c r="A64" s="18"/>
      <c r="B64" s="7" t="s">
        <v>12</v>
      </c>
      <c r="C64" s="14">
        <f t="shared" si="0"/>
        <v>2464</v>
      </c>
      <c r="D64" s="15">
        <f t="shared" si="1"/>
        <v>0.20536756126021002</v>
      </c>
      <c r="E64" s="14">
        <f>SUM(E9,E20,E31,E42,E53)</f>
        <v>2003</v>
      </c>
      <c r="F64" s="15">
        <f t="shared" si="2"/>
        <v>0.16987532864048852</v>
      </c>
    </row>
    <row r="65" spans="1:6" x14ac:dyDescent="0.2">
      <c r="A65" s="18"/>
      <c r="B65" s="6" t="s">
        <v>13</v>
      </c>
      <c r="C65" s="14">
        <f t="shared" si="0"/>
        <v>58</v>
      </c>
      <c r="D65" s="15">
        <f t="shared" si="1"/>
        <v>4.8341390231705283E-3</v>
      </c>
      <c r="E65" s="14">
        <f t="shared" si="0"/>
        <v>10</v>
      </c>
      <c r="F65" s="15">
        <f t="shared" si="2"/>
        <v>8.4810448647273343E-4</v>
      </c>
    </row>
    <row r="66" spans="1:6" x14ac:dyDescent="0.2">
      <c r="A66" s="18"/>
      <c r="B66" s="7" t="s">
        <v>14</v>
      </c>
      <c r="C66" s="14">
        <f t="shared" si="0"/>
        <v>226</v>
      </c>
      <c r="D66" s="15">
        <f t="shared" si="1"/>
        <v>1.8836472745457578E-2</v>
      </c>
      <c r="E66" s="14">
        <f t="shared" si="0"/>
        <v>732</v>
      </c>
      <c r="F66" s="15">
        <f t="shared" si="2"/>
        <v>6.2081248409804085E-2</v>
      </c>
    </row>
    <row r="67" spans="1:6" x14ac:dyDescent="0.2">
      <c r="A67" s="18"/>
      <c r="B67" s="6" t="s">
        <v>15</v>
      </c>
      <c r="C67" s="14">
        <f t="shared" si="0"/>
        <v>0</v>
      </c>
      <c r="D67" s="15">
        <f t="shared" si="1"/>
        <v>0</v>
      </c>
      <c r="E67" s="14">
        <f t="shared" si="0"/>
        <v>474</v>
      </c>
      <c r="F67" s="15">
        <f t="shared" si="2"/>
        <v>4.0200152658807567E-2</v>
      </c>
    </row>
    <row r="68" spans="1:6" ht="25.5" x14ac:dyDescent="0.2">
      <c r="A68" s="18"/>
      <c r="B68" s="7" t="s">
        <v>16</v>
      </c>
      <c r="C68" s="14"/>
      <c r="D68" s="15"/>
      <c r="E68" s="14"/>
      <c r="F68" s="15"/>
    </row>
    <row r="69" spans="1:6" x14ac:dyDescent="0.2">
      <c r="A69" s="18"/>
      <c r="B69" s="6" t="s">
        <v>17</v>
      </c>
      <c r="C69" s="14"/>
      <c r="D69" s="15"/>
      <c r="E69" s="14"/>
      <c r="F69" s="15"/>
    </row>
    <row r="70" spans="1:6" x14ac:dyDescent="0.2">
      <c r="C70" s="14">
        <f>SUM(C59:C69)</f>
        <v>11998</v>
      </c>
      <c r="D70" s="16">
        <f>SUM(D59:D69)</f>
        <v>1</v>
      </c>
      <c r="E70" s="14">
        <f>SUM(E59:E69)</f>
        <v>11791</v>
      </c>
      <c r="F70" s="16">
        <f>SUM(F59:F69)</f>
        <v>1</v>
      </c>
    </row>
    <row r="72" spans="1:6" ht="25.5" x14ac:dyDescent="0.2">
      <c r="B72" s="24" t="s">
        <v>26</v>
      </c>
      <c r="D72" s="16">
        <f>SUM(D63:D66)</f>
        <v>0.26679446574429072</v>
      </c>
      <c r="E72" s="16"/>
      <c r="F72" s="16">
        <f t="shared" ref="F72" si="3">SUM(F63:F66)</f>
        <v>0.27079976253074378</v>
      </c>
    </row>
    <row r="73" spans="1:6" ht="25.5" x14ac:dyDescent="0.2">
      <c r="B73" s="24" t="s">
        <v>25</v>
      </c>
      <c r="D73" s="16">
        <f>SUM(D62,D67)</f>
        <v>0.46549424904150694</v>
      </c>
      <c r="E73" s="16"/>
      <c r="F73" s="16">
        <f>F62</f>
        <v>0.10584343991179714</v>
      </c>
    </row>
    <row r="74" spans="1:6" ht="60.75" customHeight="1" x14ac:dyDescent="0.2">
      <c r="B74" s="25" t="s">
        <v>24</v>
      </c>
      <c r="D74" s="16">
        <f>D70-D59</f>
        <v>0.76046007667944659</v>
      </c>
      <c r="E74" s="16"/>
      <c r="F74" s="16">
        <f>F70-F59</f>
        <v>0.44372826732253412</v>
      </c>
    </row>
    <row r="75" spans="1:6" ht="38.25" x14ac:dyDescent="0.2">
      <c r="B75" s="25" t="s">
        <v>23</v>
      </c>
      <c r="C75" s="14">
        <f>SUM(C4:C58)/5</f>
        <v>2782.8</v>
      </c>
      <c r="D75" s="14"/>
      <c r="E75" s="14">
        <f>SUM(E4:E58)/5</f>
        <v>2481.6</v>
      </c>
    </row>
    <row r="76" spans="1:6" ht="38.25" x14ac:dyDescent="0.2">
      <c r="B76" s="24" t="s">
        <v>27</v>
      </c>
      <c r="C76" s="5">
        <f>C70/5</f>
        <v>2399.6</v>
      </c>
      <c r="E76" s="5">
        <f>E70/5</f>
        <v>2358.1999999999998</v>
      </c>
    </row>
  </sheetData>
  <mergeCells count="10">
    <mergeCell ref="C1:F1"/>
    <mergeCell ref="C2:D2"/>
    <mergeCell ref="E2:F2"/>
    <mergeCell ref="A4:A14"/>
    <mergeCell ref="A15:A25"/>
    <mergeCell ref="A59:A69"/>
    <mergeCell ref="A26:A36"/>
    <mergeCell ref="A37:A47"/>
    <mergeCell ref="A48:A58"/>
    <mergeCell ref="A1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Modes by ResType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Smith</dc:creator>
  <cp:lastModifiedBy>Administrator</cp:lastModifiedBy>
  <dcterms:created xsi:type="dcterms:W3CDTF">2018-12-05T18:21:54Z</dcterms:created>
  <dcterms:modified xsi:type="dcterms:W3CDTF">2018-12-07T22:06:52Z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1fb82bf4-0130-4afa-956e-bef79e7a668a</vt:lpwstr>
  </property>
</Properties>
</file>