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tlera\Documents\Anna\Sustainability Report\"/>
    </mc:Choice>
  </mc:AlternateContent>
  <bookViews>
    <workbookView xWindow="0" yWindow="0" windowWidth="23040" windowHeight="95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O62" i="1" s="1"/>
  <c r="I61" i="1"/>
  <c r="I60" i="1"/>
  <c r="I10" i="1" s="1"/>
  <c r="I59" i="1"/>
  <c r="I9" i="1" s="1"/>
  <c r="O9" i="1" s="1"/>
  <c r="I58" i="1"/>
  <c r="I8" i="1" s="1"/>
  <c r="I57" i="1"/>
  <c r="O57" i="1" s="1"/>
  <c r="I46" i="1"/>
  <c r="I45" i="1"/>
  <c r="I44" i="1"/>
  <c r="I43" i="1"/>
  <c r="O43" i="1" s="1"/>
  <c r="I42" i="1"/>
  <c r="I41" i="1"/>
  <c r="I29" i="1"/>
  <c r="I12" i="1" s="1"/>
  <c r="I28" i="1"/>
  <c r="I27" i="1"/>
  <c r="O27" i="1" s="1"/>
  <c r="I26" i="1"/>
  <c r="O26" i="1" s="1"/>
  <c r="I25" i="1"/>
  <c r="O25" i="1" s="1"/>
  <c r="I24" i="1"/>
  <c r="L15" i="1"/>
  <c r="K15" i="1"/>
  <c r="O15" i="1"/>
  <c r="I15" i="1"/>
  <c r="H15" i="1"/>
  <c r="G15" i="1"/>
  <c r="N15" i="1" s="1"/>
  <c r="F15" i="1"/>
  <c r="M15" i="1" s="1"/>
  <c r="D15" i="1"/>
  <c r="C15" i="1"/>
  <c r="L14" i="1"/>
  <c r="K14" i="1"/>
  <c r="I14" i="1"/>
  <c r="H14" i="1"/>
  <c r="O14" i="1" s="1"/>
  <c r="G14" i="1"/>
  <c r="F14" i="1"/>
  <c r="D14" i="1"/>
  <c r="M14" i="1" s="1"/>
  <c r="P14" i="1" s="1"/>
  <c r="C14" i="1"/>
  <c r="L13" i="1"/>
  <c r="K13" i="1"/>
  <c r="O13" i="1"/>
  <c r="I13" i="1"/>
  <c r="H13" i="1"/>
  <c r="G13" i="1"/>
  <c r="N13" i="1" s="1"/>
  <c r="F13" i="1"/>
  <c r="M13" i="1" s="1"/>
  <c r="P13" i="1" s="1"/>
  <c r="D13" i="1"/>
  <c r="C13" i="1"/>
  <c r="L12" i="1"/>
  <c r="K12" i="1"/>
  <c r="H12" i="1"/>
  <c r="G12" i="1"/>
  <c r="F12" i="1"/>
  <c r="D12" i="1"/>
  <c r="M12" i="1" s="1"/>
  <c r="C12" i="1"/>
  <c r="L11" i="1"/>
  <c r="K11" i="1"/>
  <c r="I11" i="1"/>
  <c r="O11" i="1" s="1"/>
  <c r="H11" i="1"/>
  <c r="G11" i="1"/>
  <c r="N11" i="1" s="1"/>
  <c r="F11" i="1"/>
  <c r="M11" i="1" s="1"/>
  <c r="D11" i="1"/>
  <c r="C11" i="1"/>
  <c r="L10" i="1"/>
  <c r="K10" i="1"/>
  <c r="H10" i="1"/>
  <c r="G10" i="1"/>
  <c r="F10" i="1"/>
  <c r="D10" i="1"/>
  <c r="M10" i="1" s="1"/>
  <c r="C10" i="1"/>
  <c r="L9" i="1"/>
  <c r="K9" i="1"/>
  <c r="H9" i="1"/>
  <c r="G9" i="1"/>
  <c r="N9" i="1" s="1"/>
  <c r="F9" i="1"/>
  <c r="M9" i="1" s="1"/>
  <c r="D9" i="1"/>
  <c r="C9" i="1"/>
  <c r="L8" i="1"/>
  <c r="K8" i="1"/>
  <c r="H8" i="1"/>
  <c r="G8" i="1"/>
  <c r="F8" i="1"/>
  <c r="D8" i="1"/>
  <c r="M8" i="1" s="1"/>
  <c r="C8" i="1"/>
  <c r="L7" i="1"/>
  <c r="K7" i="1"/>
  <c r="H7" i="1"/>
  <c r="G7" i="1"/>
  <c r="N7" i="1" s="1"/>
  <c r="F7" i="1"/>
  <c r="M7" i="1" s="1"/>
  <c r="D7" i="1"/>
  <c r="C7" i="1"/>
  <c r="N14" i="1"/>
  <c r="N12" i="1"/>
  <c r="N10" i="1"/>
  <c r="N8" i="1"/>
  <c r="O81" i="1"/>
  <c r="N81" i="1"/>
  <c r="M81" i="1"/>
  <c r="O80" i="1"/>
  <c r="N80" i="1"/>
  <c r="M80" i="1"/>
  <c r="O79" i="1"/>
  <c r="N79" i="1"/>
  <c r="M79" i="1"/>
  <c r="O78" i="1"/>
  <c r="N78" i="1"/>
  <c r="M78" i="1"/>
  <c r="O77" i="1"/>
  <c r="N77" i="1"/>
  <c r="M77" i="1"/>
  <c r="O76" i="1"/>
  <c r="N76" i="1"/>
  <c r="M76" i="1"/>
  <c r="O75" i="1"/>
  <c r="N75" i="1"/>
  <c r="M75" i="1"/>
  <c r="O74" i="1"/>
  <c r="N74" i="1"/>
  <c r="M74" i="1"/>
  <c r="O73" i="1"/>
  <c r="N73" i="1"/>
  <c r="M73" i="1"/>
  <c r="O65" i="1"/>
  <c r="N65" i="1"/>
  <c r="M65" i="1"/>
  <c r="O64" i="1"/>
  <c r="N64" i="1"/>
  <c r="M64" i="1"/>
  <c r="O63" i="1"/>
  <c r="N63" i="1"/>
  <c r="M63" i="1"/>
  <c r="N62" i="1"/>
  <c r="M62" i="1"/>
  <c r="O61" i="1"/>
  <c r="N61" i="1"/>
  <c r="M61" i="1"/>
  <c r="N60" i="1"/>
  <c r="M60" i="1"/>
  <c r="O59" i="1"/>
  <c r="N59" i="1"/>
  <c r="M59" i="1"/>
  <c r="N58" i="1"/>
  <c r="M58" i="1"/>
  <c r="N57" i="1"/>
  <c r="M57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N43" i="1"/>
  <c r="M43" i="1"/>
  <c r="O42" i="1"/>
  <c r="N42" i="1"/>
  <c r="M42" i="1"/>
  <c r="N41" i="1"/>
  <c r="M41" i="1"/>
  <c r="O32" i="1"/>
  <c r="O31" i="1"/>
  <c r="O30" i="1"/>
  <c r="O28" i="1"/>
  <c r="O24" i="1"/>
  <c r="N32" i="1"/>
  <c r="N31" i="1"/>
  <c r="N30" i="1"/>
  <c r="N29" i="1"/>
  <c r="N28" i="1"/>
  <c r="N27" i="1"/>
  <c r="N26" i="1"/>
  <c r="N25" i="1"/>
  <c r="N24" i="1"/>
  <c r="M32" i="1"/>
  <c r="M31" i="1"/>
  <c r="M30" i="1"/>
  <c r="M29" i="1"/>
  <c r="M28" i="1"/>
  <c r="M27" i="1"/>
  <c r="M26" i="1"/>
  <c r="M25" i="1"/>
  <c r="M24" i="1"/>
  <c r="O58" i="1" l="1"/>
  <c r="P58" i="1" s="1"/>
  <c r="O60" i="1"/>
  <c r="I7" i="1"/>
  <c r="O7" i="1" s="1"/>
  <c r="P7" i="1" s="1"/>
  <c r="O10" i="1"/>
  <c r="P10" i="1" s="1"/>
  <c r="O41" i="1"/>
  <c r="P41" i="1" s="1"/>
  <c r="O29" i="1"/>
  <c r="P29" i="1" s="1"/>
  <c r="P9" i="1"/>
  <c r="O12" i="1"/>
  <c r="P12" i="1" s="1"/>
  <c r="P11" i="1"/>
  <c r="O8" i="1"/>
  <c r="P8" i="1" s="1"/>
  <c r="P45" i="1"/>
  <c r="P49" i="1"/>
  <c r="P15" i="1"/>
  <c r="P24" i="1"/>
  <c r="P28" i="1"/>
  <c r="P32" i="1"/>
  <c r="P26" i="1"/>
  <c r="P30" i="1"/>
  <c r="P25" i="1"/>
  <c r="P59" i="1"/>
  <c r="P63" i="1"/>
  <c r="P75" i="1"/>
  <c r="P74" i="1"/>
  <c r="P79" i="1"/>
  <c r="P78" i="1"/>
  <c r="P73" i="1"/>
  <c r="P77" i="1"/>
  <c r="P81" i="1"/>
  <c r="P76" i="1"/>
  <c r="P80" i="1"/>
  <c r="P60" i="1"/>
  <c r="P64" i="1"/>
  <c r="P62" i="1"/>
  <c r="P57" i="1"/>
  <c r="P61" i="1"/>
  <c r="P65" i="1"/>
  <c r="P42" i="1"/>
  <c r="P46" i="1"/>
  <c r="P44" i="1"/>
  <c r="P48" i="1"/>
  <c r="P43" i="1"/>
  <c r="P47" i="1"/>
  <c r="P27" i="1"/>
  <c r="P31" i="1"/>
</calcChain>
</file>

<file path=xl/sharedStrings.xml><?xml version="1.0" encoding="utf-8"?>
<sst xmlns="http://schemas.openxmlformats.org/spreadsheetml/2006/main" count="260" uniqueCount="39">
  <si>
    <t>Year</t>
  </si>
  <si>
    <t>Scope 1</t>
  </si>
  <si>
    <t>Scope 2</t>
  </si>
  <si>
    <t>Scope 3</t>
  </si>
  <si>
    <t>TOTALS</t>
  </si>
  <si>
    <t>Stationary Combustion</t>
  </si>
  <si>
    <t>College Fleet</t>
  </si>
  <si>
    <t>Fertilizer Application</t>
  </si>
  <si>
    <t>Purchased Electricity</t>
  </si>
  <si>
    <t>T&amp;D Losses</t>
  </si>
  <si>
    <t>Landfilled Waste</t>
  </si>
  <si>
    <t>Wastewater</t>
  </si>
  <si>
    <t>Uncoated Freesheet</t>
  </si>
  <si>
    <t>Natural Gas</t>
  </si>
  <si>
    <t>Diesel Fuel</t>
  </si>
  <si>
    <t>Gasoline</t>
  </si>
  <si>
    <t>Synthetic Fertilizer</t>
  </si>
  <si>
    <t>Electricity</t>
  </si>
  <si>
    <t>Electricity T&amp;D Losses</t>
  </si>
  <si>
    <t>CH4 Recovery and Flaring</t>
  </si>
  <si>
    <t>Septic System</t>
  </si>
  <si>
    <t>0% Recycled</t>
  </si>
  <si>
    <t>30% Recycled</t>
  </si>
  <si>
    <t>Total - All Scopes</t>
  </si>
  <si>
    <t>tCO2e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</si>
  <si>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</si>
  <si>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</si>
  <si>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</si>
  <si>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</si>
  <si>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</si>
  <si>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</si>
  <si>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</si>
  <si>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</si>
  <si>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</si>
  <si>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TRAFALGAR</t>
  </si>
  <si>
    <t>DAVIS</t>
  </si>
  <si>
    <t>HMC</t>
  </si>
  <si>
    <t>STC</t>
  </si>
  <si>
    <t>TOTAL - ALL CAMPUSES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</si>
</sst>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rgb="FFFF0000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F8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3" fontId="1" fillId="2" borderId="26" xfId="0" applyNumberFormat="1" applyFont="1" applyFill="1" applyBorder="1" applyAlignment="1">
      <alignment vertical="center"/>
    </xf>
    <xf numFmtId="3" fontId="1" fillId="7" borderId="26" xfId="0" applyNumberFormat="1" applyFont="1" applyFill="1" applyBorder="1" applyAlignment="1">
      <alignment vertical="center"/>
    </xf>
    <xf numFmtId="3" fontId="2" fillId="7" borderId="2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165" fontId="1" fillId="2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right" vertical="center"/>
    </xf>
    <xf numFmtId="3" fontId="1" fillId="2" borderId="28" xfId="0" applyNumberFormat="1" applyFont="1" applyFill="1" applyBorder="1" applyAlignment="1">
      <alignment vertical="center"/>
    </xf>
    <xf numFmtId="3" fontId="1" fillId="2" borderId="29" xfId="0" applyNumberFormat="1" applyFont="1" applyFill="1" applyBorder="1" applyAlignment="1">
      <alignment vertical="center"/>
    </xf>
    <xf numFmtId="165" fontId="1" fillId="2" borderId="30" xfId="0" applyNumberFormat="1" applyFont="1" applyFill="1" applyBorder="1" applyAlignment="1">
      <alignment vertical="center"/>
    </xf>
    <xf numFmtId="3" fontId="1" fillId="2" borderId="31" xfId="0" applyNumberFormat="1" applyFont="1" applyFill="1" applyBorder="1" applyAlignment="1">
      <alignment vertical="center"/>
    </xf>
    <xf numFmtId="3" fontId="1" fillId="2" borderId="30" xfId="0" applyNumberFormat="1" applyFont="1" applyFill="1" applyBorder="1" applyAlignment="1">
      <alignment vertical="center"/>
    </xf>
    <xf numFmtId="1" fontId="1" fillId="2" borderId="30" xfId="0" applyNumberFormat="1" applyFont="1" applyFill="1" applyBorder="1" applyAlignment="1">
      <alignment vertical="center"/>
    </xf>
    <xf numFmtId="3" fontId="1" fillId="7" borderId="31" xfId="0" applyNumberFormat="1" applyFont="1" applyFill="1" applyBorder="1" applyAlignment="1">
      <alignment vertical="center"/>
    </xf>
    <xf numFmtId="3" fontId="2" fillId="7" borderId="3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41" fontId="1" fillId="2" borderId="10" xfId="0" applyNumberFormat="1" applyFont="1" applyFill="1" applyBorder="1" applyAlignment="1">
      <alignment vertical="center"/>
    </xf>
    <xf numFmtId="41" fontId="1" fillId="2" borderId="32" xfId="0" applyNumberFormat="1" applyFont="1" applyFill="1" applyBorder="1" applyAlignment="1">
      <alignment vertical="center"/>
    </xf>
    <xf numFmtId="41" fontId="1" fillId="2" borderId="3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workbookViewId="0">
      <selection activeCell="B3" sqref="B3:B6"/>
    </sheetView>
  </sheetViews>
  <sheetFormatPr defaultColWidth="9.109375" defaultRowHeight="12" x14ac:dyDescent="0.3"/>
  <cols>
    <col min="1" max="1" width="2.77734375" style="1" customWidth="1"/>
    <col min="2" max="2" width="9.44140625" style="2" bestFit="1" customWidth="1"/>
    <col min="3" max="3" width="10.6640625" style="1" bestFit="1" customWidth="1"/>
    <col min="4" max="4" width="10.6640625" style="1" customWidth="1"/>
    <col min="5" max="5" width="9.88671875" style="1" customWidth="1"/>
    <col min="6" max="6" width="10.44140625" style="1" customWidth="1"/>
    <col min="7" max="7" width="9.88671875" style="1" bestFit="1" customWidth="1"/>
    <col min="8" max="8" width="9.88671875" style="1" customWidth="1"/>
    <col min="9" max="9" width="9.109375" style="1"/>
    <col min="10" max="10" width="11" style="1" customWidth="1"/>
    <col min="11" max="16384" width="9.109375" style="1"/>
  </cols>
  <sheetData>
    <row r="1" spans="1:16" ht="13.8" x14ac:dyDescent="0.3">
      <c r="A1" s="60" t="s">
        <v>38</v>
      </c>
      <c r="B1" s="1"/>
    </row>
    <row r="2" spans="1:16" ht="12.6" thickBot="1" x14ac:dyDescent="0.35"/>
    <row r="3" spans="1:16" ht="13.2" x14ac:dyDescent="0.3">
      <c r="A3" s="12"/>
      <c r="B3" s="3" t="s">
        <v>0</v>
      </c>
      <c r="C3" s="4" t="s">
        <v>1</v>
      </c>
      <c r="D3" s="5"/>
      <c r="E3" s="5"/>
      <c r="F3" s="5"/>
      <c r="G3" s="6" t="s">
        <v>2</v>
      </c>
      <c r="H3" s="7" t="s">
        <v>3</v>
      </c>
      <c r="I3" s="8"/>
      <c r="J3" s="8"/>
      <c r="K3" s="8"/>
      <c r="L3" s="8"/>
      <c r="M3" s="9" t="s">
        <v>4</v>
      </c>
      <c r="N3" s="10"/>
      <c r="O3" s="10"/>
      <c r="P3" s="11"/>
    </row>
    <row r="4" spans="1:16" ht="24" x14ac:dyDescent="0.3">
      <c r="A4" s="12"/>
      <c r="B4" s="13"/>
      <c r="C4" s="14" t="s">
        <v>5</v>
      </c>
      <c r="D4" s="15"/>
      <c r="E4" s="16" t="s">
        <v>6</v>
      </c>
      <c r="F4" s="17" t="s">
        <v>7</v>
      </c>
      <c r="G4" s="18" t="s">
        <v>8</v>
      </c>
      <c r="H4" s="19" t="s">
        <v>9</v>
      </c>
      <c r="I4" s="20" t="s">
        <v>10</v>
      </c>
      <c r="J4" s="59" t="s">
        <v>11</v>
      </c>
      <c r="K4" s="21" t="s">
        <v>12</v>
      </c>
      <c r="L4" s="21" t="s">
        <v>12</v>
      </c>
      <c r="M4" s="22"/>
      <c r="N4" s="23"/>
      <c r="O4" s="23"/>
      <c r="P4" s="24"/>
    </row>
    <row r="5" spans="1:16" ht="34.799999999999997" thickBot="1" x14ac:dyDescent="0.35">
      <c r="A5" s="12"/>
      <c r="B5" s="25"/>
      <c r="C5" s="26" t="s">
        <v>13</v>
      </c>
      <c r="D5" s="27" t="s">
        <v>14</v>
      </c>
      <c r="E5" s="28" t="s">
        <v>15</v>
      </c>
      <c r="F5" s="28" t="s">
        <v>16</v>
      </c>
      <c r="G5" s="29" t="s">
        <v>17</v>
      </c>
      <c r="H5" s="30" t="s">
        <v>18</v>
      </c>
      <c r="I5" s="28" t="s">
        <v>19</v>
      </c>
      <c r="J5" s="30" t="s">
        <v>20</v>
      </c>
      <c r="K5" s="30" t="s">
        <v>21</v>
      </c>
      <c r="L5" s="30" t="s">
        <v>22</v>
      </c>
      <c r="M5" s="31" t="s">
        <v>1</v>
      </c>
      <c r="N5" s="32" t="s">
        <v>2</v>
      </c>
      <c r="O5" s="33" t="s">
        <v>3</v>
      </c>
      <c r="P5" s="34" t="s">
        <v>23</v>
      </c>
    </row>
    <row r="6" spans="1:16" ht="13.2" thickTop="1" thickBot="1" x14ac:dyDescent="0.35">
      <c r="A6" s="12"/>
      <c r="B6" s="35"/>
      <c r="C6" s="36" t="s">
        <v>24</v>
      </c>
      <c r="D6" s="37" t="s">
        <v>24</v>
      </c>
      <c r="E6" s="37" t="s">
        <v>24</v>
      </c>
      <c r="F6" s="37" t="s">
        <v>24</v>
      </c>
      <c r="G6" s="38" t="s">
        <v>24</v>
      </c>
      <c r="H6" s="36" t="s">
        <v>24</v>
      </c>
      <c r="I6" s="37" t="s">
        <v>24</v>
      </c>
      <c r="J6" s="37" t="s">
        <v>24</v>
      </c>
      <c r="K6" s="37" t="s">
        <v>24</v>
      </c>
      <c r="L6" s="37" t="s">
        <v>24</v>
      </c>
      <c r="M6" s="39" t="s">
        <v>24</v>
      </c>
      <c r="N6" s="39" t="s">
        <v>24</v>
      </c>
      <c r="O6" s="39" t="s">
        <v>24</v>
      </c>
      <c r="P6" s="39" t="s">
        <v>24</v>
      </c>
    </row>
    <row r="7" spans="1:16" ht="12.6" thickTop="1" x14ac:dyDescent="0.3">
      <c r="B7" s="45" t="s">
        <v>25</v>
      </c>
      <c r="C7" s="40">
        <f>C24+C41+C57+C73</f>
        <v>4490.3746829559004</v>
      </c>
      <c r="D7" s="41">
        <f t="shared" ref="D7:L7" si="0">D24+D41+D57+D73</f>
        <v>0</v>
      </c>
      <c r="E7" s="49">
        <v>0</v>
      </c>
      <c r="F7" s="46">
        <f t="shared" si="0"/>
        <v>0</v>
      </c>
      <c r="G7" s="42">
        <f t="shared" si="0"/>
        <v>4857.2798710000006</v>
      </c>
      <c r="H7" s="40">
        <f t="shared" si="0"/>
        <v>380.96312713725496</v>
      </c>
      <c r="I7" s="47">
        <f t="shared" si="0"/>
        <v>47.966495842022461</v>
      </c>
      <c r="J7" s="49">
        <v>0</v>
      </c>
      <c r="K7" s="48">
        <f t="shared" si="0"/>
        <v>0</v>
      </c>
      <c r="L7" s="48">
        <f t="shared" si="0"/>
        <v>0</v>
      </c>
      <c r="M7" s="43">
        <f>SUM(C7:F7)</f>
        <v>4490.3746829559004</v>
      </c>
      <c r="N7" s="43">
        <f t="shared" ref="N7:N15" si="1">G7</f>
        <v>4857.2798710000006</v>
      </c>
      <c r="O7" s="43">
        <f>SUM(H7:L7)</f>
        <v>428.92962297927744</v>
      </c>
      <c r="P7" s="44">
        <f t="shared" ref="P7:P15" si="2">SUM(M7:O7)</f>
        <v>9776.5841769351791</v>
      </c>
    </row>
    <row r="8" spans="1:16" x14ac:dyDescent="0.3">
      <c r="B8" s="45" t="s">
        <v>26</v>
      </c>
      <c r="C8" s="40">
        <f t="shared" ref="C8:L8" si="3">C25+C42+C58+C74</f>
        <v>4419.361409397</v>
      </c>
      <c r="D8" s="41">
        <f t="shared" si="3"/>
        <v>0</v>
      </c>
      <c r="E8" s="49">
        <v>0</v>
      </c>
      <c r="F8" s="46">
        <f t="shared" si="3"/>
        <v>0</v>
      </c>
      <c r="G8" s="42">
        <f t="shared" si="3"/>
        <v>5594.9408935000001</v>
      </c>
      <c r="H8" s="40">
        <f t="shared" si="3"/>
        <v>438.81889360784317</v>
      </c>
      <c r="I8" s="47">
        <f t="shared" si="3"/>
        <v>47.966495842022461</v>
      </c>
      <c r="J8" s="49">
        <v>0</v>
      </c>
      <c r="K8" s="48">
        <f t="shared" si="3"/>
        <v>0</v>
      </c>
      <c r="L8" s="48">
        <f t="shared" si="3"/>
        <v>0</v>
      </c>
      <c r="M8" s="43">
        <f>SUM(C8:F8)</f>
        <v>4419.361409397</v>
      </c>
      <c r="N8" s="43">
        <f t="shared" si="1"/>
        <v>5594.9408935000001</v>
      </c>
      <c r="O8" s="43">
        <f>SUM(H8:L8)</f>
        <v>486.78538944986565</v>
      </c>
      <c r="P8" s="44">
        <f t="shared" si="2"/>
        <v>10501.087692346866</v>
      </c>
    </row>
    <row r="9" spans="1:16" x14ac:dyDescent="0.3">
      <c r="B9" s="45" t="s">
        <v>27</v>
      </c>
      <c r="C9" s="40">
        <f t="shared" ref="C9:L9" si="4">C26+C43+C59+C75</f>
        <v>4652.7952344599998</v>
      </c>
      <c r="D9" s="41">
        <f t="shared" si="4"/>
        <v>0</v>
      </c>
      <c r="E9" s="49">
        <v>0</v>
      </c>
      <c r="F9" s="46">
        <f t="shared" si="4"/>
        <v>0</v>
      </c>
      <c r="G9" s="42">
        <f t="shared" si="4"/>
        <v>4590.6499682029998</v>
      </c>
      <c r="H9" s="40">
        <f t="shared" si="4"/>
        <v>42.770030759655278</v>
      </c>
      <c r="I9" s="47">
        <f t="shared" si="4"/>
        <v>47.966495842022461</v>
      </c>
      <c r="J9" s="49">
        <v>0</v>
      </c>
      <c r="K9" s="48">
        <f t="shared" si="4"/>
        <v>0</v>
      </c>
      <c r="L9" s="48">
        <f t="shared" si="4"/>
        <v>0</v>
      </c>
      <c r="M9" s="43">
        <f>SUM(C9:F9)</f>
        <v>4652.7952344599998</v>
      </c>
      <c r="N9" s="43">
        <f t="shared" si="1"/>
        <v>4590.6499682029998</v>
      </c>
      <c r="O9" s="43">
        <f>SUM(H9:L9)</f>
        <v>90.736526601677738</v>
      </c>
      <c r="P9" s="44">
        <f t="shared" si="2"/>
        <v>9334.1817292646774</v>
      </c>
    </row>
    <row r="10" spans="1:16" x14ac:dyDescent="0.3">
      <c r="B10" s="45" t="s">
        <v>28</v>
      </c>
      <c r="C10" s="40">
        <f t="shared" ref="C10:L10" si="5">C27+C44+C60+C76</f>
        <v>4823.7268215300001</v>
      </c>
      <c r="D10" s="41">
        <f t="shared" si="5"/>
        <v>0</v>
      </c>
      <c r="E10" s="49">
        <v>0</v>
      </c>
      <c r="F10" s="46">
        <f t="shared" si="5"/>
        <v>0</v>
      </c>
      <c r="G10" s="42">
        <f t="shared" si="5"/>
        <v>2744.489439423</v>
      </c>
      <c r="H10" s="40">
        <f t="shared" si="5"/>
        <v>400.23804324918751</v>
      </c>
      <c r="I10" s="47">
        <f t="shared" si="5"/>
        <v>47.966495842022461</v>
      </c>
      <c r="J10" s="49">
        <v>0</v>
      </c>
      <c r="K10" s="48">
        <f t="shared" si="5"/>
        <v>0</v>
      </c>
      <c r="L10" s="48">
        <f t="shared" si="5"/>
        <v>0</v>
      </c>
      <c r="M10" s="43">
        <f>SUM(C10:F10)</f>
        <v>4823.7268215300001</v>
      </c>
      <c r="N10" s="43">
        <f t="shared" si="1"/>
        <v>2744.489439423</v>
      </c>
      <c r="O10" s="43">
        <f>SUM(H10:L10)</f>
        <v>448.20453909120999</v>
      </c>
      <c r="P10" s="44">
        <f t="shared" si="2"/>
        <v>8016.4208000442104</v>
      </c>
    </row>
    <row r="11" spans="1:16" x14ac:dyDescent="0.3">
      <c r="B11" s="45" t="s">
        <v>29</v>
      </c>
      <c r="C11" s="40">
        <f t="shared" ref="C11:L11" si="6">C28+C45+C61+C77</f>
        <v>4541.1763976339998</v>
      </c>
      <c r="D11" s="41">
        <f t="shared" si="6"/>
        <v>0</v>
      </c>
      <c r="E11" s="49">
        <v>0</v>
      </c>
      <c r="F11" s="46">
        <f t="shared" si="6"/>
        <v>0</v>
      </c>
      <c r="G11" s="42">
        <f t="shared" si="6"/>
        <v>3586.0476920400006</v>
      </c>
      <c r="H11" s="40">
        <f t="shared" si="6"/>
        <v>363.45077959864869</v>
      </c>
      <c r="I11" s="47">
        <f t="shared" si="6"/>
        <v>47.966495842022461</v>
      </c>
      <c r="J11" s="49">
        <v>536.63766319000001</v>
      </c>
      <c r="K11" s="48">
        <f t="shared" si="6"/>
        <v>0</v>
      </c>
      <c r="L11" s="48">
        <f t="shared" si="6"/>
        <v>0</v>
      </c>
      <c r="M11" s="43">
        <f>SUM(C11:F11)</f>
        <v>4541.1763976339998</v>
      </c>
      <c r="N11" s="43">
        <f t="shared" si="1"/>
        <v>3586.0476920400006</v>
      </c>
      <c r="O11" s="43">
        <f>SUM(H11:L11)</f>
        <v>948.05493863067113</v>
      </c>
      <c r="P11" s="44">
        <f t="shared" si="2"/>
        <v>9075.2790283046706</v>
      </c>
    </row>
    <row r="12" spans="1:16" x14ac:dyDescent="0.3">
      <c r="B12" s="45" t="s">
        <v>30</v>
      </c>
      <c r="C12" s="40">
        <f t="shared" ref="C12:L12" si="7">C29+C46+C62+C78</f>
        <v>4593.2972027699998</v>
      </c>
      <c r="D12" s="41">
        <f t="shared" si="7"/>
        <v>7.0453432422000004</v>
      </c>
      <c r="E12" s="49">
        <v>51.541533204444221</v>
      </c>
      <c r="F12" s="46">
        <f t="shared" si="7"/>
        <v>0</v>
      </c>
      <c r="G12" s="42">
        <f t="shared" si="7"/>
        <v>2662.8559719999998</v>
      </c>
      <c r="H12" s="40">
        <f t="shared" si="7"/>
        <v>282.15692418543046</v>
      </c>
      <c r="I12" s="47">
        <f t="shared" si="7"/>
        <v>47.966495842022461</v>
      </c>
      <c r="J12" s="49">
        <v>589.40296088000002</v>
      </c>
      <c r="K12" s="48">
        <f t="shared" si="7"/>
        <v>1073.3839622273331</v>
      </c>
      <c r="L12" s="48">
        <f t="shared" si="7"/>
        <v>954.46691371793406</v>
      </c>
      <c r="M12" s="43">
        <f>SUM(C12:F12)</f>
        <v>4651.8840792166438</v>
      </c>
      <c r="N12" s="43">
        <f t="shared" si="1"/>
        <v>2662.8559719999998</v>
      </c>
      <c r="O12" s="43">
        <f>SUM(H12:L12)</f>
        <v>2947.3772568527202</v>
      </c>
      <c r="P12" s="44">
        <f t="shared" si="2"/>
        <v>10262.117308069364</v>
      </c>
    </row>
    <row r="13" spans="1:16" x14ac:dyDescent="0.3">
      <c r="B13" s="45" t="s">
        <v>31</v>
      </c>
      <c r="C13" s="40">
        <f t="shared" ref="C13:L13" si="8">C30+C47+C63+C79</f>
        <v>4426.351057416</v>
      </c>
      <c r="D13" s="41">
        <f t="shared" si="8"/>
        <v>7.3268333559000016</v>
      </c>
      <c r="E13" s="49">
        <v>67.111987162499446</v>
      </c>
      <c r="F13" s="46">
        <f t="shared" si="8"/>
        <v>0</v>
      </c>
      <c r="G13" s="42">
        <f t="shared" si="8"/>
        <v>2882.6021840000003</v>
      </c>
      <c r="H13" s="40">
        <f t="shared" si="8"/>
        <v>305.44129101986761</v>
      </c>
      <c r="I13" s="49">
        <f t="shared" si="8"/>
        <v>51.66337461312682</v>
      </c>
      <c r="J13" s="49">
        <v>628.48269392999998</v>
      </c>
      <c r="K13" s="48">
        <f t="shared" si="8"/>
        <v>1096.4024688969498</v>
      </c>
      <c r="L13" s="48">
        <f t="shared" si="8"/>
        <v>974.93526781347589</v>
      </c>
      <c r="M13" s="43">
        <f>SUM(C13:F13)</f>
        <v>4500.7898779343996</v>
      </c>
      <c r="N13" s="43">
        <f t="shared" si="1"/>
        <v>2882.6021840000003</v>
      </c>
      <c r="O13" s="43">
        <f>SUM(H13:L13)</f>
        <v>3056.92509627342</v>
      </c>
      <c r="P13" s="44">
        <f t="shared" si="2"/>
        <v>10440.317158207819</v>
      </c>
    </row>
    <row r="14" spans="1:16" x14ac:dyDescent="0.3">
      <c r="B14" s="45" t="s">
        <v>32</v>
      </c>
      <c r="C14" s="40">
        <f t="shared" ref="C14:L14" si="9">C31+C48+C64+C80</f>
        <v>4985.71574289</v>
      </c>
      <c r="D14" s="41">
        <f t="shared" si="9"/>
        <v>7.6063706145000003</v>
      </c>
      <c r="E14" s="49">
        <v>74.027584306633386</v>
      </c>
      <c r="F14" s="46">
        <f t="shared" si="9"/>
        <v>0</v>
      </c>
      <c r="G14" s="42">
        <f t="shared" si="9"/>
        <v>3074.8081884800004</v>
      </c>
      <c r="H14" s="40">
        <f t="shared" si="9"/>
        <v>325.80749017006627</v>
      </c>
      <c r="I14" s="49">
        <f t="shared" si="9"/>
        <v>90.318590583560152</v>
      </c>
      <c r="J14" s="49">
        <v>668.40599312000018</v>
      </c>
      <c r="K14" s="48">
        <f t="shared" si="9"/>
        <v>1054.2145767061129</v>
      </c>
      <c r="L14" s="48">
        <f t="shared" si="9"/>
        <v>937.42124797280565</v>
      </c>
      <c r="M14" s="43">
        <f>SUM(C14:F14)</f>
        <v>5067.3496978111334</v>
      </c>
      <c r="N14" s="43">
        <f t="shared" si="1"/>
        <v>3074.8081884800004</v>
      </c>
      <c r="O14" s="43">
        <f>SUM(H14:L14)</f>
        <v>3076.167898552545</v>
      </c>
      <c r="P14" s="44">
        <f t="shared" si="2"/>
        <v>11218.325784843679</v>
      </c>
    </row>
    <row r="15" spans="1:16" ht="12.6" thickBot="1" x14ac:dyDescent="0.35">
      <c r="B15" s="50" t="s">
        <v>33</v>
      </c>
      <c r="C15" s="51">
        <f t="shared" ref="C15:L15" si="10">C32+C49+C65+C81</f>
        <v>5824.8667555860002</v>
      </c>
      <c r="D15" s="52">
        <f t="shared" si="10"/>
        <v>18.286535156399999</v>
      </c>
      <c r="E15" s="55">
        <v>59.769214385683711</v>
      </c>
      <c r="F15" s="53">
        <f t="shared" si="10"/>
        <v>5.3473062499999999</v>
      </c>
      <c r="G15" s="54">
        <f t="shared" si="10"/>
        <v>3161.7806679200003</v>
      </c>
      <c r="H15" s="51">
        <f t="shared" si="10"/>
        <v>335.02311713059606</v>
      </c>
      <c r="I15" s="55">
        <f t="shared" si="10"/>
        <v>124.37616157134511</v>
      </c>
      <c r="J15" s="55">
        <v>684.81547523999996</v>
      </c>
      <c r="K15" s="56">
        <f t="shared" si="10"/>
        <v>847.97536269881346</v>
      </c>
      <c r="L15" s="56">
        <f t="shared" si="10"/>
        <v>754.03066919735284</v>
      </c>
      <c r="M15" s="57">
        <f>SUM(C15:F15)</f>
        <v>5908.2698113780834</v>
      </c>
      <c r="N15" s="57">
        <f t="shared" si="1"/>
        <v>3161.7806679200003</v>
      </c>
      <c r="O15" s="57">
        <f>SUM(H15:L15)</f>
        <v>2746.2207858381075</v>
      </c>
      <c r="P15" s="58">
        <f t="shared" si="2"/>
        <v>11816.271265136191</v>
      </c>
    </row>
    <row r="18" spans="1:16" ht="13.8" x14ac:dyDescent="0.3">
      <c r="A18" s="60" t="s">
        <v>34</v>
      </c>
      <c r="B18" s="1"/>
    </row>
    <row r="19" spans="1:16" ht="12.6" thickBot="1" x14ac:dyDescent="0.35"/>
    <row r="20" spans="1:16" s="12" customFormat="1" ht="13.2" x14ac:dyDescent="0.3">
      <c r="B20" s="3" t="s">
        <v>0</v>
      </c>
      <c r="C20" s="4" t="s">
        <v>1</v>
      </c>
      <c r="D20" s="5"/>
      <c r="E20" s="5"/>
      <c r="F20" s="5"/>
      <c r="G20" s="6" t="s">
        <v>2</v>
      </c>
      <c r="H20" s="7" t="s">
        <v>3</v>
      </c>
      <c r="I20" s="8"/>
      <c r="J20" s="8"/>
      <c r="K20" s="8"/>
      <c r="L20" s="8"/>
      <c r="M20" s="9" t="s">
        <v>4</v>
      </c>
      <c r="N20" s="10"/>
      <c r="O20" s="10"/>
      <c r="P20" s="11"/>
    </row>
    <row r="21" spans="1:16" s="12" customFormat="1" ht="36" customHeight="1" x14ac:dyDescent="0.3">
      <c r="B21" s="13"/>
      <c r="C21" s="14" t="s">
        <v>5</v>
      </c>
      <c r="D21" s="15"/>
      <c r="E21" s="16" t="s">
        <v>6</v>
      </c>
      <c r="F21" s="17" t="s">
        <v>7</v>
      </c>
      <c r="G21" s="18" t="s">
        <v>8</v>
      </c>
      <c r="H21" s="19" t="s">
        <v>9</v>
      </c>
      <c r="I21" s="20" t="s">
        <v>10</v>
      </c>
      <c r="J21" s="59" t="s">
        <v>11</v>
      </c>
      <c r="K21" s="21" t="s">
        <v>12</v>
      </c>
      <c r="L21" s="21" t="s">
        <v>12</v>
      </c>
      <c r="M21" s="22"/>
      <c r="N21" s="23"/>
      <c r="O21" s="23"/>
      <c r="P21" s="24"/>
    </row>
    <row r="22" spans="1:16" s="12" customFormat="1" ht="34.799999999999997" thickBot="1" x14ac:dyDescent="0.35">
      <c r="B22" s="25"/>
      <c r="C22" s="26" t="s">
        <v>13</v>
      </c>
      <c r="D22" s="27" t="s">
        <v>14</v>
      </c>
      <c r="E22" s="28" t="s">
        <v>15</v>
      </c>
      <c r="F22" s="28" t="s">
        <v>16</v>
      </c>
      <c r="G22" s="29" t="s">
        <v>17</v>
      </c>
      <c r="H22" s="30" t="s">
        <v>18</v>
      </c>
      <c r="I22" s="28" t="s">
        <v>19</v>
      </c>
      <c r="J22" s="30" t="s">
        <v>20</v>
      </c>
      <c r="K22" s="30" t="s">
        <v>21</v>
      </c>
      <c r="L22" s="30" t="s">
        <v>22</v>
      </c>
      <c r="M22" s="31" t="s">
        <v>1</v>
      </c>
      <c r="N22" s="32" t="s">
        <v>2</v>
      </c>
      <c r="O22" s="33" t="s">
        <v>3</v>
      </c>
      <c r="P22" s="34" t="s">
        <v>23</v>
      </c>
    </row>
    <row r="23" spans="1:16" s="12" customFormat="1" ht="13.2" thickTop="1" thickBot="1" x14ac:dyDescent="0.35">
      <c r="B23" s="35"/>
      <c r="C23" s="36" t="s">
        <v>24</v>
      </c>
      <c r="D23" s="37" t="s">
        <v>24</v>
      </c>
      <c r="E23" s="37" t="s">
        <v>24</v>
      </c>
      <c r="F23" s="37" t="s">
        <v>24</v>
      </c>
      <c r="G23" s="38" t="s">
        <v>24</v>
      </c>
      <c r="H23" s="36" t="s">
        <v>24</v>
      </c>
      <c r="I23" s="37" t="s">
        <v>24</v>
      </c>
      <c r="J23" s="37" t="s">
        <v>24</v>
      </c>
      <c r="K23" s="37" t="s">
        <v>24</v>
      </c>
      <c r="L23" s="37" t="s">
        <v>24</v>
      </c>
      <c r="M23" s="39" t="s">
        <v>24</v>
      </c>
      <c r="N23" s="39" t="s">
        <v>24</v>
      </c>
      <c r="O23" s="39" t="s">
        <v>24</v>
      </c>
      <c r="P23" s="39" t="s">
        <v>24</v>
      </c>
    </row>
    <row r="24" spans="1:16" ht="12.6" thickTop="1" x14ac:dyDescent="0.3">
      <c r="B24" s="45" t="s">
        <v>25</v>
      </c>
      <c r="C24" s="40">
        <v>2815.0131497369998</v>
      </c>
      <c r="D24" s="41">
        <v>0</v>
      </c>
      <c r="E24" s="62">
        <v>0</v>
      </c>
      <c r="F24" s="46">
        <v>0</v>
      </c>
      <c r="G24" s="42">
        <v>3100.9455267500007</v>
      </c>
      <c r="H24" s="40">
        <v>243.21141386274513</v>
      </c>
      <c r="I24" s="47">
        <f>$I$30</f>
        <v>22.265247120368695</v>
      </c>
      <c r="J24" s="62">
        <v>0</v>
      </c>
      <c r="K24" s="48">
        <v>0</v>
      </c>
      <c r="L24" s="48">
        <v>0</v>
      </c>
      <c r="M24" s="43">
        <f>SUM(C24:F24)</f>
        <v>2815.0131497369998</v>
      </c>
      <c r="N24" s="43">
        <f t="shared" ref="N24:N32" si="11">G24</f>
        <v>3100.9455267500007</v>
      </c>
      <c r="O24" s="43">
        <f>SUM(H24:L24)</f>
        <v>265.47666098311385</v>
      </c>
      <c r="P24" s="44">
        <f t="shared" ref="P24:P32" si="12">SUM(M24:O24)</f>
        <v>6181.4353374701141</v>
      </c>
    </row>
    <row r="25" spans="1:16" x14ac:dyDescent="0.3">
      <c r="B25" s="45" t="s">
        <v>26</v>
      </c>
      <c r="C25" s="40">
        <v>2963.145665814</v>
      </c>
      <c r="D25" s="41">
        <v>0</v>
      </c>
      <c r="E25" s="61">
        <v>0</v>
      </c>
      <c r="F25" s="46">
        <v>0</v>
      </c>
      <c r="G25" s="42">
        <v>3847.7856517500004</v>
      </c>
      <c r="H25" s="40">
        <v>301.78710994117654</v>
      </c>
      <c r="I25" s="47">
        <f t="shared" ref="I25:I29" si="13">$I$30</f>
        <v>22.265247120368695</v>
      </c>
      <c r="J25" s="61">
        <v>0</v>
      </c>
      <c r="K25" s="48">
        <v>0</v>
      </c>
      <c r="L25" s="48">
        <v>0</v>
      </c>
      <c r="M25" s="43">
        <f>SUM(C25:F25)</f>
        <v>2963.145665814</v>
      </c>
      <c r="N25" s="43">
        <f t="shared" si="11"/>
        <v>3847.7856517500004</v>
      </c>
      <c r="O25" s="43">
        <f>SUM(H25:L25)</f>
        <v>324.05235706154525</v>
      </c>
      <c r="P25" s="44">
        <f t="shared" si="12"/>
        <v>7134.9836746255451</v>
      </c>
    </row>
    <row r="26" spans="1:16" x14ac:dyDescent="0.3">
      <c r="B26" s="45" t="s">
        <v>27</v>
      </c>
      <c r="C26" s="40">
        <v>2949.6806203199999</v>
      </c>
      <c r="D26" s="41">
        <v>0</v>
      </c>
      <c r="E26" s="61">
        <v>0</v>
      </c>
      <c r="F26" s="46">
        <v>0</v>
      </c>
      <c r="G26" s="42">
        <v>3073.7767154380003</v>
      </c>
      <c r="H26" s="40">
        <v>28.637671261844719</v>
      </c>
      <c r="I26" s="47">
        <f t="shared" si="13"/>
        <v>22.265247120368695</v>
      </c>
      <c r="J26" s="61">
        <v>0</v>
      </c>
      <c r="K26" s="48">
        <v>0</v>
      </c>
      <c r="L26" s="48">
        <v>0</v>
      </c>
      <c r="M26" s="43">
        <f>SUM(C26:F26)</f>
        <v>2949.6806203199999</v>
      </c>
      <c r="N26" s="43">
        <f t="shared" si="11"/>
        <v>3073.7767154380003</v>
      </c>
      <c r="O26" s="43">
        <f>SUM(H26:L26)</f>
        <v>50.902918382213414</v>
      </c>
      <c r="P26" s="44">
        <f t="shared" si="12"/>
        <v>6074.3602541402133</v>
      </c>
    </row>
    <row r="27" spans="1:16" x14ac:dyDescent="0.3">
      <c r="B27" s="45" t="s">
        <v>28</v>
      </c>
      <c r="C27" s="40">
        <v>3085.6223735009999</v>
      </c>
      <c r="D27" s="41">
        <v>0</v>
      </c>
      <c r="E27" s="61">
        <v>0</v>
      </c>
      <c r="F27" s="46">
        <v>0</v>
      </c>
      <c r="G27" s="42">
        <v>1828.8316147590001</v>
      </c>
      <c r="H27" s="40">
        <v>266.70461048568751</v>
      </c>
      <c r="I27" s="47">
        <f t="shared" si="13"/>
        <v>22.265247120368695</v>
      </c>
      <c r="J27" s="61">
        <v>0</v>
      </c>
      <c r="K27" s="48">
        <v>0</v>
      </c>
      <c r="L27" s="48">
        <v>0</v>
      </c>
      <c r="M27" s="43">
        <f>SUM(C27:F27)</f>
        <v>3085.6223735009999</v>
      </c>
      <c r="N27" s="43">
        <f t="shared" si="11"/>
        <v>1828.8316147590001</v>
      </c>
      <c r="O27" s="43">
        <f>SUM(H27:L27)</f>
        <v>288.96985760605622</v>
      </c>
      <c r="P27" s="44">
        <f t="shared" si="12"/>
        <v>5203.4238458660566</v>
      </c>
    </row>
    <row r="28" spans="1:16" x14ac:dyDescent="0.3">
      <c r="B28" s="45" t="s">
        <v>29</v>
      </c>
      <c r="C28" s="40">
        <v>2736.1380819239998</v>
      </c>
      <c r="D28" s="41">
        <v>0</v>
      </c>
      <c r="E28" s="61">
        <v>0</v>
      </c>
      <c r="F28" s="46">
        <v>0</v>
      </c>
      <c r="G28" s="42">
        <v>2315.6061236800001</v>
      </c>
      <c r="H28" s="40">
        <v>234.68980983243245</v>
      </c>
      <c r="I28" s="47">
        <f t="shared" si="13"/>
        <v>22.265247120368695</v>
      </c>
      <c r="J28" s="61">
        <v>0</v>
      </c>
      <c r="K28" s="48">
        <v>0</v>
      </c>
      <c r="L28" s="48">
        <v>0</v>
      </c>
      <c r="M28" s="43">
        <f>SUM(C28:F28)</f>
        <v>2736.1380819239998</v>
      </c>
      <c r="N28" s="43">
        <f t="shared" si="11"/>
        <v>2315.6061236800001</v>
      </c>
      <c r="O28" s="43">
        <f>SUM(H28:L28)</f>
        <v>256.95505695280116</v>
      </c>
      <c r="P28" s="44">
        <f t="shared" si="12"/>
        <v>5308.6992625568009</v>
      </c>
    </row>
    <row r="29" spans="1:16" x14ac:dyDescent="0.3">
      <c r="B29" s="45" t="s">
        <v>30</v>
      </c>
      <c r="C29" s="40">
        <v>2869.3856916300001</v>
      </c>
      <c r="D29" s="41">
        <v>7.0453432422000004</v>
      </c>
      <c r="E29" s="61">
        <v>0</v>
      </c>
      <c r="F29" s="46">
        <v>0</v>
      </c>
      <c r="G29" s="42">
        <v>1678.49733096</v>
      </c>
      <c r="H29" s="40">
        <v>177.85402182357618</v>
      </c>
      <c r="I29" s="47">
        <f t="shared" si="13"/>
        <v>22.265247120368695</v>
      </c>
      <c r="J29" s="61">
        <v>0</v>
      </c>
      <c r="K29" s="48">
        <v>471.80316650638082</v>
      </c>
      <c r="L29" s="48">
        <v>419.53348295166722</v>
      </c>
      <c r="M29" s="43">
        <f>SUM(C29:F29)</f>
        <v>2876.4310348722001</v>
      </c>
      <c r="N29" s="43">
        <f t="shared" si="11"/>
        <v>1678.49733096</v>
      </c>
      <c r="O29" s="43">
        <f>SUM(H29:L29)</f>
        <v>1091.4559184019929</v>
      </c>
      <c r="P29" s="44">
        <f t="shared" si="12"/>
        <v>5646.3842842341928</v>
      </c>
    </row>
    <row r="30" spans="1:16" x14ac:dyDescent="0.3">
      <c r="B30" s="45" t="s">
        <v>31</v>
      </c>
      <c r="C30" s="40">
        <v>2648.159645106</v>
      </c>
      <c r="D30" s="41">
        <v>5.726329111800001</v>
      </c>
      <c r="E30" s="61">
        <v>0</v>
      </c>
      <c r="F30" s="46">
        <v>0</v>
      </c>
      <c r="G30" s="42">
        <v>1711.3308055200002</v>
      </c>
      <c r="H30" s="40">
        <v>181.33306548556294</v>
      </c>
      <c r="I30" s="49">
        <v>22.265247120368695</v>
      </c>
      <c r="J30" s="61">
        <v>0</v>
      </c>
      <c r="K30" s="48">
        <v>413.82498524803077</v>
      </c>
      <c r="L30" s="48">
        <v>367.97853367349251</v>
      </c>
      <c r="M30" s="43">
        <f>SUM(C30:F30)</f>
        <v>2653.8859742178001</v>
      </c>
      <c r="N30" s="43">
        <f t="shared" si="11"/>
        <v>1711.3308055200002</v>
      </c>
      <c r="O30" s="43">
        <f>SUM(H30:L30)</f>
        <v>985.40183152745487</v>
      </c>
      <c r="P30" s="44">
        <f t="shared" si="12"/>
        <v>5350.6186112652558</v>
      </c>
    </row>
    <row r="31" spans="1:16" x14ac:dyDescent="0.3">
      <c r="B31" s="45" t="s">
        <v>32</v>
      </c>
      <c r="C31" s="40">
        <v>2862.2788247369999</v>
      </c>
      <c r="D31" s="41">
        <v>7.6063706145000003</v>
      </c>
      <c r="E31" s="61">
        <v>0</v>
      </c>
      <c r="F31" s="46">
        <v>0</v>
      </c>
      <c r="G31" s="42">
        <v>1714.6844262800003</v>
      </c>
      <c r="H31" s="40">
        <v>181.6884160296689</v>
      </c>
      <c r="I31" s="49">
        <v>29.031666011916187</v>
      </c>
      <c r="J31" s="61">
        <v>0</v>
      </c>
      <c r="K31" s="48">
        <v>374.07614012152385</v>
      </c>
      <c r="L31" s="48">
        <v>332.63334605486654</v>
      </c>
      <c r="M31" s="43">
        <f>SUM(C31:F31)</f>
        <v>2869.8851953515</v>
      </c>
      <c r="N31" s="43">
        <f t="shared" si="11"/>
        <v>1714.6844262800003</v>
      </c>
      <c r="O31" s="43">
        <f>SUM(H31:L31)</f>
        <v>917.42956821797543</v>
      </c>
      <c r="P31" s="44">
        <f t="shared" si="12"/>
        <v>5501.9991898494754</v>
      </c>
    </row>
    <row r="32" spans="1:16" ht="12.6" thickBot="1" x14ac:dyDescent="0.35">
      <c r="B32" s="50" t="s">
        <v>33</v>
      </c>
      <c r="C32" s="51">
        <v>3375.9791962799995</v>
      </c>
      <c r="D32" s="52">
        <v>12.5314711767</v>
      </c>
      <c r="E32" s="63">
        <v>0</v>
      </c>
      <c r="F32" s="53">
        <v>3.0556035714285712</v>
      </c>
      <c r="G32" s="54">
        <v>1773.31482944</v>
      </c>
      <c r="H32" s="51">
        <v>187.90090907973513</v>
      </c>
      <c r="I32" s="55">
        <v>37.920408440687048</v>
      </c>
      <c r="J32" s="63">
        <v>0</v>
      </c>
      <c r="K32" s="56">
        <v>300.15522935414015</v>
      </c>
      <c r="L32" s="56">
        <v>266.90191532530946</v>
      </c>
      <c r="M32" s="57">
        <f>SUM(C32:F32)</f>
        <v>3391.5662710281281</v>
      </c>
      <c r="N32" s="57">
        <f t="shared" si="11"/>
        <v>1773.31482944</v>
      </c>
      <c r="O32" s="57">
        <f>SUM(H32:L32)</f>
        <v>792.87846219987182</v>
      </c>
      <c r="P32" s="58">
        <f t="shared" si="12"/>
        <v>5957.7595626680004</v>
      </c>
    </row>
    <row r="35" spans="1:16" ht="13.8" x14ac:dyDescent="0.3">
      <c r="A35" s="60" t="s">
        <v>35</v>
      </c>
    </row>
    <row r="36" spans="1:16" ht="12.6" thickBot="1" x14ac:dyDescent="0.35"/>
    <row r="37" spans="1:16" ht="13.2" x14ac:dyDescent="0.3">
      <c r="B37" s="3" t="s">
        <v>0</v>
      </c>
      <c r="C37" s="4" t="s">
        <v>1</v>
      </c>
      <c r="D37" s="5"/>
      <c r="E37" s="5"/>
      <c r="F37" s="5"/>
      <c r="G37" s="6" t="s">
        <v>2</v>
      </c>
      <c r="H37" s="7" t="s">
        <v>3</v>
      </c>
      <c r="I37" s="8"/>
      <c r="J37" s="8"/>
      <c r="K37" s="8"/>
      <c r="L37" s="8"/>
      <c r="M37" s="9" t="s">
        <v>4</v>
      </c>
      <c r="N37" s="10"/>
      <c r="O37" s="10"/>
      <c r="P37" s="11"/>
    </row>
    <row r="38" spans="1:16" ht="24" x14ac:dyDescent="0.3">
      <c r="B38" s="13"/>
      <c r="C38" s="14" t="s">
        <v>5</v>
      </c>
      <c r="D38" s="15"/>
      <c r="E38" s="16" t="s">
        <v>6</v>
      </c>
      <c r="F38" s="17" t="s">
        <v>7</v>
      </c>
      <c r="G38" s="18" t="s">
        <v>8</v>
      </c>
      <c r="H38" s="19" t="s">
        <v>9</v>
      </c>
      <c r="I38" s="20" t="s">
        <v>10</v>
      </c>
      <c r="J38" s="59" t="s">
        <v>11</v>
      </c>
      <c r="K38" s="21" t="s">
        <v>12</v>
      </c>
      <c r="L38" s="21" t="s">
        <v>12</v>
      </c>
      <c r="M38" s="22"/>
      <c r="N38" s="23"/>
      <c r="O38" s="23"/>
      <c r="P38" s="24"/>
    </row>
    <row r="39" spans="1:16" ht="34.799999999999997" thickBot="1" x14ac:dyDescent="0.35">
      <c r="B39" s="25"/>
      <c r="C39" s="26" t="s">
        <v>13</v>
      </c>
      <c r="D39" s="27" t="s">
        <v>14</v>
      </c>
      <c r="E39" s="28" t="s">
        <v>15</v>
      </c>
      <c r="F39" s="28" t="s">
        <v>16</v>
      </c>
      <c r="G39" s="29" t="s">
        <v>17</v>
      </c>
      <c r="H39" s="30" t="s">
        <v>18</v>
      </c>
      <c r="I39" s="28" t="s">
        <v>19</v>
      </c>
      <c r="J39" s="30" t="s">
        <v>20</v>
      </c>
      <c r="K39" s="30" t="s">
        <v>21</v>
      </c>
      <c r="L39" s="30" t="s">
        <v>22</v>
      </c>
      <c r="M39" s="31" t="s">
        <v>1</v>
      </c>
      <c r="N39" s="32" t="s">
        <v>2</v>
      </c>
      <c r="O39" s="33" t="s">
        <v>3</v>
      </c>
      <c r="P39" s="34" t="s">
        <v>23</v>
      </c>
    </row>
    <row r="40" spans="1:16" ht="13.2" thickTop="1" thickBot="1" x14ac:dyDescent="0.35">
      <c r="B40" s="35"/>
      <c r="C40" s="36" t="s">
        <v>24</v>
      </c>
      <c r="D40" s="37" t="s">
        <v>24</v>
      </c>
      <c r="E40" s="37" t="s">
        <v>24</v>
      </c>
      <c r="F40" s="37" t="s">
        <v>24</v>
      </c>
      <c r="G40" s="38" t="s">
        <v>24</v>
      </c>
      <c r="H40" s="36" t="s">
        <v>24</v>
      </c>
      <c r="I40" s="37" t="s">
        <v>24</v>
      </c>
      <c r="J40" s="37" t="s">
        <v>24</v>
      </c>
      <c r="K40" s="37" t="s">
        <v>24</v>
      </c>
      <c r="L40" s="37" t="s">
        <v>24</v>
      </c>
      <c r="M40" s="39" t="s">
        <v>24</v>
      </c>
      <c r="N40" s="39" t="s">
        <v>24</v>
      </c>
      <c r="O40" s="39" t="s">
        <v>24</v>
      </c>
      <c r="P40" s="39" t="s">
        <v>24</v>
      </c>
    </row>
    <row r="41" spans="1:16" ht="12.6" thickTop="1" x14ac:dyDescent="0.3">
      <c r="B41" s="45" t="s">
        <v>25</v>
      </c>
      <c r="C41" s="40">
        <v>1402.1891864310001</v>
      </c>
      <c r="D41" s="41">
        <v>0</v>
      </c>
      <c r="E41" s="62">
        <v>0</v>
      </c>
      <c r="F41" s="46">
        <v>0</v>
      </c>
      <c r="G41" s="42">
        <v>1443.8810169000001</v>
      </c>
      <c r="H41" s="40">
        <v>113.24556995294118</v>
      </c>
      <c r="I41" s="47">
        <f>$I$47</f>
        <v>23.740192637031914</v>
      </c>
      <c r="J41" s="62">
        <v>0</v>
      </c>
      <c r="K41" s="48">
        <v>0</v>
      </c>
      <c r="L41" s="48">
        <v>0</v>
      </c>
      <c r="M41" s="43">
        <f>SUM(C41:F41)</f>
        <v>1402.1891864310001</v>
      </c>
      <c r="N41" s="43">
        <f t="shared" ref="N41:N49" si="14">G41</f>
        <v>1443.8810169000001</v>
      </c>
      <c r="O41" s="43">
        <f>SUM(H41:L41)</f>
        <v>136.98576258997309</v>
      </c>
      <c r="P41" s="44">
        <f t="shared" ref="P41:P49" si="15">SUM(M41:O41)</f>
        <v>2983.055965920973</v>
      </c>
    </row>
    <row r="42" spans="1:16" x14ac:dyDescent="0.3">
      <c r="B42" s="45" t="s">
        <v>26</v>
      </c>
      <c r="C42" s="40">
        <v>1301.7968927309998</v>
      </c>
      <c r="D42" s="41">
        <v>0</v>
      </c>
      <c r="E42" s="61">
        <v>0</v>
      </c>
      <c r="F42" s="46">
        <v>0</v>
      </c>
      <c r="G42" s="42">
        <v>1456.9106919999999</v>
      </c>
      <c r="H42" s="40">
        <v>114.26750525490196</v>
      </c>
      <c r="I42" s="47">
        <f t="shared" ref="I42:I46" si="16">$I$47</f>
        <v>23.740192637031914</v>
      </c>
      <c r="J42" s="61">
        <v>0</v>
      </c>
      <c r="K42" s="48">
        <v>0</v>
      </c>
      <c r="L42" s="48">
        <v>0</v>
      </c>
      <c r="M42" s="43">
        <f>SUM(C42:F42)</f>
        <v>1301.7968927309998</v>
      </c>
      <c r="N42" s="43">
        <f t="shared" si="14"/>
        <v>1456.9106919999999</v>
      </c>
      <c r="O42" s="43">
        <f>SUM(H42:L42)</f>
        <v>138.00769789193387</v>
      </c>
      <c r="P42" s="44">
        <f t="shared" si="15"/>
        <v>2896.7152826229335</v>
      </c>
    </row>
    <row r="43" spans="1:16" x14ac:dyDescent="0.3">
      <c r="B43" s="45" t="s">
        <v>27</v>
      </c>
      <c r="C43" s="40">
        <v>1534.2078885869998</v>
      </c>
      <c r="D43" s="41">
        <v>0</v>
      </c>
      <c r="E43" s="61">
        <v>0</v>
      </c>
      <c r="F43" s="46">
        <v>0</v>
      </c>
      <c r="G43" s="42">
        <v>1299.23640821</v>
      </c>
      <c r="H43" s="40">
        <v>12.104687033012421</v>
      </c>
      <c r="I43" s="47">
        <f t="shared" si="16"/>
        <v>23.740192637031914</v>
      </c>
      <c r="J43" s="61">
        <v>0</v>
      </c>
      <c r="K43" s="48">
        <v>0</v>
      </c>
      <c r="L43" s="48">
        <v>0</v>
      </c>
      <c r="M43" s="43">
        <f>SUM(C43:F43)</f>
        <v>1534.2078885869998</v>
      </c>
      <c r="N43" s="43">
        <f t="shared" si="14"/>
        <v>1299.23640821</v>
      </c>
      <c r="O43" s="43">
        <f>SUM(H43:L43)</f>
        <v>35.844879670044335</v>
      </c>
      <c r="P43" s="44">
        <f t="shared" si="15"/>
        <v>2869.2891764670444</v>
      </c>
    </row>
    <row r="44" spans="1:16" x14ac:dyDescent="0.3">
      <c r="B44" s="45" t="s">
        <v>28</v>
      </c>
      <c r="C44" s="40">
        <v>1554.4810819080001</v>
      </c>
      <c r="D44" s="41">
        <v>0</v>
      </c>
      <c r="E44" s="61">
        <v>0</v>
      </c>
      <c r="F44" s="46">
        <v>0</v>
      </c>
      <c r="G44" s="42">
        <v>785.16430409700001</v>
      </c>
      <c r="H44" s="40">
        <v>114.5031276808125</v>
      </c>
      <c r="I44" s="47">
        <f t="shared" si="16"/>
        <v>23.740192637031914</v>
      </c>
      <c r="J44" s="61">
        <v>0</v>
      </c>
      <c r="K44" s="48">
        <v>0</v>
      </c>
      <c r="L44" s="48">
        <v>0</v>
      </c>
      <c r="M44" s="43">
        <f>SUM(C44:F44)</f>
        <v>1554.4810819080001</v>
      </c>
      <c r="N44" s="43">
        <f t="shared" si="14"/>
        <v>785.16430409700001</v>
      </c>
      <c r="O44" s="43">
        <f>SUM(H44:L44)</f>
        <v>138.24332031784442</v>
      </c>
      <c r="P44" s="44">
        <f t="shared" si="15"/>
        <v>2477.8887063228444</v>
      </c>
    </row>
    <row r="45" spans="1:16" x14ac:dyDescent="0.3">
      <c r="B45" s="45" t="s">
        <v>29</v>
      </c>
      <c r="C45" s="40">
        <v>1616.361303618</v>
      </c>
      <c r="D45" s="41">
        <v>0</v>
      </c>
      <c r="E45" s="61">
        <v>0</v>
      </c>
      <c r="F45" s="46">
        <v>0</v>
      </c>
      <c r="G45" s="42">
        <v>1093.68504392</v>
      </c>
      <c r="H45" s="40">
        <v>110.84645715405408</v>
      </c>
      <c r="I45" s="47">
        <f t="shared" si="16"/>
        <v>23.740192637031914</v>
      </c>
      <c r="J45" s="61">
        <v>0</v>
      </c>
      <c r="K45" s="48">
        <v>0</v>
      </c>
      <c r="L45" s="48">
        <v>0</v>
      </c>
      <c r="M45" s="43">
        <f>SUM(C45:F45)</f>
        <v>1616.361303618</v>
      </c>
      <c r="N45" s="43">
        <f t="shared" si="14"/>
        <v>1093.68504392</v>
      </c>
      <c r="O45" s="43">
        <f>SUM(H45:L45)</f>
        <v>134.58664979108599</v>
      </c>
      <c r="P45" s="44">
        <f t="shared" si="15"/>
        <v>2844.6329973290863</v>
      </c>
    </row>
    <row r="46" spans="1:16" x14ac:dyDescent="0.3">
      <c r="B46" s="45" t="s">
        <v>30</v>
      </c>
      <c r="C46" s="40">
        <v>1503.6326687430001</v>
      </c>
      <c r="D46" s="41">
        <v>0</v>
      </c>
      <c r="E46" s="61">
        <v>0</v>
      </c>
      <c r="F46" s="46">
        <v>0</v>
      </c>
      <c r="G46" s="42">
        <v>861.54788792000011</v>
      </c>
      <c r="H46" s="40">
        <v>91.289842428609276</v>
      </c>
      <c r="I46" s="47">
        <f t="shared" si="16"/>
        <v>23.740192637031914</v>
      </c>
      <c r="J46" s="61">
        <v>0</v>
      </c>
      <c r="K46" s="48">
        <v>522.61664701326083</v>
      </c>
      <c r="L46" s="48">
        <v>464.71748757758718</v>
      </c>
      <c r="M46" s="43">
        <f>SUM(C46:F46)</f>
        <v>1503.6326687430001</v>
      </c>
      <c r="N46" s="43">
        <f t="shared" si="14"/>
        <v>861.54788792000011</v>
      </c>
      <c r="O46" s="43">
        <f>SUM(H46:L46)</f>
        <v>1102.3641696564891</v>
      </c>
      <c r="P46" s="44">
        <f t="shared" si="15"/>
        <v>3467.5447263194892</v>
      </c>
    </row>
    <row r="47" spans="1:16" x14ac:dyDescent="0.3">
      <c r="B47" s="45" t="s">
        <v>31</v>
      </c>
      <c r="C47" s="40">
        <v>1477.385094102</v>
      </c>
      <c r="D47" s="41">
        <v>1.6005042441000001</v>
      </c>
      <c r="E47" s="61">
        <v>0</v>
      </c>
      <c r="F47" s="46">
        <v>0</v>
      </c>
      <c r="G47" s="42">
        <v>853.95992444000001</v>
      </c>
      <c r="H47" s="40">
        <v>90.485819808211929</v>
      </c>
      <c r="I47" s="49">
        <v>23.740192637031914</v>
      </c>
      <c r="J47" s="61">
        <v>0</v>
      </c>
      <c r="K47" s="48">
        <v>559.71048778328327</v>
      </c>
      <c r="L47" s="48">
        <v>497.7018109545088</v>
      </c>
      <c r="M47" s="43">
        <f>SUM(C47:F47)</f>
        <v>1478.9855983461</v>
      </c>
      <c r="N47" s="43">
        <f t="shared" si="14"/>
        <v>853.95992444000001</v>
      </c>
      <c r="O47" s="43">
        <f>SUM(H47:L47)</f>
        <v>1171.638311183036</v>
      </c>
      <c r="P47" s="44">
        <f t="shared" si="15"/>
        <v>3504.5838339691359</v>
      </c>
    </row>
    <row r="48" spans="1:16" x14ac:dyDescent="0.3">
      <c r="B48" s="45" t="s">
        <v>32</v>
      </c>
      <c r="C48" s="40">
        <v>1683.83021874</v>
      </c>
      <c r="D48" s="41">
        <v>0</v>
      </c>
      <c r="E48" s="61">
        <v>0</v>
      </c>
      <c r="F48" s="46">
        <v>0</v>
      </c>
      <c r="G48" s="42">
        <v>965.73473388000014</v>
      </c>
      <c r="H48" s="40">
        <v>102.32950822569538</v>
      </c>
      <c r="I48" s="49">
        <v>44.322925243024038</v>
      </c>
      <c r="J48" s="61">
        <v>0</v>
      </c>
      <c r="K48" s="48">
        <v>527.18986025888012</v>
      </c>
      <c r="L48" s="48">
        <v>468.78404799392001</v>
      </c>
      <c r="M48" s="43">
        <f>SUM(C48:F48)</f>
        <v>1683.83021874</v>
      </c>
      <c r="N48" s="43">
        <f t="shared" si="14"/>
        <v>965.73473388000014</v>
      </c>
      <c r="O48" s="43">
        <f>SUM(H48:L48)</f>
        <v>1142.6263417215196</v>
      </c>
      <c r="P48" s="44">
        <f t="shared" si="15"/>
        <v>3792.1912943415196</v>
      </c>
    </row>
    <row r="49" spans="1:16" ht="12.6" thickBot="1" x14ac:dyDescent="0.35">
      <c r="B49" s="50" t="s">
        <v>33</v>
      </c>
      <c r="C49" s="51">
        <v>2002.6050559559999</v>
      </c>
      <c r="D49" s="52">
        <v>5.7550639797000009</v>
      </c>
      <c r="E49" s="63">
        <v>0</v>
      </c>
      <c r="F49" s="53">
        <v>2.2917026785714287</v>
      </c>
      <c r="G49" s="54">
        <v>971.33040844000004</v>
      </c>
      <c r="H49" s="51">
        <v>102.92242738437086</v>
      </c>
      <c r="I49" s="55">
        <v>68.454598091815186</v>
      </c>
      <c r="J49" s="63">
        <v>0</v>
      </c>
      <c r="K49" s="56">
        <v>404.27205091273726</v>
      </c>
      <c r="L49" s="56">
        <v>359.48394080381945</v>
      </c>
      <c r="M49" s="57">
        <f>SUM(C49:F49)</f>
        <v>2010.6518226142714</v>
      </c>
      <c r="N49" s="57">
        <f t="shared" si="14"/>
        <v>971.33040844000004</v>
      </c>
      <c r="O49" s="57">
        <f>SUM(H49:L49)</f>
        <v>935.13301719274273</v>
      </c>
      <c r="P49" s="58">
        <f t="shared" si="15"/>
        <v>3917.1152482470143</v>
      </c>
    </row>
    <row r="51" spans="1:16" ht="13.8" x14ac:dyDescent="0.3">
      <c r="A51" s="60" t="s">
        <v>37</v>
      </c>
    </row>
    <row r="52" spans="1:16" ht="12.6" thickBot="1" x14ac:dyDescent="0.35"/>
    <row r="53" spans="1:16" ht="13.2" x14ac:dyDescent="0.3">
      <c r="B53" s="3" t="s">
        <v>0</v>
      </c>
      <c r="C53" s="4" t="s">
        <v>1</v>
      </c>
      <c r="D53" s="5"/>
      <c r="E53" s="5"/>
      <c r="F53" s="5"/>
      <c r="G53" s="6" t="s">
        <v>2</v>
      </c>
      <c r="H53" s="7" t="s">
        <v>3</v>
      </c>
      <c r="I53" s="8"/>
      <c r="J53" s="8"/>
      <c r="K53" s="8"/>
      <c r="L53" s="8"/>
      <c r="M53" s="9" t="s">
        <v>4</v>
      </c>
      <c r="N53" s="10"/>
      <c r="O53" s="10"/>
      <c r="P53" s="11"/>
    </row>
    <row r="54" spans="1:16" ht="24" x14ac:dyDescent="0.3">
      <c r="B54" s="13"/>
      <c r="C54" s="14" t="s">
        <v>5</v>
      </c>
      <c r="D54" s="15"/>
      <c r="E54" s="16" t="s">
        <v>6</v>
      </c>
      <c r="F54" s="17" t="s">
        <v>7</v>
      </c>
      <c r="G54" s="18" t="s">
        <v>8</v>
      </c>
      <c r="H54" s="19" t="s">
        <v>9</v>
      </c>
      <c r="I54" s="20" t="s">
        <v>10</v>
      </c>
      <c r="J54" s="59" t="s">
        <v>11</v>
      </c>
      <c r="K54" s="21" t="s">
        <v>12</v>
      </c>
      <c r="L54" s="21" t="s">
        <v>12</v>
      </c>
      <c r="M54" s="22"/>
      <c r="N54" s="23"/>
      <c r="O54" s="23"/>
      <c r="P54" s="24"/>
    </row>
    <row r="55" spans="1:16" ht="34.799999999999997" thickBot="1" x14ac:dyDescent="0.35">
      <c r="B55" s="25"/>
      <c r="C55" s="26" t="s">
        <v>13</v>
      </c>
      <c r="D55" s="27" t="s">
        <v>14</v>
      </c>
      <c r="E55" s="28" t="s">
        <v>15</v>
      </c>
      <c r="F55" s="28" t="s">
        <v>16</v>
      </c>
      <c r="G55" s="29" t="s">
        <v>17</v>
      </c>
      <c r="H55" s="30" t="s">
        <v>18</v>
      </c>
      <c r="I55" s="28" t="s">
        <v>19</v>
      </c>
      <c r="J55" s="30" t="s">
        <v>20</v>
      </c>
      <c r="K55" s="30" t="s">
        <v>21</v>
      </c>
      <c r="L55" s="30" t="s">
        <v>22</v>
      </c>
      <c r="M55" s="31" t="s">
        <v>1</v>
      </c>
      <c r="N55" s="32" t="s">
        <v>2</v>
      </c>
      <c r="O55" s="33" t="s">
        <v>3</v>
      </c>
      <c r="P55" s="34" t="s">
        <v>23</v>
      </c>
    </row>
    <row r="56" spans="1:16" ht="13.2" thickTop="1" thickBot="1" x14ac:dyDescent="0.35">
      <c r="B56" s="35"/>
      <c r="C56" s="36" t="s">
        <v>24</v>
      </c>
      <c r="D56" s="37" t="s">
        <v>24</v>
      </c>
      <c r="E56" s="37" t="s">
        <v>24</v>
      </c>
      <c r="F56" s="37" t="s">
        <v>24</v>
      </c>
      <c r="G56" s="38" t="s">
        <v>24</v>
      </c>
      <c r="H56" s="36" t="s">
        <v>24</v>
      </c>
      <c r="I56" s="37" t="s">
        <v>24</v>
      </c>
      <c r="J56" s="37" t="s">
        <v>24</v>
      </c>
      <c r="K56" s="37" t="s">
        <v>24</v>
      </c>
      <c r="L56" s="37" t="s">
        <v>24</v>
      </c>
      <c r="M56" s="39" t="s">
        <v>24</v>
      </c>
      <c r="N56" s="39" t="s">
        <v>24</v>
      </c>
      <c r="O56" s="39" t="s">
        <v>24</v>
      </c>
      <c r="P56" s="39" t="s">
        <v>24</v>
      </c>
    </row>
    <row r="57" spans="1:16" ht="12.6" thickTop="1" x14ac:dyDescent="0.3">
      <c r="B57" s="45" t="s">
        <v>25</v>
      </c>
      <c r="C57" s="40">
        <v>273.17234678790004</v>
      </c>
      <c r="D57" s="41">
        <v>0</v>
      </c>
      <c r="E57" s="62">
        <v>0</v>
      </c>
      <c r="F57" s="46">
        <v>0</v>
      </c>
      <c r="G57" s="42">
        <v>312.45332735000005</v>
      </c>
      <c r="H57" s="40">
        <v>24.506143321568629</v>
      </c>
      <c r="I57" s="47">
        <f>$I$63</f>
        <v>1.9610560846218485</v>
      </c>
      <c r="J57" s="62">
        <v>0</v>
      </c>
      <c r="K57" s="48">
        <v>0</v>
      </c>
      <c r="L57" s="48">
        <v>0</v>
      </c>
      <c r="M57" s="43">
        <f>SUM(C57:F57)</f>
        <v>273.17234678790004</v>
      </c>
      <c r="N57" s="43">
        <f t="shared" ref="N57:N65" si="17">G57</f>
        <v>312.45332735000005</v>
      </c>
      <c r="O57" s="43">
        <f>SUM(H57:L57)</f>
        <v>26.467199406190478</v>
      </c>
      <c r="P57" s="44">
        <f t="shared" ref="P57:P65" si="18">SUM(M57:O57)</f>
        <v>612.09287354409059</v>
      </c>
    </row>
    <row r="58" spans="1:16" x14ac:dyDescent="0.3">
      <c r="B58" s="45" t="s">
        <v>26</v>
      </c>
      <c r="C58" s="40">
        <v>154.41885085199999</v>
      </c>
      <c r="D58" s="41">
        <v>0</v>
      </c>
      <c r="E58" s="61">
        <v>0</v>
      </c>
      <c r="F58" s="46">
        <v>0</v>
      </c>
      <c r="G58" s="42">
        <v>290.24454974999998</v>
      </c>
      <c r="H58" s="40">
        <v>22.764278411764707</v>
      </c>
      <c r="I58" s="47">
        <f t="shared" ref="I58:I62" si="19">$I$63</f>
        <v>1.9610560846218485</v>
      </c>
      <c r="J58" s="61">
        <v>0</v>
      </c>
      <c r="K58" s="48">
        <v>0</v>
      </c>
      <c r="L58" s="48">
        <v>0</v>
      </c>
      <c r="M58" s="43">
        <f>SUM(C58:F58)</f>
        <v>154.41885085199999</v>
      </c>
      <c r="N58" s="43">
        <f t="shared" si="17"/>
        <v>290.24454974999998</v>
      </c>
      <c r="O58" s="43">
        <f>SUM(H58:L58)</f>
        <v>24.725334496386555</v>
      </c>
      <c r="P58" s="44">
        <f t="shared" si="18"/>
        <v>469.38873509838652</v>
      </c>
    </row>
    <row r="59" spans="1:16" x14ac:dyDescent="0.3">
      <c r="B59" s="45" t="s">
        <v>27</v>
      </c>
      <c r="C59" s="40">
        <v>168.906725553</v>
      </c>
      <c r="D59" s="41">
        <v>0</v>
      </c>
      <c r="E59" s="61">
        <v>0</v>
      </c>
      <c r="F59" s="46">
        <v>0</v>
      </c>
      <c r="G59" s="42">
        <v>217.63684455500001</v>
      </c>
      <c r="H59" s="40">
        <v>2.0276724647981368</v>
      </c>
      <c r="I59" s="47">
        <f t="shared" si="19"/>
        <v>1.9610560846218485</v>
      </c>
      <c r="J59" s="61">
        <v>0</v>
      </c>
      <c r="K59" s="48">
        <v>0</v>
      </c>
      <c r="L59" s="48">
        <v>0</v>
      </c>
      <c r="M59" s="43">
        <f>SUM(C59:F59)</f>
        <v>168.906725553</v>
      </c>
      <c r="N59" s="43">
        <f t="shared" si="17"/>
        <v>217.63684455500001</v>
      </c>
      <c r="O59" s="43">
        <f>SUM(H59:L59)</f>
        <v>3.9887285494199851</v>
      </c>
      <c r="P59" s="44">
        <f t="shared" si="18"/>
        <v>390.53229865742003</v>
      </c>
    </row>
    <row r="60" spans="1:16" x14ac:dyDescent="0.3">
      <c r="B60" s="45" t="s">
        <v>28</v>
      </c>
      <c r="C60" s="40">
        <v>183.623366121</v>
      </c>
      <c r="D60" s="41">
        <v>0</v>
      </c>
      <c r="E60" s="61">
        <v>0</v>
      </c>
      <c r="F60" s="46">
        <v>0</v>
      </c>
      <c r="G60" s="42">
        <v>130.49352056699999</v>
      </c>
      <c r="H60" s="40">
        <v>19.030305082687502</v>
      </c>
      <c r="I60" s="47">
        <f t="shared" si="19"/>
        <v>1.9610560846218485</v>
      </c>
      <c r="J60" s="61">
        <v>0</v>
      </c>
      <c r="K60" s="48">
        <v>0</v>
      </c>
      <c r="L60" s="48">
        <v>0</v>
      </c>
      <c r="M60" s="43">
        <f>SUM(C60:F60)</f>
        <v>183.623366121</v>
      </c>
      <c r="N60" s="43">
        <f t="shared" si="17"/>
        <v>130.49352056699999</v>
      </c>
      <c r="O60" s="43">
        <f>SUM(H60:L60)</f>
        <v>20.99136116730935</v>
      </c>
      <c r="P60" s="44">
        <f t="shared" si="18"/>
        <v>335.1082478553094</v>
      </c>
    </row>
    <row r="61" spans="1:16" x14ac:dyDescent="0.3">
      <c r="B61" s="45" t="s">
        <v>29</v>
      </c>
      <c r="C61" s="40">
        <v>188.67701209200001</v>
      </c>
      <c r="D61" s="41">
        <v>0</v>
      </c>
      <c r="E61" s="61">
        <v>0</v>
      </c>
      <c r="F61" s="46">
        <v>0</v>
      </c>
      <c r="G61" s="42">
        <v>176.75652444000002</v>
      </c>
      <c r="H61" s="40">
        <v>17.914512612162167</v>
      </c>
      <c r="I61" s="47">
        <f t="shared" si="19"/>
        <v>1.9610560846218485</v>
      </c>
      <c r="J61" s="61">
        <v>0</v>
      </c>
      <c r="K61" s="48">
        <v>0</v>
      </c>
      <c r="L61" s="48">
        <v>0</v>
      </c>
      <c r="M61" s="43">
        <f>SUM(C61:F61)</f>
        <v>188.67701209200001</v>
      </c>
      <c r="N61" s="43">
        <f t="shared" si="17"/>
        <v>176.75652444000002</v>
      </c>
      <c r="O61" s="43">
        <f>SUM(H61:L61)</f>
        <v>19.875568696784015</v>
      </c>
      <c r="P61" s="44">
        <f t="shared" si="18"/>
        <v>385.30910522878406</v>
      </c>
    </row>
    <row r="62" spans="1:16" x14ac:dyDescent="0.3">
      <c r="B62" s="45" t="s">
        <v>30</v>
      </c>
      <c r="C62" s="40">
        <v>220.27884239699998</v>
      </c>
      <c r="D62" s="41">
        <v>0</v>
      </c>
      <c r="E62" s="61">
        <v>0</v>
      </c>
      <c r="F62" s="46">
        <v>0</v>
      </c>
      <c r="G62" s="42">
        <v>122.81075312</v>
      </c>
      <c r="H62" s="40">
        <v>13.013059933245035</v>
      </c>
      <c r="I62" s="47">
        <f t="shared" si="19"/>
        <v>1.9610560846218485</v>
      </c>
      <c r="J62" s="61">
        <v>0</v>
      </c>
      <c r="K62" s="48">
        <v>71.647007514700803</v>
      </c>
      <c r="L62" s="48">
        <v>63.709446522547204</v>
      </c>
      <c r="M62" s="43">
        <f>SUM(C62:F62)</f>
        <v>220.27884239699998</v>
      </c>
      <c r="N62" s="43">
        <f t="shared" si="17"/>
        <v>122.81075312</v>
      </c>
      <c r="O62" s="43">
        <f>SUM(H62:L62)</f>
        <v>150.33057005511489</v>
      </c>
      <c r="P62" s="44">
        <f t="shared" si="18"/>
        <v>493.42016557211485</v>
      </c>
    </row>
    <row r="63" spans="1:16" x14ac:dyDescent="0.3">
      <c r="B63" s="45" t="s">
        <v>31</v>
      </c>
      <c r="C63" s="40">
        <v>152.250301683</v>
      </c>
      <c r="D63" s="41">
        <v>0</v>
      </c>
      <c r="E63" s="61">
        <v>0</v>
      </c>
      <c r="F63" s="46">
        <v>0</v>
      </c>
      <c r="G63" s="42">
        <v>141.60905920000002</v>
      </c>
      <c r="H63" s="40">
        <v>15.004933425165564</v>
      </c>
      <c r="I63" s="49">
        <v>1.9610560846218485</v>
      </c>
      <c r="J63" s="61">
        <v>0</v>
      </c>
      <c r="K63" s="48">
        <v>61.992446218393603</v>
      </c>
      <c r="L63" s="48">
        <v>55.1244856436224</v>
      </c>
      <c r="M63" s="43">
        <f>SUM(C63:F63)</f>
        <v>152.250301683</v>
      </c>
      <c r="N63" s="43">
        <f t="shared" si="17"/>
        <v>141.60905920000002</v>
      </c>
      <c r="O63" s="43">
        <f>SUM(H63:L63)</f>
        <v>134.08292137180342</v>
      </c>
      <c r="P63" s="44">
        <f t="shared" si="18"/>
        <v>427.94228225480344</v>
      </c>
    </row>
    <row r="64" spans="1:16" x14ac:dyDescent="0.3">
      <c r="B64" s="45" t="s">
        <v>32</v>
      </c>
      <c r="C64" s="40">
        <v>273.25610156400001</v>
      </c>
      <c r="D64" s="41">
        <v>0</v>
      </c>
      <c r="E64" s="61">
        <v>0</v>
      </c>
      <c r="F64" s="46">
        <v>0</v>
      </c>
      <c r="G64" s="42">
        <v>151.17089764000002</v>
      </c>
      <c r="H64" s="40">
        <v>16.0181083592053</v>
      </c>
      <c r="I64" s="49">
        <v>3.1683297681573217</v>
      </c>
      <c r="J64" s="61">
        <v>0</v>
      </c>
      <c r="K64" s="48">
        <v>67.835996476684798</v>
      </c>
      <c r="L64" s="48">
        <v>60.320646175603194</v>
      </c>
      <c r="M64" s="43">
        <f>SUM(C64:F64)</f>
        <v>273.25610156400001</v>
      </c>
      <c r="N64" s="43">
        <f t="shared" si="17"/>
        <v>151.17089764000002</v>
      </c>
      <c r="O64" s="43">
        <f>SUM(H64:L64)</f>
        <v>147.34308077965062</v>
      </c>
      <c r="P64" s="44">
        <f t="shared" si="18"/>
        <v>571.7700799836507</v>
      </c>
    </row>
    <row r="65" spans="1:16" ht="12.6" thickBot="1" x14ac:dyDescent="0.35">
      <c r="B65" s="50" t="s">
        <v>33</v>
      </c>
      <c r="C65" s="51">
        <v>241.92652154699999</v>
      </c>
      <c r="D65" s="52">
        <v>0</v>
      </c>
      <c r="E65" s="63">
        <v>0</v>
      </c>
      <c r="F65" s="53">
        <v>0</v>
      </c>
      <c r="G65" s="54">
        <v>159.44263076000001</v>
      </c>
      <c r="H65" s="51">
        <v>16.894583391788082</v>
      </c>
      <c r="I65" s="55">
        <v>4.2054854783802833</v>
      </c>
      <c r="J65" s="63">
        <v>0</v>
      </c>
      <c r="K65" s="56">
        <v>62.246513620928006</v>
      </c>
      <c r="L65" s="56">
        <v>55.350405666751989</v>
      </c>
      <c r="M65" s="57">
        <f>SUM(C65:F65)</f>
        <v>241.92652154699999</v>
      </c>
      <c r="N65" s="57">
        <f t="shared" si="17"/>
        <v>159.44263076000001</v>
      </c>
      <c r="O65" s="57">
        <f>SUM(H65:L65)</f>
        <v>138.69698815784835</v>
      </c>
      <c r="P65" s="58">
        <f t="shared" si="18"/>
        <v>540.06614046484833</v>
      </c>
    </row>
    <row r="67" spans="1:16" ht="13.8" x14ac:dyDescent="0.3">
      <c r="A67" s="60" t="s">
        <v>36</v>
      </c>
    </row>
    <row r="68" spans="1:16" ht="12.6" thickBot="1" x14ac:dyDescent="0.35"/>
    <row r="69" spans="1:16" ht="13.2" x14ac:dyDescent="0.3">
      <c r="B69" s="3" t="s">
        <v>0</v>
      </c>
      <c r="C69" s="4" t="s">
        <v>1</v>
      </c>
      <c r="D69" s="5"/>
      <c r="E69" s="5"/>
      <c r="F69" s="5"/>
      <c r="G69" s="6" t="s">
        <v>2</v>
      </c>
      <c r="H69" s="7" t="s">
        <v>3</v>
      </c>
      <c r="I69" s="8"/>
      <c r="J69" s="8"/>
      <c r="K69" s="8"/>
      <c r="L69" s="8"/>
      <c r="M69" s="9" t="s">
        <v>4</v>
      </c>
      <c r="N69" s="10"/>
      <c r="O69" s="10"/>
      <c r="P69" s="11"/>
    </row>
    <row r="70" spans="1:16" ht="24" x14ac:dyDescent="0.3">
      <c r="B70" s="13"/>
      <c r="C70" s="14" t="s">
        <v>5</v>
      </c>
      <c r="D70" s="15"/>
      <c r="E70" s="16" t="s">
        <v>6</v>
      </c>
      <c r="F70" s="17" t="s">
        <v>7</v>
      </c>
      <c r="G70" s="18" t="s">
        <v>8</v>
      </c>
      <c r="H70" s="19" t="s">
        <v>9</v>
      </c>
      <c r="I70" s="20" t="s">
        <v>10</v>
      </c>
      <c r="J70" s="59" t="s">
        <v>11</v>
      </c>
      <c r="K70" s="21" t="s">
        <v>12</v>
      </c>
      <c r="L70" s="21" t="s">
        <v>12</v>
      </c>
      <c r="M70" s="22"/>
      <c r="N70" s="23"/>
      <c r="O70" s="23"/>
      <c r="P70" s="24"/>
    </row>
    <row r="71" spans="1:16" ht="34.799999999999997" thickBot="1" x14ac:dyDescent="0.35">
      <c r="B71" s="25"/>
      <c r="C71" s="26" t="s">
        <v>13</v>
      </c>
      <c r="D71" s="27" t="s">
        <v>14</v>
      </c>
      <c r="E71" s="28" t="s">
        <v>15</v>
      </c>
      <c r="F71" s="28" t="s">
        <v>16</v>
      </c>
      <c r="G71" s="29" t="s">
        <v>17</v>
      </c>
      <c r="H71" s="30" t="s">
        <v>18</v>
      </c>
      <c r="I71" s="28" t="s">
        <v>19</v>
      </c>
      <c r="J71" s="30" t="s">
        <v>20</v>
      </c>
      <c r="K71" s="30" t="s">
        <v>21</v>
      </c>
      <c r="L71" s="30" t="s">
        <v>22</v>
      </c>
      <c r="M71" s="31" t="s">
        <v>1</v>
      </c>
      <c r="N71" s="32" t="s">
        <v>2</v>
      </c>
      <c r="O71" s="33" t="s">
        <v>3</v>
      </c>
      <c r="P71" s="34" t="s">
        <v>23</v>
      </c>
    </row>
    <row r="72" spans="1:16" ht="13.2" thickTop="1" thickBot="1" x14ac:dyDescent="0.35">
      <c r="B72" s="35"/>
      <c r="C72" s="36" t="s">
        <v>24</v>
      </c>
      <c r="D72" s="37" t="s">
        <v>24</v>
      </c>
      <c r="E72" s="37" t="s">
        <v>24</v>
      </c>
      <c r="F72" s="37" t="s">
        <v>24</v>
      </c>
      <c r="G72" s="38" t="s">
        <v>24</v>
      </c>
      <c r="H72" s="36" t="s">
        <v>24</v>
      </c>
      <c r="I72" s="37" t="s">
        <v>24</v>
      </c>
      <c r="J72" s="37" t="s">
        <v>24</v>
      </c>
      <c r="K72" s="37" t="s">
        <v>24</v>
      </c>
      <c r="L72" s="37" t="s">
        <v>24</v>
      </c>
      <c r="M72" s="39" t="s">
        <v>24</v>
      </c>
      <c r="N72" s="39" t="s">
        <v>24</v>
      </c>
      <c r="O72" s="39" t="s">
        <v>24</v>
      </c>
      <c r="P72" s="39" t="s">
        <v>24</v>
      </c>
    </row>
    <row r="73" spans="1:16" ht="12.6" thickTop="1" x14ac:dyDescent="0.3">
      <c r="B73" s="45" t="s">
        <v>25</v>
      </c>
      <c r="C73" s="40"/>
      <c r="D73" s="41"/>
      <c r="E73" s="62">
        <v>0</v>
      </c>
      <c r="F73" s="46"/>
      <c r="G73" s="42"/>
      <c r="H73" s="40"/>
      <c r="I73" s="47"/>
      <c r="J73" s="62">
        <v>0</v>
      </c>
      <c r="K73" s="48"/>
      <c r="L73" s="48"/>
      <c r="M73" s="43">
        <f>SUM(C73:F73)</f>
        <v>0</v>
      </c>
      <c r="N73" s="43">
        <f t="shared" ref="N73:N81" si="20">G73</f>
        <v>0</v>
      </c>
      <c r="O73" s="43">
        <f>SUM(H73:L73)</f>
        <v>0</v>
      </c>
      <c r="P73" s="44">
        <f t="shared" ref="P73:P81" si="21">SUM(M73:O73)</f>
        <v>0</v>
      </c>
    </row>
    <row r="74" spans="1:16" x14ac:dyDescent="0.3">
      <c r="B74" s="45" t="s">
        <v>26</v>
      </c>
      <c r="C74" s="40"/>
      <c r="D74" s="41"/>
      <c r="E74" s="61">
        <v>0</v>
      </c>
      <c r="F74" s="46"/>
      <c r="G74" s="42"/>
      <c r="H74" s="40"/>
      <c r="I74" s="47"/>
      <c r="J74" s="61">
        <v>0</v>
      </c>
      <c r="K74" s="48"/>
      <c r="L74" s="48"/>
      <c r="M74" s="43">
        <f>SUM(C74:F74)</f>
        <v>0</v>
      </c>
      <c r="N74" s="43">
        <f t="shared" si="20"/>
        <v>0</v>
      </c>
      <c r="O74" s="43">
        <f>SUM(H74:L74)</f>
        <v>0</v>
      </c>
      <c r="P74" s="44">
        <f t="shared" si="21"/>
        <v>0</v>
      </c>
    </row>
    <row r="75" spans="1:16" x14ac:dyDescent="0.3">
      <c r="B75" s="45" t="s">
        <v>27</v>
      </c>
      <c r="C75" s="40"/>
      <c r="D75" s="41"/>
      <c r="E75" s="61">
        <v>0</v>
      </c>
      <c r="F75" s="46"/>
      <c r="G75" s="42"/>
      <c r="H75" s="40"/>
      <c r="I75" s="47"/>
      <c r="J75" s="61">
        <v>0</v>
      </c>
      <c r="K75" s="48"/>
      <c r="L75" s="48"/>
      <c r="M75" s="43">
        <f>SUM(C75:F75)</f>
        <v>0</v>
      </c>
      <c r="N75" s="43">
        <f t="shared" si="20"/>
        <v>0</v>
      </c>
      <c r="O75" s="43">
        <f>SUM(H75:L75)</f>
        <v>0</v>
      </c>
      <c r="P75" s="44">
        <f t="shared" si="21"/>
        <v>0</v>
      </c>
    </row>
    <row r="76" spans="1:16" x14ac:dyDescent="0.3">
      <c r="B76" s="45" t="s">
        <v>28</v>
      </c>
      <c r="C76" s="40"/>
      <c r="D76" s="41"/>
      <c r="E76" s="61">
        <v>0</v>
      </c>
      <c r="F76" s="46"/>
      <c r="G76" s="42"/>
      <c r="H76" s="40"/>
      <c r="I76" s="47"/>
      <c r="J76" s="61">
        <v>0</v>
      </c>
      <c r="K76" s="48"/>
      <c r="L76" s="48"/>
      <c r="M76" s="43">
        <f>SUM(C76:F76)</f>
        <v>0</v>
      </c>
      <c r="N76" s="43">
        <f t="shared" si="20"/>
        <v>0</v>
      </c>
      <c r="O76" s="43">
        <f>SUM(H76:L76)</f>
        <v>0</v>
      </c>
      <c r="P76" s="44">
        <f t="shared" si="21"/>
        <v>0</v>
      </c>
    </row>
    <row r="77" spans="1:16" x14ac:dyDescent="0.3">
      <c r="B77" s="45" t="s">
        <v>29</v>
      </c>
      <c r="C77" s="40"/>
      <c r="D77" s="41"/>
      <c r="E77" s="61">
        <v>0</v>
      </c>
      <c r="F77" s="46"/>
      <c r="G77" s="42"/>
      <c r="H77" s="40"/>
      <c r="I77" s="47"/>
      <c r="J77" s="61">
        <v>0</v>
      </c>
      <c r="K77" s="48"/>
      <c r="L77" s="48"/>
      <c r="M77" s="43">
        <f>SUM(C77:F77)</f>
        <v>0</v>
      </c>
      <c r="N77" s="43">
        <f t="shared" si="20"/>
        <v>0</v>
      </c>
      <c r="O77" s="43">
        <f>SUM(H77:L77)</f>
        <v>0</v>
      </c>
      <c r="P77" s="44">
        <f t="shared" si="21"/>
        <v>0</v>
      </c>
    </row>
    <row r="78" spans="1:16" x14ac:dyDescent="0.3">
      <c r="B78" s="45" t="s">
        <v>30</v>
      </c>
      <c r="C78" s="40"/>
      <c r="D78" s="41"/>
      <c r="E78" s="61">
        <v>0</v>
      </c>
      <c r="F78" s="46"/>
      <c r="G78" s="42"/>
      <c r="H78" s="40"/>
      <c r="I78" s="47"/>
      <c r="J78" s="61">
        <v>0</v>
      </c>
      <c r="K78" s="48">
        <v>7.3171411929907197</v>
      </c>
      <c r="L78" s="48">
        <v>6.5064966661324792</v>
      </c>
      <c r="M78" s="43">
        <f>SUM(C78:F78)</f>
        <v>0</v>
      </c>
      <c r="N78" s="43">
        <f t="shared" si="20"/>
        <v>0</v>
      </c>
      <c r="O78" s="43">
        <f>SUM(H78:L78)</f>
        <v>13.823637859123199</v>
      </c>
      <c r="P78" s="44">
        <f t="shared" si="21"/>
        <v>13.823637859123199</v>
      </c>
    </row>
    <row r="79" spans="1:16" x14ac:dyDescent="0.3">
      <c r="B79" s="45" t="s">
        <v>31</v>
      </c>
      <c r="C79" s="40">
        <v>148.55601652500002</v>
      </c>
      <c r="D79" s="41">
        <v>0</v>
      </c>
      <c r="E79" s="61">
        <v>0</v>
      </c>
      <c r="F79" s="46">
        <v>0</v>
      </c>
      <c r="G79" s="42">
        <v>175.70239484000001</v>
      </c>
      <c r="H79" s="40">
        <v>18.617472300927151</v>
      </c>
      <c r="I79" s="49">
        <v>3.6968787711043558</v>
      </c>
      <c r="J79" s="61">
        <v>0</v>
      </c>
      <c r="K79" s="48">
        <v>60.87454964724224</v>
      </c>
      <c r="L79" s="48">
        <v>54.130437541852153</v>
      </c>
      <c r="M79" s="43">
        <f>SUM(C79:F79)</f>
        <v>148.55601652500002</v>
      </c>
      <c r="N79" s="43">
        <f t="shared" si="20"/>
        <v>175.70239484000001</v>
      </c>
      <c r="O79" s="43">
        <f>SUM(H79:L79)</f>
        <v>137.31933826112589</v>
      </c>
      <c r="P79" s="44">
        <f t="shared" si="21"/>
        <v>461.57774962612592</v>
      </c>
    </row>
    <row r="80" spans="1:16" x14ac:dyDescent="0.3">
      <c r="B80" s="45" t="s">
        <v>32</v>
      </c>
      <c r="C80" s="40">
        <v>166.350597849</v>
      </c>
      <c r="D80" s="41">
        <v>0</v>
      </c>
      <c r="E80" s="61">
        <v>0</v>
      </c>
      <c r="F80" s="46">
        <v>0</v>
      </c>
      <c r="G80" s="42">
        <v>243.21813068</v>
      </c>
      <c r="H80" s="40">
        <v>25.771457555496688</v>
      </c>
      <c r="I80" s="49">
        <v>13.795669560462596</v>
      </c>
      <c r="J80" s="61">
        <v>0</v>
      </c>
      <c r="K80" s="48">
        <v>85.112579849024016</v>
      </c>
      <c r="L80" s="48">
        <v>75.683207748415995</v>
      </c>
      <c r="M80" s="43">
        <f>SUM(C80:F80)</f>
        <v>166.350597849</v>
      </c>
      <c r="N80" s="43">
        <f t="shared" si="20"/>
        <v>243.21813068</v>
      </c>
      <c r="O80" s="43">
        <f>SUM(H80:L80)</f>
        <v>200.36291471339928</v>
      </c>
      <c r="P80" s="44">
        <f t="shared" si="21"/>
        <v>609.93164324239933</v>
      </c>
    </row>
    <row r="81" spans="2:16" ht="12.6" thickBot="1" x14ac:dyDescent="0.35">
      <c r="B81" s="50" t="s">
        <v>33</v>
      </c>
      <c r="C81" s="51">
        <v>204.35598180299999</v>
      </c>
      <c r="D81" s="52">
        <v>0</v>
      </c>
      <c r="E81" s="63">
        <v>0</v>
      </c>
      <c r="F81" s="53">
        <v>0</v>
      </c>
      <c r="G81" s="54">
        <v>257.69279928000003</v>
      </c>
      <c r="H81" s="51">
        <v>27.305197274701989</v>
      </c>
      <c r="I81" s="55">
        <v>13.795669560462596</v>
      </c>
      <c r="J81" s="63">
        <v>0</v>
      </c>
      <c r="K81" s="56">
        <v>81.301568811008011</v>
      </c>
      <c r="L81" s="56">
        <v>72.294407401472</v>
      </c>
      <c r="M81" s="57">
        <f>SUM(C81:F81)</f>
        <v>204.35598180299999</v>
      </c>
      <c r="N81" s="57">
        <f t="shared" si="20"/>
        <v>257.69279928000003</v>
      </c>
      <c r="O81" s="57">
        <f>SUM(H81:L81)</f>
        <v>194.69684304764459</v>
      </c>
      <c r="P81" s="58">
        <f t="shared" si="21"/>
        <v>656.74562413064461</v>
      </c>
    </row>
  </sheetData>
  <mergeCells count="25">
    <mergeCell ref="M3:P4"/>
    <mergeCell ref="C4:D4"/>
    <mergeCell ref="B69:B72"/>
    <mergeCell ref="C69:F69"/>
    <mergeCell ref="H69:L69"/>
    <mergeCell ref="M69:P70"/>
    <mergeCell ref="C70:D70"/>
    <mergeCell ref="B53:B56"/>
    <mergeCell ref="C53:F53"/>
    <mergeCell ref="H53:L53"/>
    <mergeCell ref="M53:P54"/>
    <mergeCell ref="C54:D54"/>
    <mergeCell ref="B37:B40"/>
    <mergeCell ref="C37:F37"/>
    <mergeCell ref="H37:L37"/>
    <mergeCell ref="M37:P38"/>
    <mergeCell ref="C38:D38"/>
    <mergeCell ref="B3:B6"/>
    <mergeCell ref="C3:F3"/>
    <mergeCell ref="H3:L3"/>
    <mergeCell ref="B20:B23"/>
    <mergeCell ref="C20:F20"/>
    <mergeCell ref="H20:L20"/>
    <mergeCell ref="M20:P21"/>
    <mergeCell ref="C21:D21"/>
  </mergeCells>
  <pageMargins left="0.7" right="0.7" top="0.75" bottom="0.75" header="0.3" footer="0.3"/>
  <pageSetup orientation="portrait" horizontalDpi="4294967295" verticalDpi="4294967295" r:id="rId1"/>
  <ignoredErrors>
    <ignoredError sqref="M24:P32 M41:P49 M57:P65 M79:P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Sheridan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Pautler</dc:creator>
  <cp:lastModifiedBy>Anna Pautler</cp:lastModifiedBy>
  <dcterms:created xsi:type="dcterms:W3CDTF">2015-02-13T18:57:17Z</dcterms:created>
  <dcterms:modified xsi:type="dcterms:W3CDTF">2015-02-13T19:42:57Z</dcterms:modified>
</cp:coreProperties>
</file>