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P:\ASDAEH\^Sustainability^\^^STARS\^STARS 2020\Operations\OP-21 Water Use\"/>
    </mc:Choice>
  </mc:AlternateContent>
  <xr:revisionPtr revIDLastSave="0" documentId="13_ncr:1_{BD2C3110-DB5B-4E87-AC58-29AE039D41BE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Totals" sheetId="5" r:id="rId1"/>
    <sheet name="Housing" sheetId="4" r:id="rId2"/>
    <sheet name=" May'19-Apr'20 Main Campus" sheetId="1" r:id="rId3"/>
    <sheet name="Jul'19-Apr'20MainCampus" sheetId="3" r:id="rId4"/>
    <sheet name="18-19MainCampus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B12" i="5"/>
  <c r="Z15" i="4"/>
  <c r="Y14" i="4"/>
  <c r="Y13" i="4"/>
  <c r="Y12" i="4"/>
  <c r="Y11" i="4"/>
  <c r="Y10" i="4"/>
  <c r="Y9" i="4"/>
  <c r="Y8" i="4"/>
  <c r="Y7" i="4"/>
  <c r="Y6" i="4"/>
  <c r="Y5" i="4"/>
  <c r="Y4" i="4"/>
  <c r="Y3" i="4"/>
  <c r="Y2" i="4"/>
  <c r="Q43" i="1"/>
  <c r="C43" i="1"/>
  <c r="D43" i="1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7" i="2"/>
  <c r="O46" i="2"/>
  <c r="O45" i="2"/>
  <c r="E42" i="2"/>
  <c r="D42" i="2"/>
  <c r="N41" i="2"/>
  <c r="M41" i="2"/>
  <c r="L41" i="2"/>
  <c r="K41" i="2"/>
  <c r="J41" i="2"/>
  <c r="I41" i="2"/>
  <c r="H41" i="2"/>
  <c r="G41" i="2"/>
  <c r="F41" i="2"/>
  <c r="F42" i="2" s="1"/>
  <c r="E41" i="2"/>
  <c r="D41" i="2"/>
  <c r="C41" i="2"/>
  <c r="O41" i="2" s="1"/>
  <c r="P41" i="2" s="1"/>
  <c r="O40" i="2"/>
  <c r="O39" i="2"/>
  <c r="O38" i="2"/>
  <c r="P38" i="2" s="1"/>
  <c r="P37" i="2"/>
  <c r="O37" i="2"/>
  <c r="O36" i="2"/>
  <c r="P36" i="2" s="1"/>
  <c r="P35" i="2"/>
  <c r="O35" i="2"/>
  <c r="O34" i="2"/>
  <c r="P34" i="2" s="1"/>
  <c r="P33" i="2"/>
  <c r="O33" i="2"/>
  <c r="O32" i="2"/>
  <c r="P32" i="2" s="1"/>
  <c r="P31" i="2"/>
  <c r="O31" i="2"/>
  <c r="O30" i="2"/>
  <c r="P30" i="2" s="1"/>
  <c r="P29" i="2"/>
  <c r="O29" i="2"/>
  <c r="O28" i="2"/>
  <c r="P28" i="2" s="1"/>
  <c r="P27" i="2"/>
  <c r="O27" i="2"/>
  <c r="O26" i="2"/>
  <c r="P26" i="2" s="1"/>
  <c r="P25" i="2"/>
  <c r="O25" i="2"/>
  <c r="O24" i="2"/>
  <c r="P24" i="2" s="1"/>
  <c r="P23" i="2"/>
  <c r="O23" i="2"/>
  <c r="O22" i="2"/>
  <c r="P22" i="2" s="1"/>
  <c r="P21" i="2"/>
  <c r="O21" i="2"/>
  <c r="O20" i="2"/>
  <c r="P20" i="2" s="1"/>
  <c r="P19" i="2"/>
  <c r="O19" i="2"/>
  <c r="O18" i="2"/>
  <c r="P18" i="2" s="1"/>
  <c r="P17" i="2"/>
  <c r="O17" i="2"/>
  <c r="O16" i="2"/>
  <c r="P16" i="2" s="1"/>
  <c r="P15" i="2"/>
  <c r="O15" i="2"/>
  <c r="O14" i="2"/>
  <c r="P14" i="2" s="1"/>
  <c r="P13" i="2"/>
  <c r="O13" i="2"/>
  <c r="O12" i="2"/>
  <c r="P12" i="2" s="1"/>
  <c r="P11" i="2"/>
  <c r="O11" i="2"/>
  <c r="O10" i="2"/>
  <c r="P10" i="2" s="1"/>
  <c r="P9" i="2"/>
  <c r="O9" i="2"/>
  <c r="O8" i="2"/>
  <c r="P8" i="2" s="1"/>
  <c r="P7" i="2"/>
  <c r="O7" i="2"/>
  <c r="O6" i="2"/>
  <c r="P6" i="2" s="1"/>
  <c r="P5" i="2"/>
  <c r="O5" i="2"/>
  <c r="O4" i="2"/>
  <c r="P4" i="2" s="1"/>
  <c r="P3" i="2"/>
  <c r="O3" i="2"/>
  <c r="O2" i="2"/>
  <c r="P2" i="2" s="1"/>
  <c r="O70" i="3"/>
  <c r="A70" i="3"/>
  <c r="O69" i="3"/>
  <c r="A69" i="3"/>
  <c r="O68" i="3"/>
  <c r="A68" i="3"/>
  <c r="O67" i="3"/>
  <c r="A67" i="3"/>
  <c r="O66" i="3"/>
  <c r="A66" i="3"/>
  <c r="O65" i="3"/>
  <c r="A65" i="3"/>
  <c r="O64" i="3"/>
  <c r="A64" i="3"/>
  <c r="O63" i="3"/>
  <c r="A63" i="3"/>
  <c r="O62" i="3"/>
  <c r="A62" i="3"/>
  <c r="O61" i="3"/>
  <c r="A61" i="3"/>
  <c r="O60" i="3"/>
  <c r="A60" i="3"/>
  <c r="O59" i="3"/>
  <c r="A59" i="3"/>
  <c r="O58" i="3"/>
  <c r="A58" i="3"/>
  <c r="O57" i="3"/>
  <c r="A57" i="3"/>
  <c r="O56" i="3"/>
  <c r="A56" i="3"/>
  <c r="O55" i="3"/>
  <c r="A55" i="3"/>
  <c r="O54" i="3"/>
  <c r="A54" i="3"/>
  <c r="O53" i="3"/>
  <c r="A53" i="3"/>
  <c r="O52" i="3"/>
  <c r="A52" i="3"/>
  <c r="O49" i="3"/>
  <c r="A49" i="3"/>
  <c r="O48" i="3"/>
  <c r="A48" i="3"/>
  <c r="O47" i="3"/>
  <c r="A47" i="3"/>
  <c r="N43" i="3"/>
  <c r="M43" i="3"/>
  <c r="L43" i="3"/>
  <c r="K43" i="3"/>
  <c r="J43" i="3"/>
  <c r="I43" i="3"/>
  <c r="H43" i="3"/>
  <c r="G43" i="3"/>
  <c r="F43" i="3"/>
  <c r="E43" i="3"/>
  <c r="D43" i="3"/>
  <c r="D44" i="3" s="1"/>
  <c r="E44" i="3" s="1"/>
  <c r="F44" i="3" s="1"/>
  <c r="G44" i="3" s="1"/>
  <c r="C43" i="3"/>
  <c r="O43" i="3" s="1"/>
  <c r="P43" i="3" s="1"/>
  <c r="P42" i="3"/>
  <c r="O42" i="3"/>
  <c r="P41" i="3"/>
  <c r="O41" i="3"/>
  <c r="P40" i="3"/>
  <c r="O40" i="3"/>
  <c r="O39" i="3"/>
  <c r="P39" i="3" s="1"/>
  <c r="A39" i="3"/>
  <c r="O38" i="3"/>
  <c r="P38" i="3" s="1"/>
  <c r="A38" i="3"/>
  <c r="O37" i="3"/>
  <c r="A37" i="3"/>
  <c r="P37" i="3" s="1"/>
  <c r="P36" i="3"/>
  <c r="O36" i="3"/>
  <c r="A36" i="3"/>
  <c r="P35" i="3"/>
  <c r="O35" i="3"/>
  <c r="A35" i="3"/>
  <c r="O34" i="3"/>
  <c r="P34" i="3" s="1"/>
  <c r="A34" i="3"/>
  <c r="O33" i="3"/>
  <c r="A33" i="3"/>
  <c r="P33" i="3" s="1"/>
  <c r="O32" i="3"/>
  <c r="P32" i="3" s="1"/>
  <c r="A32" i="3"/>
  <c r="O31" i="3"/>
  <c r="P31" i="3" s="1"/>
  <c r="A31" i="3"/>
  <c r="O30" i="3"/>
  <c r="P30" i="3" s="1"/>
  <c r="A30" i="3"/>
  <c r="O29" i="3"/>
  <c r="A29" i="3"/>
  <c r="P29" i="3" s="1"/>
  <c r="P28" i="3"/>
  <c r="O28" i="3"/>
  <c r="A28" i="3"/>
  <c r="P27" i="3"/>
  <c r="O27" i="3"/>
  <c r="A27" i="3"/>
  <c r="O26" i="3"/>
  <c r="P26" i="3" s="1"/>
  <c r="A26" i="3"/>
  <c r="O25" i="3"/>
  <c r="A25" i="3"/>
  <c r="P25" i="3" s="1"/>
  <c r="O24" i="3"/>
  <c r="P24" i="3" s="1"/>
  <c r="A24" i="3"/>
  <c r="O23" i="3"/>
  <c r="P23" i="3" s="1"/>
  <c r="A23" i="3"/>
  <c r="O22" i="3"/>
  <c r="P22" i="3" s="1"/>
  <c r="A22" i="3"/>
  <c r="O21" i="3"/>
  <c r="A21" i="3"/>
  <c r="P21" i="3" s="1"/>
  <c r="P20" i="3"/>
  <c r="O20" i="3"/>
  <c r="A20" i="3"/>
  <c r="P19" i="3"/>
  <c r="O19" i="3"/>
  <c r="A19" i="3"/>
  <c r="O18" i="3"/>
  <c r="P18" i="3" s="1"/>
  <c r="A18" i="3"/>
  <c r="O17" i="3"/>
  <c r="A17" i="3"/>
  <c r="P17" i="3" s="1"/>
  <c r="O16" i="3"/>
  <c r="P16" i="3" s="1"/>
  <c r="A16" i="3"/>
  <c r="O15" i="3"/>
  <c r="P15" i="3" s="1"/>
  <c r="A15" i="3"/>
  <c r="O14" i="3"/>
  <c r="P14" i="3" s="1"/>
  <c r="A14" i="3"/>
  <c r="O13" i="3"/>
  <c r="A13" i="3"/>
  <c r="P13" i="3" s="1"/>
  <c r="P12" i="3"/>
  <c r="O12" i="3"/>
  <c r="A12" i="3"/>
  <c r="P11" i="3"/>
  <c r="O11" i="3"/>
  <c r="A11" i="3"/>
  <c r="O10" i="3"/>
  <c r="P10" i="3" s="1"/>
  <c r="A10" i="3"/>
  <c r="O9" i="3"/>
  <c r="A9" i="3"/>
  <c r="P9" i="3" s="1"/>
  <c r="O8" i="3"/>
  <c r="P8" i="3" s="1"/>
  <c r="A8" i="3"/>
  <c r="O7" i="3"/>
  <c r="P7" i="3" s="1"/>
  <c r="A7" i="3"/>
  <c r="O6" i="3"/>
  <c r="P6" i="3" s="1"/>
  <c r="A6" i="3"/>
  <c r="O5" i="3"/>
  <c r="A5" i="3"/>
  <c r="P5" i="3" s="1"/>
  <c r="P4" i="3"/>
  <c r="O4" i="3"/>
  <c r="A4" i="3"/>
  <c r="P3" i="3"/>
  <c r="O3" i="3"/>
  <c r="A3" i="3"/>
  <c r="O2" i="3"/>
  <c r="P2" i="3" s="1"/>
  <c r="A2" i="3"/>
  <c r="G42" i="2" l="1"/>
  <c r="H42" i="2" s="1"/>
  <c r="I42" i="2" s="1"/>
  <c r="J42" i="2" s="1"/>
  <c r="K42" i="2" s="1"/>
  <c r="L42" i="2" s="1"/>
  <c r="M42" i="2" s="1"/>
  <c r="N42" i="2" s="1"/>
  <c r="H44" i="3"/>
  <c r="I44" i="3"/>
  <c r="J44" i="3" s="1"/>
  <c r="K44" i="3" s="1"/>
  <c r="L44" i="3" s="1"/>
  <c r="M44" i="3" s="1"/>
  <c r="N44" i="3" s="1"/>
  <c r="Q70" i="1" l="1"/>
  <c r="A70" i="1"/>
  <c r="Q69" i="1"/>
  <c r="A69" i="1"/>
  <c r="Q68" i="1"/>
  <c r="A68" i="1"/>
  <c r="Q67" i="1"/>
  <c r="A67" i="1"/>
  <c r="Q66" i="1"/>
  <c r="A66" i="1"/>
  <c r="Q65" i="1"/>
  <c r="A65" i="1"/>
  <c r="Q64" i="1"/>
  <c r="A64" i="1"/>
  <c r="Q63" i="1"/>
  <c r="A63" i="1"/>
  <c r="Q62" i="1"/>
  <c r="A62" i="1"/>
  <c r="Q61" i="1"/>
  <c r="A61" i="1"/>
  <c r="Q60" i="1"/>
  <c r="A60" i="1"/>
  <c r="Q59" i="1"/>
  <c r="A59" i="1"/>
  <c r="Q58" i="1"/>
  <c r="A58" i="1"/>
  <c r="Q57" i="1"/>
  <c r="A57" i="1"/>
  <c r="Q56" i="1"/>
  <c r="A56" i="1"/>
  <c r="Q55" i="1"/>
  <c r="A55" i="1"/>
  <c r="Q54" i="1"/>
  <c r="A54" i="1"/>
  <c r="Q53" i="1"/>
  <c r="A53" i="1"/>
  <c r="Q52" i="1"/>
  <c r="A52" i="1"/>
  <c r="Q49" i="1"/>
  <c r="A49" i="1"/>
  <c r="Q48" i="1"/>
  <c r="A48" i="1"/>
  <c r="Q47" i="1"/>
  <c r="A47" i="1"/>
  <c r="P43" i="1"/>
  <c r="O43" i="1"/>
  <c r="N43" i="1"/>
  <c r="M43" i="1"/>
  <c r="L43" i="1"/>
  <c r="K43" i="1"/>
  <c r="J43" i="1"/>
  <c r="I43" i="1"/>
  <c r="H43" i="1"/>
  <c r="G43" i="1"/>
  <c r="F43" i="1"/>
  <c r="F44" i="1" s="1"/>
  <c r="E43" i="1"/>
  <c r="R42" i="1"/>
  <c r="Q42" i="1"/>
  <c r="Q41" i="1"/>
  <c r="R41" i="1" s="1"/>
  <c r="Q40" i="1"/>
  <c r="R40" i="1" s="1"/>
  <c r="Q39" i="1"/>
  <c r="A39" i="1"/>
  <c r="Q38" i="1"/>
  <c r="A38" i="1"/>
  <c r="R38" i="1" s="1"/>
  <c r="Q37" i="1"/>
  <c r="A37" i="1"/>
  <c r="Q36" i="1"/>
  <c r="A36" i="1"/>
  <c r="R36" i="1" s="1"/>
  <c r="Q35" i="1"/>
  <c r="A35" i="1"/>
  <c r="Q34" i="1"/>
  <c r="A34" i="1"/>
  <c r="Q33" i="1"/>
  <c r="A33" i="1"/>
  <c r="R33" i="1" s="1"/>
  <c r="Q32" i="1"/>
  <c r="A32" i="1"/>
  <c r="Q31" i="1"/>
  <c r="A31" i="1"/>
  <c r="Q30" i="1"/>
  <c r="A30" i="1"/>
  <c r="R30" i="1" s="1"/>
  <c r="Q29" i="1"/>
  <c r="A29" i="1"/>
  <c r="Q28" i="1"/>
  <c r="A28" i="1"/>
  <c r="Q27" i="1"/>
  <c r="A27" i="1"/>
  <c r="Q26" i="1"/>
  <c r="A26" i="1"/>
  <c r="Q25" i="1"/>
  <c r="A25" i="1"/>
  <c r="Q24" i="1"/>
  <c r="A24" i="1"/>
  <c r="Q23" i="1"/>
  <c r="A23" i="1"/>
  <c r="Q22" i="1"/>
  <c r="A22" i="1"/>
  <c r="R22" i="1" s="1"/>
  <c r="Q21" i="1"/>
  <c r="A21" i="1"/>
  <c r="Q20" i="1"/>
  <c r="A20" i="1"/>
  <c r="R20" i="1" s="1"/>
  <c r="Q19" i="1"/>
  <c r="A19" i="1"/>
  <c r="Q18" i="1"/>
  <c r="A18" i="1"/>
  <c r="Q17" i="1"/>
  <c r="A17" i="1"/>
  <c r="Q16" i="1"/>
  <c r="A16" i="1"/>
  <c r="Q15" i="1"/>
  <c r="A15" i="1"/>
  <c r="Q14" i="1"/>
  <c r="A14" i="1"/>
  <c r="Q13" i="1"/>
  <c r="A13" i="1"/>
  <c r="Q12" i="1"/>
  <c r="A12" i="1"/>
  <c r="R12" i="1" s="1"/>
  <c r="Q11" i="1"/>
  <c r="A11" i="1"/>
  <c r="Q10" i="1"/>
  <c r="A10" i="1"/>
  <c r="Q9" i="1"/>
  <c r="A9" i="1"/>
  <c r="Q8" i="1"/>
  <c r="A8" i="1"/>
  <c r="Q7" i="1"/>
  <c r="A7" i="1"/>
  <c r="Q6" i="1"/>
  <c r="A6" i="1"/>
  <c r="Q5" i="1"/>
  <c r="A5" i="1"/>
  <c r="Q4" i="1"/>
  <c r="A4" i="1"/>
  <c r="Q3" i="1"/>
  <c r="A3" i="1"/>
  <c r="Q2" i="1"/>
  <c r="A2" i="1"/>
  <c r="R25" i="1" l="1"/>
  <c r="R29" i="1"/>
  <c r="R2" i="1"/>
  <c r="R10" i="1"/>
  <c r="R14" i="1"/>
  <c r="R6" i="1"/>
  <c r="R26" i="1"/>
  <c r="R35" i="1"/>
  <c r="R19" i="1"/>
  <c r="R34" i="1"/>
  <c r="R28" i="1"/>
  <c r="R17" i="1"/>
  <c r="R39" i="1"/>
  <c r="R4" i="1"/>
  <c r="R37" i="1"/>
  <c r="R27" i="1"/>
  <c r="R9" i="1"/>
  <c r="R11" i="1"/>
  <c r="R21" i="1"/>
  <c r="R31" i="1"/>
  <c r="R43" i="1"/>
  <c r="R8" i="1"/>
  <c r="R18" i="1"/>
  <c r="R7" i="1"/>
  <c r="R24" i="1"/>
  <c r="R5" i="1"/>
  <c r="R15" i="1"/>
  <c r="R32" i="1"/>
  <c r="R16" i="1"/>
  <c r="R3" i="1"/>
  <c r="R13" i="1"/>
  <c r="R23" i="1"/>
  <c r="G44" i="1"/>
  <c r="H44" i="1" s="1"/>
  <c r="I44" i="1" s="1"/>
  <c r="J44" i="1" s="1"/>
  <c r="K44" i="1" s="1"/>
  <c r="L44" i="1" s="1"/>
  <c r="M44" i="1" s="1"/>
  <c r="N44" i="1" s="1"/>
  <c r="O44" i="1" s="1"/>
  <c r="P44" i="1" s="1"/>
</calcChain>
</file>

<file path=xl/sharedStrings.xml><?xml version="1.0" encoding="utf-8"?>
<sst xmlns="http://schemas.openxmlformats.org/spreadsheetml/2006/main" count="247" uniqueCount="101">
  <si>
    <t>Total 18-19</t>
  </si>
  <si>
    <t>Note: ASAP Utilities, Numbers &amp; Dates, 1. (*1,000)</t>
  </si>
  <si>
    <t>Total 19-20</t>
  </si>
  <si>
    <t>+/- gallons from
2018-2019</t>
  </si>
  <si>
    <t>Ben Hill Griffin</t>
  </si>
  <si>
    <t>Reed</t>
  </si>
  <si>
    <t>Library</t>
  </si>
  <si>
    <t>Howard Hall</t>
  </si>
  <si>
    <t>McTarnaghan Hall</t>
  </si>
  <si>
    <t>Wellness Center</t>
  </si>
  <si>
    <t>Chiller</t>
  </si>
  <si>
    <t>Broadcast</t>
  </si>
  <si>
    <t>Family Resource Center</t>
  </si>
  <si>
    <t>Campus Support Complex</t>
  </si>
  <si>
    <t>Merwin Hall</t>
  </si>
  <si>
    <t>Info Booth</t>
  </si>
  <si>
    <t>Rec fields</t>
  </si>
  <si>
    <t>Whitaker Hall</t>
  </si>
  <si>
    <t>Alico Arena</t>
  </si>
  <si>
    <t>Arts Complex</t>
  </si>
  <si>
    <t>Cohen Center</t>
  </si>
  <si>
    <t>Pool-Building Side</t>
  </si>
  <si>
    <t>Welcome Center</t>
  </si>
  <si>
    <t>Campus Loop Modulars (1&amp;2) {Lot 7}</t>
  </si>
  <si>
    <t>Kleist Health Ed Center</t>
  </si>
  <si>
    <t>Edwards Hall</t>
  </si>
  <si>
    <t>Library Annex</t>
  </si>
  <si>
    <t>Pool North-Aquatics side</t>
  </si>
  <si>
    <t>Music Mod (Mod# Bldg)</t>
  </si>
  <si>
    <t>Sugden</t>
  </si>
  <si>
    <t>Lutgert</t>
  </si>
  <si>
    <t>Grounds Maintenance</t>
  </si>
  <si>
    <t>Holmes</t>
  </si>
  <si>
    <t>Outdoor Sports Complex (Athle)</t>
  </si>
  <si>
    <t>Seidler Hall</t>
  </si>
  <si>
    <t>Bower</t>
  </si>
  <si>
    <t>Marieb Hall</t>
  </si>
  <si>
    <t>Waterfront Building (Bath House)</t>
  </si>
  <si>
    <t>Controller Modular</t>
  </si>
  <si>
    <t>Public Relations Modular</t>
  </si>
  <si>
    <t xml:space="preserve">Emergency Technology </t>
  </si>
  <si>
    <t>SoVi Modular (add in July 2020)</t>
  </si>
  <si>
    <t>Chil Plant 3 (add April 2021)</t>
  </si>
  <si>
    <t>Counseling (add October 2021)</t>
  </si>
  <si>
    <t>Sovi Recreation (add January 2022)</t>
  </si>
  <si>
    <t>Monthly Totals</t>
  </si>
  <si>
    <t>Cumulative Totals</t>
  </si>
  <si>
    <t>***NOT CALCULATED***</t>
  </si>
  <si>
    <t>Cooling Tower</t>
  </si>
  <si>
    <t>Solar Field</t>
  </si>
  <si>
    <t>Buckingham</t>
  </si>
  <si>
    <t>FIRELINES/GARAGES</t>
  </si>
  <si>
    <t>Frln Library</t>
  </si>
  <si>
    <t>Frln Lib Anx</t>
  </si>
  <si>
    <t>Frln Athle</t>
  </si>
  <si>
    <t>Frln Arena</t>
  </si>
  <si>
    <t>Frln Whitake</t>
  </si>
  <si>
    <t>Parking Garage 4</t>
  </si>
  <si>
    <t>Frln Lutgert</t>
  </si>
  <si>
    <t>Frln Science</t>
  </si>
  <si>
    <t>Frln Holmes</t>
  </si>
  <si>
    <t>Frln Bower</t>
  </si>
  <si>
    <t>Frln Kleist</t>
  </si>
  <si>
    <t>Frln Support</t>
  </si>
  <si>
    <t>Frln Marieb</t>
  </si>
  <si>
    <t>Frln Sugden</t>
  </si>
  <si>
    <t>Frln Edwards</t>
  </si>
  <si>
    <t>Frln Cohen</t>
  </si>
  <si>
    <t>Frln Emergency Tech</t>
  </si>
  <si>
    <t>Frln McTarnaghan</t>
  </si>
  <si>
    <t xml:space="preserve">Rec Field Water Fountain/North Drink Fountain </t>
  </si>
  <si>
    <t>South Bridge Loop Irrg Rec/We</t>
  </si>
  <si>
    <t>Total 17-18</t>
  </si>
  <si>
    <t>"+ or -" in gallons July 17 to June 18</t>
  </si>
  <si>
    <t>NLV Aug 2019</t>
  </si>
  <si>
    <t>NLV Jul 2019</t>
  </si>
  <si>
    <t>NLV Sep 2019</t>
  </si>
  <si>
    <t>NLV Oct 2019</t>
  </si>
  <si>
    <t>NLV Nov 2019</t>
  </si>
  <si>
    <t>NLV Dec 2019</t>
  </si>
  <si>
    <t>NLV Jan 2020</t>
  </si>
  <si>
    <t>NLV Feb 2020</t>
  </si>
  <si>
    <t>NLV Mar 2020</t>
  </si>
  <si>
    <t>NLV Apr 2020</t>
  </si>
  <si>
    <t>SLV Sep 2019</t>
  </si>
  <si>
    <t>SLV Oct 2019</t>
  </si>
  <si>
    <t>SLV Nov 2020</t>
  </si>
  <si>
    <t>SLV Dec 2020</t>
  </si>
  <si>
    <t>SLV Jan 2020</t>
  </si>
  <si>
    <t>SLV Feb 2020</t>
  </si>
  <si>
    <t>SLV Mar 2020</t>
  </si>
  <si>
    <t>SLV Apr 2020</t>
  </si>
  <si>
    <t>SLV/WLV  Jul 2019</t>
  </si>
  <si>
    <t>SLV/WLV Aug 2019</t>
  </si>
  <si>
    <t>SLV/WLV  Jun 2019</t>
  </si>
  <si>
    <t>SLV/WLV  May 2019</t>
  </si>
  <si>
    <t>NLV Jun 2019</t>
  </si>
  <si>
    <t>NLV May 2019</t>
  </si>
  <si>
    <t>main campus</t>
  </si>
  <si>
    <t>housing</t>
  </si>
  <si>
    <t>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</si>
</sst>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quotePrefix="1" applyNumberFormat="1" applyBorder="1" applyAlignment="1">
      <alignment horizontal="center" vertical="center" wrapText="1"/>
    </xf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37" fontId="0" fillId="0" borderId="1" xfId="0" applyNumberFormat="1" applyBorder="1"/>
    <xf numFmtId="3" fontId="0" fillId="0" borderId="1" xfId="0" applyNumberFormat="1" applyFill="1" applyBorder="1"/>
    <xf numFmtId="0" fontId="0" fillId="0" borderId="2" xfId="0" applyFill="1" applyBorder="1"/>
    <xf numFmtId="0" fontId="0" fillId="2" borderId="3" xfId="0" applyFill="1" applyBorder="1"/>
    <xf numFmtId="0" fontId="0" fillId="2" borderId="1" xfId="0" applyFill="1" applyBorder="1"/>
    <xf numFmtId="3" fontId="0" fillId="0" borderId="4" xfId="0" applyNumberFormat="1" applyBorder="1"/>
    <xf numFmtId="0" fontId="0" fillId="3" borderId="1" xfId="0" applyFill="1" applyBorder="1"/>
    <xf numFmtId="3" fontId="0" fillId="0" borderId="5" xfId="0" applyNumberFormat="1" applyBorder="1"/>
    <xf numFmtId="0" fontId="0" fillId="0" borderId="1" xfId="0" applyFill="1" applyBorder="1"/>
    <xf numFmtId="3" fontId="0" fillId="0" borderId="6" xfId="0" applyNumberFormat="1" applyBorder="1"/>
    <xf numFmtId="0" fontId="0" fillId="0" borderId="7" xfId="0" applyFill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6" xfId="0" applyBorder="1"/>
    <xf numFmtId="0" fontId="2" fillId="0" borderId="0" xfId="0" applyFont="1" applyFill="1" applyBorder="1" applyAlignment="1"/>
    <xf numFmtId="3" fontId="0" fillId="0" borderId="1" xfId="0" applyNumberFormat="1" applyBorder="1" applyAlignment="1">
      <alignment vertical="center"/>
    </xf>
    <xf numFmtId="0" fontId="2" fillId="0" borderId="0" xfId="0" applyFont="1" applyBorder="1"/>
    <xf numFmtId="0" fontId="0" fillId="0" borderId="1" xfId="0" applyBorder="1"/>
    <xf numFmtId="0" fontId="0" fillId="0" borderId="10" xfId="0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0" fontId="0" fillId="0" borderId="11" xfId="0" applyFill="1" applyBorder="1"/>
    <xf numFmtId="16" fontId="1" fillId="0" borderId="0" xfId="0" applyNumberFormat="1" applyFont="1" applyAlignment="1">
      <alignment vertical="top"/>
    </xf>
    <xf numFmtId="3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3" fontId="0" fillId="0" borderId="2" xfId="0" applyNumberFormat="1" applyBorder="1"/>
    <xf numFmtId="3" fontId="0" fillId="0" borderId="12" xfId="0" applyNumberFormat="1" applyBorder="1"/>
    <xf numFmtId="3" fontId="0" fillId="0" borderId="6" xfId="0" quotePrefix="1" applyNumberForma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4" xfId="0" applyBorder="1" applyAlignment="1">
      <alignment vertical="center"/>
    </xf>
    <xf numFmtId="0" fontId="0" fillId="0" borderId="17" xfId="0" applyBorder="1"/>
    <xf numFmtId="0" fontId="0" fillId="0" borderId="0" xfId="0" applyAlignment="1">
      <alignment wrapText="1"/>
    </xf>
    <xf numFmtId="4" fontId="0" fillId="0" borderId="0" xfId="0" applyNumberFormat="1"/>
    <xf numFmtId="0" fontId="0" fillId="4" borderId="0" xfId="0" applyFill="1"/>
    <xf numFmtId="0" fontId="3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Fill="1"/>
    <xf numFmtId="0" fontId="0" fillId="0" borderId="0" xfId="0" applyFill="1"/>
    <xf numFmtId="3" fontId="0" fillId="0" borderId="0" xfId="0" applyNumberFormat="1" applyAlignment="1">
      <alignment wrapText="1"/>
    </xf>
    <xf numFmtId="3" fontId="0" fillId="0" borderId="0" xfId="0" applyNumberFormat="1" applyFill="1"/>
    <xf numFmtId="3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P/RESTRICTED%20DATA%20-%20FRONT%20DESK%20PROCEDURES/4%20MONTHLY/2%20Utilities/Energy%20Usage%20Statistics/Water%20Bills/Water%20Bills%20FY17-18%20&amp;%20FY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2018 Gallons"/>
      <sheetName val="2017-2018 Cost"/>
      <sheetName val="2018-2019 Gallons"/>
      <sheetName val="2018-2019 Cost"/>
    </sheetNames>
    <sheetDataSet>
      <sheetData sheetId="0" refreshError="1"/>
      <sheetData sheetId="1" refreshError="1"/>
      <sheetData sheetId="2" refreshError="1">
        <row r="2">
          <cell r="O2">
            <v>500000</v>
          </cell>
        </row>
        <row r="3">
          <cell r="O3">
            <v>156000</v>
          </cell>
        </row>
        <row r="4">
          <cell r="O4">
            <v>427000</v>
          </cell>
        </row>
        <row r="5">
          <cell r="O5">
            <v>269000</v>
          </cell>
        </row>
        <row r="6">
          <cell r="O6">
            <v>153000</v>
          </cell>
        </row>
        <row r="7">
          <cell r="O7">
            <v>32000</v>
          </cell>
        </row>
        <row r="8">
          <cell r="O8">
            <v>9195000</v>
          </cell>
        </row>
        <row r="9">
          <cell r="O9">
            <v>86000</v>
          </cell>
        </row>
        <row r="10">
          <cell r="O10">
            <v>164000</v>
          </cell>
        </row>
        <row r="11">
          <cell r="O11">
            <v>219000</v>
          </cell>
        </row>
        <row r="12">
          <cell r="O12">
            <v>316000</v>
          </cell>
        </row>
        <row r="13">
          <cell r="O13">
            <v>3000</v>
          </cell>
        </row>
        <row r="14">
          <cell r="O14">
            <v>52000</v>
          </cell>
        </row>
        <row r="15">
          <cell r="O15">
            <v>261000</v>
          </cell>
        </row>
        <row r="16">
          <cell r="O16">
            <v>5199000</v>
          </cell>
        </row>
        <row r="17">
          <cell r="O17">
            <v>75000</v>
          </cell>
        </row>
        <row r="18">
          <cell r="O18">
            <v>1282000</v>
          </cell>
        </row>
        <row r="19">
          <cell r="O19">
            <v>249000</v>
          </cell>
        </row>
        <row r="20">
          <cell r="O20">
            <v>40000</v>
          </cell>
        </row>
        <row r="21">
          <cell r="O21">
            <v>89000</v>
          </cell>
        </row>
        <row r="22">
          <cell r="O22">
            <v>29000</v>
          </cell>
        </row>
        <row r="23">
          <cell r="O23">
            <v>204000</v>
          </cell>
        </row>
        <row r="24">
          <cell r="O24">
            <v>416000</v>
          </cell>
        </row>
        <row r="25">
          <cell r="O25">
            <v>838000</v>
          </cell>
        </row>
        <row r="26">
          <cell r="O26">
            <v>44000</v>
          </cell>
        </row>
        <row r="27">
          <cell r="O27">
            <v>210000</v>
          </cell>
        </row>
        <row r="28">
          <cell r="O28">
            <v>424000</v>
          </cell>
        </row>
        <row r="29">
          <cell r="O29">
            <v>75000</v>
          </cell>
        </row>
        <row r="30">
          <cell r="O30">
            <v>307000</v>
          </cell>
        </row>
        <row r="31">
          <cell r="O31">
            <v>590000</v>
          </cell>
        </row>
        <row r="32">
          <cell r="O32">
            <v>318000</v>
          </cell>
        </row>
        <row r="33">
          <cell r="O33">
            <v>64000</v>
          </cell>
        </row>
        <row r="34">
          <cell r="O34">
            <v>188000</v>
          </cell>
        </row>
        <row r="35">
          <cell r="O35">
            <v>149000</v>
          </cell>
        </row>
        <row r="36">
          <cell r="O36">
            <v>179000</v>
          </cell>
        </row>
        <row r="37">
          <cell r="O37">
            <v>78000</v>
          </cell>
        </row>
        <row r="38">
          <cell r="O38">
            <v>54000</v>
          </cell>
        </row>
        <row r="39">
          <cell r="O39">
            <v>75000</v>
          </cell>
        </row>
        <row r="44">
          <cell r="O44" t="str">
            <v>Total 18-19</v>
          </cell>
        </row>
        <row r="45">
          <cell r="O45">
            <v>11230000</v>
          </cell>
        </row>
        <row r="46">
          <cell r="O46">
            <v>4000</v>
          </cell>
        </row>
        <row r="49">
          <cell r="O49" t="str">
            <v>Total 18-19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2000</v>
          </cell>
        </row>
        <row r="56">
          <cell r="O56">
            <v>0</v>
          </cell>
        </row>
        <row r="57"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C7D0-0B15-480A-8E22-F1152C59766B}">
  <dimension ref="B1:C16"/>
  <sheetViews>
    <sheetView tabSelected="1" workbookViewId="0">
      <selection activeCell="G20" sqref="G20"/>
    </sheetView>
  </sheetViews>
  <sheetFormatPr defaultRowHeight="15" x14ac:dyDescent="0.25"/>
  <cols>
    <col min="2" max="2" width="12.5703125" bestFit="1" customWidth="1"/>
  </cols>
  <sheetData>
    <row r="1" spans="2:3" x14ac:dyDescent="0.25">
      <c r="B1" t="s">
        <v>98</v>
      </c>
    </row>
    <row r="2" spans="2:3" x14ac:dyDescent="0.25">
      <c r="B2">
        <v>1972000</v>
      </c>
    </row>
    <row r="3" spans="2:3" x14ac:dyDescent="0.25">
      <c r="B3">
        <v>2031000</v>
      </c>
    </row>
    <row r="4" spans="2:3" x14ac:dyDescent="0.25">
      <c r="B4">
        <v>1923000</v>
      </c>
    </row>
    <row r="5" spans="2:3" x14ac:dyDescent="0.25">
      <c r="B5">
        <v>2218000</v>
      </c>
    </row>
    <row r="6" spans="2:3" x14ac:dyDescent="0.25">
      <c r="B6">
        <v>1618000</v>
      </c>
    </row>
    <row r="7" spans="2:3" x14ac:dyDescent="0.25">
      <c r="B7">
        <v>1343000</v>
      </c>
    </row>
    <row r="8" spans="2:3" x14ac:dyDescent="0.25">
      <c r="B8">
        <v>1550000</v>
      </c>
    </row>
    <row r="9" spans="2:3" x14ac:dyDescent="0.25">
      <c r="B9">
        <v>1551000</v>
      </c>
    </row>
    <row r="10" spans="2:3" x14ac:dyDescent="0.25">
      <c r="B10">
        <v>1425000</v>
      </c>
    </row>
    <row r="11" spans="2:3" x14ac:dyDescent="0.25">
      <c r="B11">
        <v>1012000</v>
      </c>
    </row>
    <row r="12" spans="2:3" x14ac:dyDescent="0.25">
      <c r="B12">
        <f>SUM(B2:B11)</f>
        <v>16643000</v>
      </c>
    </row>
    <row r="13" spans="2:3" x14ac:dyDescent="0.25">
      <c r="B13" s="45"/>
    </row>
    <row r="14" spans="2:3" x14ac:dyDescent="0.25">
      <c r="B14" s="6">
        <v>16643000</v>
      </c>
      <c r="C14" t="s">
        <v>98</v>
      </c>
    </row>
    <row r="15" spans="2:3" ht="15.75" thickBot="1" x14ac:dyDescent="0.3">
      <c r="B15" s="53">
        <v>63538000</v>
      </c>
      <c r="C15" t="s">
        <v>99</v>
      </c>
    </row>
    <row r="16" spans="2:3" ht="15.75" thickTop="1" x14ac:dyDescent="0.25">
      <c r="B16" s="6">
        <f>SUM(B14:B15)</f>
        <v>80181000</v>
      </c>
      <c r="C16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A4A3-5E87-4281-A451-DB6F9CBCCFF5}">
  <dimension ref="A1:AJ15"/>
  <sheetViews>
    <sheetView workbookViewId="0">
      <selection activeCell="Z16" sqref="Z16"/>
    </sheetView>
  </sheetViews>
  <sheetFormatPr defaultRowHeight="15" x14ac:dyDescent="0.25"/>
  <cols>
    <col min="3" max="6" width="5" style="46" bestFit="1" customWidth="1"/>
    <col min="7" max="7" width="6" style="46" customWidth="1"/>
    <col min="8" max="8" width="6.85546875" style="46" customWidth="1"/>
    <col min="9" max="12" width="9.140625" style="46"/>
    <col min="15" max="15" width="11.28515625" customWidth="1"/>
    <col min="16" max="16" width="8.7109375" customWidth="1"/>
    <col min="17" max="17" width="10.28515625" customWidth="1"/>
    <col min="18" max="18" width="7.5703125" customWidth="1"/>
    <col min="19" max="19" width="6" customWidth="1"/>
    <col min="20" max="20" width="6.85546875" customWidth="1"/>
    <col min="25" max="25" width="9.140625" style="6"/>
    <col min="26" max="26" width="12.7109375" style="6" bestFit="1" customWidth="1"/>
  </cols>
  <sheetData>
    <row r="1" spans="1:36" s="43" customFormat="1" ht="65.25" customHeight="1" x14ac:dyDescent="0.25">
      <c r="A1" s="43" t="s">
        <v>97</v>
      </c>
      <c r="B1" s="43" t="s">
        <v>96</v>
      </c>
      <c r="C1" s="47" t="s">
        <v>75</v>
      </c>
      <c r="D1" s="47" t="s">
        <v>74</v>
      </c>
      <c r="E1" s="47" t="s">
        <v>76</v>
      </c>
      <c r="F1" s="47" t="s">
        <v>77</v>
      </c>
      <c r="G1" s="47" t="s">
        <v>78</v>
      </c>
      <c r="H1" s="47" t="s">
        <v>79</v>
      </c>
      <c r="I1" s="47" t="s">
        <v>80</v>
      </c>
      <c r="J1" s="47" t="s">
        <v>81</v>
      </c>
      <c r="K1" s="47" t="s">
        <v>82</v>
      </c>
      <c r="L1" s="47" t="s">
        <v>83</v>
      </c>
      <c r="M1" s="43" t="s">
        <v>95</v>
      </c>
      <c r="N1" s="43" t="s">
        <v>94</v>
      </c>
      <c r="O1" s="43" t="s">
        <v>92</v>
      </c>
      <c r="P1" s="43" t="s">
        <v>93</v>
      </c>
      <c r="Q1" s="43" t="s">
        <v>84</v>
      </c>
      <c r="R1" s="43" t="s">
        <v>85</v>
      </c>
      <c r="S1" s="43" t="s">
        <v>86</v>
      </c>
      <c r="T1" s="43" t="s">
        <v>87</v>
      </c>
      <c r="U1" s="43" t="s">
        <v>88</v>
      </c>
      <c r="V1" s="43" t="s">
        <v>89</v>
      </c>
      <c r="W1" s="43" t="s">
        <v>90</v>
      </c>
      <c r="X1" s="43" t="s">
        <v>91</v>
      </c>
      <c r="Y1" s="51"/>
      <c r="Z1" s="6"/>
      <c r="AA1" s="44"/>
    </row>
    <row r="2" spans="1:36" x14ac:dyDescent="0.25">
      <c r="A2">
        <v>20</v>
      </c>
      <c r="B2">
        <v>1</v>
      </c>
      <c r="C2" s="48">
        <v>0</v>
      </c>
      <c r="D2" s="49">
        <v>26</v>
      </c>
      <c r="E2" s="48">
        <v>42</v>
      </c>
      <c r="F2" s="48">
        <v>44</v>
      </c>
      <c r="G2" s="48">
        <v>41</v>
      </c>
      <c r="H2" s="48">
        <v>31</v>
      </c>
      <c r="I2" s="48">
        <v>46</v>
      </c>
      <c r="J2" s="48">
        <v>41</v>
      </c>
      <c r="K2" s="48">
        <v>19</v>
      </c>
      <c r="L2" s="49">
        <v>11</v>
      </c>
      <c r="M2">
        <v>34</v>
      </c>
      <c r="N2">
        <v>20</v>
      </c>
      <c r="O2">
        <v>49</v>
      </c>
      <c r="P2">
        <v>189</v>
      </c>
      <c r="Q2">
        <v>285</v>
      </c>
      <c r="R2">
        <v>277</v>
      </c>
      <c r="S2">
        <v>242</v>
      </c>
      <c r="T2">
        <v>168</v>
      </c>
      <c r="U2">
        <v>300</v>
      </c>
      <c r="V2">
        <v>262</v>
      </c>
      <c r="W2">
        <v>121</v>
      </c>
      <c r="X2">
        <v>36</v>
      </c>
      <c r="Y2" s="6">
        <f>SUM(A2:X2)</f>
        <v>2305</v>
      </c>
      <c r="Z2" s="6">
        <v>2305000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x14ac:dyDescent="0.25">
      <c r="A3">
        <v>4</v>
      </c>
      <c r="B3">
        <v>0</v>
      </c>
      <c r="C3" s="48">
        <v>1</v>
      </c>
      <c r="D3" s="48">
        <v>21</v>
      </c>
      <c r="E3" s="48">
        <v>31</v>
      </c>
      <c r="F3" s="48">
        <v>30</v>
      </c>
      <c r="G3" s="48">
        <v>32</v>
      </c>
      <c r="H3" s="48">
        <v>16</v>
      </c>
      <c r="I3" s="48">
        <v>33</v>
      </c>
      <c r="J3" s="48">
        <v>27</v>
      </c>
      <c r="K3" s="48">
        <v>18</v>
      </c>
      <c r="L3" s="49">
        <v>18</v>
      </c>
      <c r="M3">
        <v>0</v>
      </c>
      <c r="N3">
        <v>0</v>
      </c>
      <c r="O3">
        <v>0</v>
      </c>
      <c r="P3">
        <v>1</v>
      </c>
      <c r="Q3">
        <v>0</v>
      </c>
      <c r="R3">
        <v>1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 s="6">
        <f>SUM(A3:X3)</f>
        <v>233</v>
      </c>
      <c r="Z3" s="6">
        <v>233000</v>
      </c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x14ac:dyDescent="0.25">
      <c r="A4">
        <v>1</v>
      </c>
      <c r="B4">
        <v>1</v>
      </c>
      <c r="C4" s="48">
        <v>1</v>
      </c>
      <c r="D4" s="48">
        <v>1</v>
      </c>
      <c r="E4" s="48">
        <v>0</v>
      </c>
      <c r="F4" s="48">
        <v>20</v>
      </c>
      <c r="G4" s="48">
        <v>99</v>
      </c>
      <c r="H4" s="48">
        <v>150</v>
      </c>
      <c r="I4" s="48">
        <v>128</v>
      </c>
      <c r="J4" s="48">
        <v>94</v>
      </c>
      <c r="K4" s="48">
        <v>140</v>
      </c>
      <c r="L4" s="49">
        <v>118</v>
      </c>
      <c r="M4">
        <v>1098</v>
      </c>
      <c r="N4">
        <v>984</v>
      </c>
      <c r="O4">
        <v>1061</v>
      </c>
      <c r="P4">
        <v>1118</v>
      </c>
      <c r="Q4">
        <v>1143</v>
      </c>
      <c r="R4">
        <v>1042</v>
      </c>
      <c r="S4">
        <v>688</v>
      </c>
      <c r="T4">
        <v>522</v>
      </c>
      <c r="U4">
        <v>532</v>
      </c>
      <c r="V4">
        <v>647</v>
      </c>
      <c r="W4">
        <v>783</v>
      </c>
      <c r="X4">
        <v>755</v>
      </c>
      <c r="Y4" s="6">
        <f>SUM(A4:X4)</f>
        <v>11126</v>
      </c>
      <c r="Z4" s="6">
        <v>11126000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x14ac:dyDescent="0.25">
      <c r="A5">
        <v>6</v>
      </c>
      <c r="B5">
        <v>1</v>
      </c>
      <c r="C5" s="48">
        <v>0</v>
      </c>
      <c r="D5" s="48">
        <v>32</v>
      </c>
      <c r="E5" s="48">
        <v>47</v>
      </c>
      <c r="F5" s="48">
        <v>58</v>
      </c>
      <c r="G5" s="48">
        <v>70</v>
      </c>
      <c r="H5" s="48">
        <v>33</v>
      </c>
      <c r="I5" s="48">
        <v>87</v>
      </c>
      <c r="J5" s="48">
        <v>93</v>
      </c>
      <c r="K5" s="48">
        <v>28</v>
      </c>
      <c r="L5" s="49">
        <v>11</v>
      </c>
      <c r="M5">
        <v>236</v>
      </c>
      <c r="N5">
        <v>101</v>
      </c>
      <c r="O5">
        <v>68</v>
      </c>
      <c r="P5">
        <v>296</v>
      </c>
      <c r="Q5">
        <v>472</v>
      </c>
      <c r="R5">
        <v>632</v>
      </c>
      <c r="S5">
        <v>714</v>
      </c>
      <c r="T5">
        <v>395</v>
      </c>
      <c r="U5">
        <v>802</v>
      </c>
      <c r="V5">
        <v>831</v>
      </c>
      <c r="W5">
        <v>437</v>
      </c>
      <c r="X5">
        <v>97</v>
      </c>
      <c r="Y5" s="6">
        <f>SUM(A5:X5)</f>
        <v>5547</v>
      </c>
      <c r="Z5" s="6">
        <v>5547000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x14ac:dyDescent="0.25">
      <c r="A6">
        <v>7</v>
      </c>
      <c r="B6">
        <v>0</v>
      </c>
      <c r="C6" s="48">
        <v>44</v>
      </c>
      <c r="D6" s="48">
        <v>81</v>
      </c>
      <c r="E6" s="48">
        <v>30</v>
      </c>
      <c r="F6" s="48">
        <v>28</v>
      </c>
      <c r="G6" s="48">
        <v>22</v>
      </c>
      <c r="H6" s="48">
        <v>12</v>
      </c>
      <c r="I6" s="48">
        <v>24</v>
      </c>
      <c r="J6" s="48">
        <v>19</v>
      </c>
      <c r="K6" s="48">
        <v>16</v>
      </c>
      <c r="L6" s="49">
        <v>8</v>
      </c>
      <c r="M6">
        <v>203</v>
      </c>
      <c r="N6">
        <v>152</v>
      </c>
      <c r="O6">
        <v>61</v>
      </c>
      <c r="P6">
        <v>464</v>
      </c>
      <c r="Q6">
        <v>663</v>
      </c>
      <c r="R6">
        <v>869</v>
      </c>
      <c r="S6">
        <v>862</v>
      </c>
      <c r="T6">
        <v>487</v>
      </c>
      <c r="U6">
        <v>1279</v>
      </c>
      <c r="V6">
        <v>1303</v>
      </c>
      <c r="W6">
        <v>999</v>
      </c>
      <c r="X6">
        <v>297</v>
      </c>
      <c r="Y6" s="6">
        <f>SUM(A6:X6)</f>
        <v>7930</v>
      </c>
      <c r="Z6" s="6">
        <v>7930000</v>
      </c>
    </row>
    <row r="7" spans="1:36" x14ac:dyDescent="0.25">
      <c r="A7">
        <v>3</v>
      </c>
      <c r="B7">
        <v>0</v>
      </c>
      <c r="C7" s="48">
        <v>3</v>
      </c>
      <c r="D7" s="48">
        <v>26</v>
      </c>
      <c r="E7" s="48">
        <v>38</v>
      </c>
      <c r="F7" s="48">
        <v>38</v>
      </c>
      <c r="G7" s="48">
        <v>35</v>
      </c>
      <c r="H7" s="48">
        <v>19</v>
      </c>
      <c r="I7" s="48">
        <v>35</v>
      </c>
      <c r="J7" s="48">
        <v>76</v>
      </c>
      <c r="K7" s="48">
        <v>95</v>
      </c>
      <c r="L7" s="49">
        <v>94</v>
      </c>
      <c r="M7">
        <v>54</v>
      </c>
      <c r="N7">
        <v>37</v>
      </c>
      <c r="O7">
        <v>64</v>
      </c>
      <c r="P7">
        <v>286</v>
      </c>
      <c r="Q7">
        <v>448</v>
      </c>
      <c r="R7">
        <v>432</v>
      </c>
      <c r="S7">
        <v>450</v>
      </c>
      <c r="T7">
        <v>226</v>
      </c>
      <c r="U7">
        <v>471</v>
      </c>
      <c r="V7">
        <v>432</v>
      </c>
      <c r="W7">
        <v>244</v>
      </c>
      <c r="X7">
        <v>78</v>
      </c>
      <c r="Y7" s="6">
        <f>SUM(A7:X7)</f>
        <v>3684</v>
      </c>
      <c r="Z7" s="6">
        <v>3684000</v>
      </c>
    </row>
    <row r="8" spans="1:36" s="50" customFormat="1" x14ac:dyDescent="0.25">
      <c r="A8" s="50">
        <v>164</v>
      </c>
      <c r="B8" s="50">
        <v>144</v>
      </c>
      <c r="C8" s="49">
        <v>270</v>
      </c>
      <c r="D8" s="49">
        <v>200</v>
      </c>
      <c r="E8" s="49">
        <v>336</v>
      </c>
      <c r="F8" s="49">
        <v>375</v>
      </c>
      <c r="G8" s="49">
        <v>492</v>
      </c>
      <c r="H8" s="49">
        <v>297</v>
      </c>
      <c r="I8" s="49">
        <v>439</v>
      </c>
      <c r="J8" s="49">
        <v>392</v>
      </c>
      <c r="K8" s="49">
        <v>273</v>
      </c>
      <c r="L8" s="49">
        <v>97</v>
      </c>
      <c r="M8" s="50">
        <v>692</v>
      </c>
      <c r="N8" s="50">
        <v>698</v>
      </c>
      <c r="O8" s="50">
        <v>746</v>
      </c>
      <c r="P8" s="50">
        <v>747</v>
      </c>
      <c r="Q8" s="50">
        <v>868</v>
      </c>
      <c r="R8" s="50">
        <v>781</v>
      </c>
      <c r="S8" s="50">
        <v>856</v>
      </c>
      <c r="T8" s="50">
        <v>644</v>
      </c>
      <c r="U8" s="50">
        <v>891</v>
      </c>
      <c r="V8" s="50">
        <v>864</v>
      </c>
      <c r="W8" s="50">
        <v>620</v>
      </c>
      <c r="X8" s="50">
        <v>466</v>
      </c>
      <c r="Y8" s="52">
        <f>SUM(A8:X8)</f>
        <v>12352</v>
      </c>
      <c r="Z8" s="6">
        <v>12352000</v>
      </c>
    </row>
    <row r="9" spans="1:36" x14ac:dyDescent="0.25">
      <c r="A9">
        <v>54</v>
      </c>
      <c r="B9">
        <v>104</v>
      </c>
      <c r="C9" s="48">
        <v>210</v>
      </c>
      <c r="D9" s="48">
        <v>123</v>
      </c>
      <c r="E9" s="48">
        <v>93</v>
      </c>
      <c r="F9" s="48">
        <v>96</v>
      </c>
      <c r="G9" s="48">
        <v>83</v>
      </c>
      <c r="H9" s="48">
        <v>54</v>
      </c>
      <c r="I9" s="48">
        <v>101</v>
      </c>
      <c r="J9" s="48">
        <v>88</v>
      </c>
      <c r="K9" s="48">
        <v>107</v>
      </c>
      <c r="L9" s="49">
        <v>51</v>
      </c>
      <c r="Y9" s="6">
        <f>SUM(A9:X9)</f>
        <v>1164</v>
      </c>
      <c r="Z9" s="6">
        <v>1164000</v>
      </c>
    </row>
    <row r="10" spans="1:36" x14ac:dyDescent="0.25">
      <c r="A10">
        <v>4</v>
      </c>
      <c r="B10">
        <v>4</v>
      </c>
      <c r="C10" s="48">
        <v>4</v>
      </c>
      <c r="D10" s="48">
        <v>3</v>
      </c>
      <c r="E10" s="48">
        <v>5</v>
      </c>
      <c r="F10" s="48">
        <v>3</v>
      </c>
      <c r="G10" s="48">
        <v>2</v>
      </c>
      <c r="H10" s="48">
        <v>3</v>
      </c>
      <c r="I10" s="48">
        <v>3</v>
      </c>
      <c r="J10" s="48">
        <v>4</v>
      </c>
      <c r="K10" s="48">
        <v>3</v>
      </c>
      <c r="L10" s="49">
        <v>3</v>
      </c>
      <c r="Y10" s="6">
        <f>SUM(A10:X10)</f>
        <v>41</v>
      </c>
      <c r="Z10" s="6">
        <v>41000</v>
      </c>
    </row>
    <row r="11" spans="1:36" s="50" customFormat="1" x14ac:dyDescent="0.25">
      <c r="A11" s="50">
        <v>296</v>
      </c>
      <c r="B11" s="50">
        <v>151</v>
      </c>
      <c r="C11" s="49">
        <v>191</v>
      </c>
      <c r="D11" s="49">
        <v>366</v>
      </c>
      <c r="E11" s="49">
        <v>475</v>
      </c>
      <c r="F11" s="49">
        <v>602</v>
      </c>
      <c r="G11" s="49">
        <v>652</v>
      </c>
      <c r="H11" s="49">
        <v>486</v>
      </c>
      <c r="I11" s="49">
        <v>400</v>
      </c>
      <c r="J11" s="49">
        <v>381</v>
      </c>
      <c r="K11" s="49">
        <v>413</v>
      </c>
      <c r="L11" s="49">
        <v>366</v>
      </c>
      <c r="Y11" s="52">
        <f>SUM(A11:X11)</f>
        <v>4779</v>
      </c>
      <c r="Z11" s="6">
        <v>4779000</v>
      </c>
    </row>
    <row r="12" spans="1:36" s="50" customFormat="1" x14ac:dyDescent="0.25">
      <c r="A12" s="50">
        <v>192</v>
      </c>
      <c r="B12" s="50">
        <v>239</v>
      </c>
      <c r="C12" s="49">
        <v>393</v>
      </c>
      <c r="D12" s="49">
        <v>693</v>
      </c>
      <c r="E12" s="49">
        <v>720</v>
      </c>
      <c r="F12" s="49">
        <v>800</v>
      </c>
      <c r="G12" s="49">
        <v>963</v>
      </c>
      <c r="H12" s="49">
        <v>789</v>
      </c>
      <c r="I12" s="49">
        <v>843</v>
      </c>
      <c r="J12" s="49">
        <v>703</v>
      </c>
      <c r="K12" s="49">
        <v>519</v>
      </c>
      <c r="L12" s="49">
        <v>498</v>
      </c>
      <c r="Y12" s="52">
        <f>SUM(A12:X12)</f>
        <v>7352</v>
      </c>
      <c r="Z12" s="6">
        <v>7352000</v>
      </c>
    </row>
    <row r="13" spans="1:36" s="50" customFormat="1" x14ac:dyDescent="0.25">
      <c r="A13" s="50">
        <v>294</v>
      </c>
      <c r="B13" s="50">
        <v>249</v>
      </c>
      <c r="C13" s="49">
        <v>279</v>
      </c>
      <c r="D13" s="49">
        <v>266</v>
      </c>
      <c r="E13" s="49">
        <v>384</v>
      </c>
      <c r="F13" s="49">
        <v>363</v>
      </c>
      <c r="G13" s="49">
        <v>357</v>
      </c>
      <c r="H13" s="49">
        <v>217</v>
      </c>
      <c r="I13" s="49">
        <v>367</v>
      </c>
      <c r="J13" s="49">
        <v>369</v>
      </c>
      <c r="K13" s="49">
        <v>335</v>
      </c>
      <c r="L13" s="49">
        <v>167</v>
      </c>
      <c r="Y13" s="52">
        <f>SUM(A13:X13)</f>
        <v>3647</v>
      </c>
      <c r="Z13" s="6">
        <v>3647000</v>
      </c>
    </row>
    <row r="14" spans="1:36" s="50" customFormat="1" x14ac:dyDescent="0.25">
      <c r="A14" s="50">
        <v>236</v>
      </c>
      <c r="B14" s="50">
        <v>198</v>
      </c>
      <c r="C14" s="49">
        <v>132</v>
      </c>
      <c r="D14" s="49">
        <v>307</v>
      </c>
      <c r="E14" s="49">
        <v>398</v>
      </c>
      <c r="F14" s="49">
        <v>368</v>
      </c>
      <c r="G14" s="49">
        <v>353</v>
      </c>
      <c r="H14" s="49">
        <v>238</v>
      </c>
      <c r="I14" s="49">
        <v>395</v>
      </c>
      <c r="J14" s="49">
        <v>373</v>
      </c>
      <c r="K14" s="49">
        <v>279</v>
      </c>
      <c r="L14" s="49">
        <v>101</v>
      </c>
      <c r="Y14" s="52">
        <f>SUM(A14:X14)</f>
        <v>3378</v>
      </c>
      <c r="Z14" s="6">
        <v>3378000</v>
      </c>
    </row>
    <row r="15" spans="1:36" x14ac:dyDescent="0.25">
      <c r="Z15" s="6">
        <f>SUM(Z2:Z14)</f>
        <v>63538000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workbookViewId="0">
      <selection activeCell="R45" sqref="R45"/>
    </sheetView>
  </sheetViews>
  <sheetFormatPr defaultColWidth="9.140625" defaultRowHeight="15" x14ac:dyDescent="0.25"/>
  <cols>
    <col min="1" max="1" width="10.5703125" customWidth="1"/>
    <col min="2" max="2" width="45.7109375" bestFit="1" customWidth="1"/>
    <col min="3" max="4" width="9.140625" bestFit="1" customWidth="1"/>
    <col min="5" max="5" width="10.85546875" customWidth="1"/>
    <col min="6" max="6" width="13.28515625" customWidth="1"/>
    <col min="7" max="7" width="13.7109375" customWidth="1"/>
    <col min="8" max="8" width="10.85546875" customWidth="1"/>
    <col min="9" max="9" width="13.28515625" customWidth="1"/>
    <col min="10" max="10" width="12.85546875" customWidth="1"/>
    <col min="11" max="11" width="10.42578125" bestFit="1" customWidth="1"/>
    <col min="12" max="12" width="11.5703125" bestFit="1" customWidth="1"/>
    <col min="13" max="15" width="10.42578125" bestFit="1" customWidth="1"/>
    <col min="16" max="16" width="10.7109375" customWidth="1"/>
    <col min="17" max="17" width="10.5703125" style="42" bestFit="1" customWidth="1"/>
    <col min="18" max="18" width="11.85546875" customWidth="1"/>
  </cols>
  <sheetData>
    <row r="1" spans="1:18" ht="45" x14ac:dyDescent="0.25">
      <c r="A1" s="1" t="s">
        <v>0</v>
      </c>
      <c r="B1" s="2" t="s">
        <v>1</v>
      </c>
      <c r="C1" s="31">
        <v>43970</v>
      </c>
      <c r="D1" s="31">
        <v>44001</v>
      </c>
      <c r="E1" s="3">
        <v>43647</v>
      </c>
      <c r="F1" s="3">
        <v>43679</v>
      </c>
      <c r="G1" s="3">
        <v>43711</v>
      </c>
      <c r="H1" s="3">
        <v>43743</v>
      </c>
      <c r="I1" s="3">
        <v>43775</v>
      </c>
      <c r="J1" s="3">
        <v>43807</v>
      </c>
      <c r="K1" s="3">
        <v>43839</v>
      </c>
      <c r="L1" s="3">
        <v>43871</v>
      </c>
      <c r="M1" s="3">
        <v>43903</v>
      </c>
      <c r="N1" s="3">
        <v>43935</v>
      </c>
      <c r="O1" s="3">
        <v>43967</v>
      </c>
      <c r="P1" s="33">
        <v>43999</v>
      </c>
      <c r="Q1" s="37" t="s">
        <v>2</v>
      </c>
      <c r="R1" s="36" t="s">
        <v>3</v>
      </c>
    </row>
    <row r="2" spans="1:18" x14ac:dyDescent="0.25">
      <c r="A2" s="6">
        <f>'[1]2018-2019 Gallons'!$O$2</f>
        <v>500000</v>
      </c>
      <c r="B2" s="7" t="s">
        <v>4</v>
      </c>
      <c r="C2" s="8">
        <v>16000</v>
      </c>
      <c r="D2" s="8">
        <v>18000</v>
      </c>
      <c r="E2" s="8">
        <v>16000</v>
      </c>
      <c r="F2" s="8">
        <v>23000</v>
      </c>
      <c r="G2" s="8">
        <v>36000</v>
      </c>
      <c r="H2" s="8">
        <v>36000</v>
      </c>
      <c r="I2" s="8">
        <v>27000</v>
      </c>
      <c r="J2" s="9">
        <v>11000</v>
      </c>
      <c r="K2" s="8">
        <v>30000</v>
      </c>
      <c r="L2" s="8">
        <v>33000</v>
      </c>
      <c r="M2" s="8">
        <v>12000</v>
      </c>
      <c r="N2" s="8">
        <v>2000</v>
      </c>
      <c r="O2" s="8"/>
      <c r="P2" s="34"/>
      <c r="Q2" s="38">
        <f>SUM(E2:P2)</f>
        <v>226000</v>
      </c>
      <c r="R2" s="18">
        <f>Q2-A2</f>
        <v>-274000</v>
      </c>
    </row>
    <row r="3" spans="1:18" x14ac:dyDescent="0.25">
      <c r="A3" s="6">
        <f>'[1]2018-2019 Gallons'!$O$3</f>
        <v>156000</v>
      </c>
      <c r="B3" s="7" t="s">
        <v>5</v>
      </c>
      <c r="C3" s="8">
        <v>6000</v>
      </c>
      <c r="D3" s="8">
        <v>7000</v>
      </c>
      <c r="E3" s="8">
        <v>8000</v>
      </c>
      <c r="F3" s="8">
        <v>13000</v>
      </c>
      <c r="G3" s="8">
        <v>18000</v>
      </c>
      <c r="H3" s="8">
        <v>19000</v>
      </c>
      <c r="I3" s="8">
        <v>16000</v>
      </c>
      <c r="J3" s="9">
        <v>7000</v>
      </c>
      <c r="K3" s="8">
        <v>18000</v>
      </c>
      <c r="L3" s="8">
        <v>18000</v>
      </c>
      <c r="M3" s="8">
        <v>11000</v>
      </c>
      <c r="N3" s="8">
        <v>1000</v>
      </c>
      <c r="O3" s="8"/>
      <c r="P3" s="34"/>
      <c r="Q3" s="38">
        <f t="shared" ref="Q3:Q42" si="0">SUM(E3:P3)</f>
        <v>129000</v>
      </c>
      <c r="R3" s="18">
        <f t="shared" ref="R3:R43" si="1">Q3-A3</f>
        <v>-27000</v>
      </c>
    </row>
    <row r="4" spans="1:18" x14ac:dyDescent="0.25">
      <c r="A4" s="6">
        <f>'[1]2018-2019 Gallons'!$O$4</f>
        <v>427000</v>
      </c>
      <c r="B4" s="7" t="s">
        <v>6</v>
      </c>
      <c r="C4" s="8">
        <v>21000</v>
      </c>
      <c r="D4" s="8">
        <v>16000</v>
      </c>
      <c r="E4" s="8">
        <v>19000</v>
      </c>
      <c r="F4" s="8">
        <v>25000</v>
      </c>
      <c r="G4" s="8">
        <v>51000</v>
      </c>
      <c r="H4" s="8">
        <v>55000</v>
      </c>
      <c r="I4" s="8">
        <v>39000</v>
      </c>
      <c r="J4" s="9">
        <v>23000</v>
      </c>
      <c r="K4" s="8">
        <v>47000</v>
      </c>
      <c r="L4" s="8">
        <v>44000</v>
      </c>
      <c r="M4" s="8">
        <v>12000</v>
      </c>
      <c r="N4" s="8">
        <v>2000</v>
      </c>
      <c r="O4" s="8"/>
      <c r="P4" s="34"/>
      <c r="Q4" s="38">
        <f t="shared" si="0"/>
        <v>317000</v>
      </c>
      <c r="R4" s="18">
        <f t="shared" si="1"/>
        <v>-110000</v>
      </c>
    </row>
    <row r="5" spans="1:18" x14ac:dyDescent="0.25">
      <c r="A5" s="6">
        <f>'[1]2018-2019 Gallons'!$O$5</f>
        <v>269000</v>
      </c>
      <c r="B5" s="7" t="s">
        <v>7</v>
      </c>
      <c r="C5" s="8">
        <v>15000</v>
      </c>
      <c r="D5" s="8">
        <v>16000</v>
      </c>
      <c r="E5" s="8">
        <v>17000</v>
      </c>
      <c r="F5" s="8">
        <v>21000</v>
      </c>
      <c r="G5" s="8">
        <v>27000</v>
      </c>
      <c r="H5" s="8">
        <v>28000</v>
      </c>
      <c r="I5" s="8">
        <v>23000</v>
      </c>
      <c r="J5" s="9">
        <v>12000</v>
      </c>
      <c r="K5" s="8">
        <v>27000</v>
      </c>
      <c r="L5" s="8">
        <v>26000</v>
      </c>
      <c r="M5" s="8">
        <v>15000</v>
      </c>
      <c r="N5" s="8">
        <v>2000</v>
      </c>
      <c r="O5" s="8"/>
      <c r="P5" s="34"/>
      <c r="Q5" s="38">
        <f t="shared" si="0"/>
        <v>198000</v>
      </c>
      <c r="R5" s="18">
        <f t="shared" si="1"/>
        <v>-71000</v>
      </c>
    </row>
    <row r="6" spans="1:18" x14ac:dyDescent="0.25">
      <c r="A6" s="6">
        <f>'[1]2018-2019 Gallons'!$O$6</f>
        <v>153000</v>
      </c>
      <c r="B6" s="7" t="s">
        <v>8</v>
      </c>
      <c r="C6" s="8">
        <v>11000</v>
      </c>
      <c r="D6" s="8">
        <v>11000</v>
      </c>
      <c r="E6" s="8">
        <v>10000</v>
      </c>
      <c r="F6" s="8">
        <v>11000</v>
      </c>
      <c r="G6" s="8">
        <v>13000</v>
      </c>
      <c r="H6" s="8">
        <v>13000</v>
      </c>
      <c r="I6" s="8">
        <v>11000</v>
      </c>
      <c r="J6" s="9">
        <v>8000</v>
      </c>
      <c r="K6" s="8">
        <v>13000</v>
      </c>
      <c r="L6" s="8">
        <v>12000</v>
      </c>
      <c r="M6" s="8">
        <v>6000</v>
      </c>
      <c r="N6" s="8">
        <v>3000</v>
      </c>
      <c r="O6" s="8"/>
      <c r="P6" s="34"/>
      <c r="Q6" s="38">
        <f t="shared" si="0"/>
        <v>100000</v>
      </c>
      <c r="R6" s="18">
        <f t="shared" si="1"/>
        <v>-53000</v>
      </c>
    </row>
    <row r="7" spans="1:18" x14ac:dyDescent="0.25">
      <c r="A7" s="6">
        <f>'[1]2018-2019 Gallons'!$O$7</f>
        <v>32000</v>
      </c>
      <c r="B7" s="7" t="s">
        <v>9</v>
      </c>
      <c r="C7" s="8">
        <v>2000</v>
      </c>
      <c r="D7" s="8">
        <v>2000</v>
      </c>
      <c r="E7" s="8">
        <v>2000</v>
      </c>
      <c r="F7" s="8">
        <v>2000</v>
      </c>
      <c r="G7" s="8">
        <v>2000</v>
      </c>
      <c r="H7" s="8">
        <v>2000</v>
      </c>
      <c r="I7" s="10">
        <v>5000</v>
      </c>
      <c r="J7" s="9">
        <v>0</v>
      </c>
      <c r="K7" s="8">
        <v>1000</v>
      </c>
      <c r="L7" s="8">
        <v>1000</v>
      </c>
      <c r="M7" s="8">
        <v>0</v>
      </c>
      <c r="N7" s="8">
        <v>1000</v>
      </c>
      <c r="O7" s="8"/>
      <c r="P7" s="34"/>
      <c r="Q7" s="38">
        <f t="shared" si="0"/>
        <v>16000</v>
      </c>
      <c r="R7" s="18">
        <f t="shared" si="1"/>
        <v>-16000</v>
      </c>
    </row>
    <row r="8" spans="1:18" x14ac:dyDescent="0.25">
      <c r="A8" s="6">
        <f>'[1]2018-2019 Gallons'!$O$8</f>
        <v>9195000</v>
      </c>
      <c r="B8" s="7" t="s">
        <v>10</v>
      </c>
      <c r="C8" s="8">
        <v>895000</v>
      </c>
      <c r="D8" s="8">
        <v>964000</v>
      </c>
      <c r="E8" s="8">
        <v>1012000</v>
      </c>
      <c r="F8" s="8">
        <v>953000</v>
      </c>
      <c r="G8" s="8">
        <v>710000</v>
      </c>
      <c r="H8" s="8">
        <v>796000</v>
      </c>
      <c r="I8" s="8">
        <v>418000</v>
      </c>
      <c r="J8" s="9">
        <v>415000</v>
      </c>
      <c r="K8" s="8">
        <v>311000</v>
      </c>
      <c r="L8" s="8">
        <v>285000</v>
      </c>
      <c r="M8" s="8">
        <v>453000</v>
      </c>
      <c r="N8" s="8">
        <v>488000</v>
      </c>
      <c r="O8" s="8"/>
      <c r="P8" s="34"/>
      <c r="Q8" s="38">
        <f t="shared" si="0"/>
        <v>5841000</v>
      </c>
      <c r="R8" s="18">
        <f t="shared" si="1"/>
        <v>-3354000</v>
      </c>
    </row>
    <row r="9" spans="1:18" x14ac:dyDescent="0.25">
      <c r="A9" s="6">
        <f>'[1]2018-2019 Gallons'!$O$9</f>
        <v>86000</v>
      </c>
      <c r="B9" s="7" t="s">
        <v>11</v>
      </c>
      <c r="C9" s="8">
        <v>6000</v>
      </c>
      <c r="D9" s="8">
        <v>7000</v>
      </c>
      <c r="E9" s="8">
        <v>8000</v>
      </c>
      <c r="F9" s="8">
        <v>15000</v>
      </c>
      <c r="G9" s="8">
        <v>8000</v>
      </c>
      <c r="H9" s="8">
        <v>8000</v>
      </c>
      <c r="I9" s="8">
        <v>7000</v>
      </c>
      <c r="J9" s="9">
        <v>5000</v>
      </c>
      <c r="K9" s="8">
        <v>9000</v>
      </c>
      <c r="L9" s="8">
        <v>12000</v>
      </c>
      <c r="M9" s="8">
        <v>5000</v>
      </c>
      <c r="N9" s="8">
        <v>1000</v>
      </c>
      <c r="O9" s="8"/>
      <c r="P9" s="34"/>
      <c r="Q9" s="38">
        <f t="shared" si="0"/>
        <v>78000</v>
      </c>
      <c r="R9" s="18">
        <f t="shared" si="1"/>
        <v>-8000</v>
      </c>
    </row>
    <row r="10" spans="1:18" x14ac:dyDescent="0.25">
      <c r="A10" s="6">
        <f>'[1]2018-2019 Gallons'!$O$10</f>
        <v>164000</v>
      </c>
      <c r="B10" s="7" t="s">
        <v>12</v>
      </c>
      <c r="C10" s="8">
        <v>11000</v>
      </c>
      <c r="D10" s="8">
        <v>14000</v>
      </c>
      <c r="E10" s="8">
        <v>14000</v>
      </c>
      <c r="F10" s="8">
        <v>56000</v>
      </c>
      <c r="G10" s="8">
        <v>42000</v>
      </c>
      <c r="H10" s="8">
        <v>12000</v>
      </c>
      <c r="I10" s="8">
        <v>10000</v>
      </c>
      <c r="J10" s="9">
        <v>8000</v>
      </c>
      <c r="K10" s="8">
        <v>11000</v>
      </c>
      <c r="L10" s="8">
        <v>18000</v>
      </c>
      <c r="M10" s="8">
        <v>10000</v>
      </c>
      <c r="N10" s="8">
        <v>1000</v>
      </c>
      <c r="O10" s="8"/>
      <c r="P10" s="34"/>
      <c r="Q10" s="38">
        <f t="shared" si="0"/>
        <v>182000</v>
      </c>
      <c r="R10" s="18">
        <f t="shared" si="1"/>
        <v>18000</v>
      </c>
    </row>
    <row r="11" spans="1:18" x14ac:dyDescent="0.25">
      <c r="A11" s="6">
        <f>'[1]2018-2019 Gallons'!$O$11</f>
        <v>219000</v>
      </c>
      <c r="B11" s="7" t="s">
        <v>13</v>
      </c>
      <c r="C11" s="8">
        <v>17000</v>
      </c>
      <c r="D11" s="8">
        <v>17000</v>
      </c>
      <c r="E11" s="8">
        <v>17000</v>
      </c>
      <c r="F11" s="8">
        <v>16000</v>
      </c>
      <c r="G11" s="8">
        <v>9000</v>
      </c>
      <c r="H11" s="8">
        <v>24000</v>
      </c>
      <c r="I11" s="8">
        <v>18000</v>
      </c>
      <c r="J11" s="9">
        <v>18000</v>
      </c>
      <c r="K11" s="8">
        <v>18000</v>
      </c>
      <c r="L11" s="8">
        <v>18000</v>
      </c>
      <c r="M11" s="8">
        <v>16000</v>
      </c>
      <c r="N11" s="8">
        <v>7000</v>
      </c>
      <c r="O11" s="8"/>
      <c r="P11" s="34"/>
      <c r="Q11" s="38">
        <f t="shared" si="0"/>
        <v>161000</v>
      </c>
      <c r="R11" s="18">
        <f t="shared" si="1"/>
        <v>-58000</v>
      </c>
    </row>
    <row r="12" spans="1:18" x14ac:dyDescent="0.25">
      <c r="A12" s="6">
        <f>'[1]2018-2019 Gallons'!$O$12</f>
        <v>316000</v>
      </c>
      <c r="B12" s="7" t="s">
        <v>14</v>
      </c>
      <c r="C12" s="8">
        <v>14000</v>
      </c>
      <c r="D12" s="8">
        <v>19000</v>
      </c>
      <c r="E12" s="8">
        <v>19000</v>
      </c>
      <c r="F12" s="8">
        <v>30000</v>
      </c>
      <c r="G12" s="8">
        <v>35000</v>
      </c>
      <c r="H12" s="8">
        <v>104000</v>
      </c>
      <c r="I12" s="8">
        <v>26000</v>
      </c>
      <c r="J12" s="9">
        <v>14000</v>
      </c>
      <c r="K12" s="8">
        <v>39000</v>
      </c>
      <c r="L12" s="8">
        <v>33000</v>
      </c>
      <c r="M12" s="8">
        <v>13000</v>
      </c>
      <c r="N12" s="8">
        <v>3000</v>
      </c>
      <c r="O12" s="8"/>
      <c r="P12" s="34"/>
      <c r="Q12" s="38">
        <f t="shared" si="0"/>
        <v>316000</v>
      </c>
      <c r="R12" s="18">
        <f t="shared" si="1"/>
        <v>0</v>
      </c>
    </row>
    <row r="13" spans="1:18" x14ac:dyDescent="0.25">
      <c r="A13" s="6">
        <f>'[1]2018-2019 Gallons'!$O$13</f>
        <v>3000</v>
      </c>
      <c r="B13" s="7" t="s">
        <v>15</v>
      </c>
      <c r="C13" s="8">
        <v>0</v>
      </c>
      <c r="D13" s="8">
        <v>0</v>
      </c>
      <c r="E13" s="8">
        <v>0</v>
      </c>
      <c r="F13" s="8">
        <v>1000</v>
      </c>
      <c r="G13" s="8">
        <v>0</v>
      </c>
      <c r="H13" s="8">
        <v>0</v>
      </c>
      <c r="I13" s="8">
        <v>1000</v>
      </c>
      <c r="J13" s="9">
        <v>0</v>
      </c>
      <c r="K13" s="8">
        <v>0</v>
      </c>
      <c r="L13" s="8">
        <v>0</v>
      </c>
      <c r="M13" s="8">
        <v>1000</v>
      </c>
      <c r="N13" s="8">
        <v>0</v>
      </c>
      <c r="O13" s="8"/>
      <c r="P13" s="34"/>
      <c r="Q13" s="38">
        <f t="shared" si="0"/>
        <v>3000</v>
      </c>
      <c r="R13" s="18">
        <f t="shared" si="1"/>
        <v>0</v>
      </c>
    </row>
    <row r="14" spans="1:18" x14ac:dyDescent="0.25">
      <c r="A14" s="6">
        <f>'[1]2018-2019 Gallons'!$O$14</f>
        <v>52000</v>
      </c>
      <c r="B14" s="7" t="s">
        <v>16</v>
      </c>
      <c r="C14" s="8">
        <v>0</v>
      </c>
      <c r="D14" s="8">
        <v>1000</v>
      </c>
      <c r="E14" s="8">
        <v>1000</v>
      </c>
      <c r="F14" s="8">
        <v>1000</v>
      </c>
      <c r="G14" s="8">
        <v>1000</v>
      </c>
      <c r="H14" s="8">
        <v>2000</v>
      </c>
      <c r="I14" s="10">
        <v>1000</v>
      </c>
      <c r="J14" s="9">
        <v>0</v>
      </c>
      <c r="K14" s="8">
        <v>2000</v>
      </c>
      <c r="L14" s="8">
        <v>1000</v>
      </c>
      <c r="M14" s="8">
        <v>0</v>
      </c>
      <c r="N14" s="8">
        <v>1000</v>
      </c>
      <c r="O14" s="8"/>
      <c r="P14" s="34"/>
      <c r="Q14" s="38">
        <f t="shared" si="0"/>
        <v>10000</v>
      </c>
      <c r="R14" s="18">
        <f t="shared" si="1"/>
        <v>-42000</v>
      </c>
    </row>
    <row r="15" spans="1:18" x14ac:dyDescent="0.25">
      <c r="A15" s="6">
        <f>'[1]2018-2019 Gallons'!$O$15</f>
        <v>261000</v>
      </c>
      <c r="B15" s="7" t="s">
        <v>17</v>
      </c>
      <c r="C15" s="8">
        <v>11000</v>
      </c>
      <c r="D15" s="8">
        <v>14000</v>
      </c>
      <c r="E15" s="8">
        <v>13000</v>
      </c>
      <c r="F15" s="8">
        <v>19000</v>
      </c>
      <c r="G15" s="8">
        <v>35000</v>
      </c>
      <c r="H15" s="8">
        <v>33000</v>
      </c>
      <c r="I15" s="8">
        <v>25000</v>
      </c>
      <c r="J15" s="9">
        <v>9000</v>
      </c>
      <c r="K15" s="8">
        <v>31000</v>
      </c>
      <c r="L15" s="8">
        <v>29000</v>
      </c>
      <c r="M15" s="8">
        <v>13000</v>
      </c>
      <c r="N15" s="8">
        <v>2000</v>
      </c>
      <c r="O15" s="8"/>
      <c r="P15" s="34"/>
      <c r="Q15" s="38">
        <f t="shared" si="0"/>
        <v>209000</v>
      </c>
      <c r="R15" s="18">
        <f t="shared" si="1"/>
        <v>-52000</v>
      </c>
    </row>
    <row r="16" spans="1:18" x14ac:dyDescent="0.25">
      <c r="A16" s="6">
        <f>'[1]2018-2019 Gallons'!$O$16</f>
        <v>5199000</v>
      </c>
      <c r="B16" s="7" t="s">
        <v>18</v>
      </c>
      <c r="C16" s="8">
        <v>511000</v>
      </c>
      <c r="D16" s="8">
        <v>461000</v>
      </c>
      <c r="E16" s="8">
        <v>503000</v>
      </c>
      <c r="F16" s="8">
        <v>495000</v>
      </c>
      <c r="G16" s="8">
        <v>366000</v>
      </c>
      <c r="H16" s="8">
        <v>445000</v>
      </c>
      <c r="I16" s="8">
        <v>451000</v>
      </c>
      <c r="J16" s="9">
        <v>359000</v>
      </c>
      <c r="K16" s="8">
        <v>376000</v>
      </c>
      <c r="L16" s="8">
        <v>381000</v>
      </c>
      <c r="M16" s="8">
        <v>364000</v>
      </c>
      <c r="N16" s="8">
        <v>324000</v>
      </c>
      <c r="O16" s="8"/>
      <c r="P16" s="34"/>
      <c r="Q16" s="38">
        <f t="shared" si="0"/>
        <v>4064000</v>
      </c>
      <c r="R16" s="18">
        <f t="shared" si="1"/>
        <v>-1135000</v>
      </c>
    </row>
    <row r="17" spans="1:18" x14ac:dyDescent="0.25">
      <c r="A17" s="6">
        <f>'[1]2018-2019 Gallons'!$O$17</f>
        <v>75000</v>
      </c>
      <c r="B17" s="7" t="s">
        <v>19</v>
      </c>
      <c r="C17" s="8">
        <v>5000</v>
      </c>
      <c r="D17" s="8">
        <v>3000</v>
      </c>
      <c r="E17" s="8">
        <v>2000</v>
      </c>
      <c r="F17" s="8">
        <v>4000</v>
      </c>
      <c r="G17" s="8">
        <v>9000</v>
      </c>
      <c r="H17" s="8">
        <v>9000</v>
      </c>
      <c r="I17" s="8">
        <v>8000</v>
      </c>
      <c r="J17" s="9">
        <v>6000</v>
      </c>
      <c r="K17" s="8">
        <v>12000</v>
      </c>
      <c r="L17" s="8">
        <v>30000</v>
      </c>
      <c r="M17" s="8">
        <v>4000</v>
      </c>
      <c r="N17" s="8">
        <v>1000</v>
      </c>
      <c r="O17" s="8"/>
      <c r="P17" s="34"/>
      <c r="Q17" s="38">
        <f t="shared" si="0"/>
        <v>85000</v>
      </c>
      <c r="R17" s="18">
        <f t="shared" si="1"/>
        <v>10000</v>
      </c>
    </row>
    <row r="18" spans="1:18" x14ac:dyDescent="0.25">
      <c r="A18" s="6">
        <f>'[1]2018-2019 Gallons'!$O$18</f>
        <v>1282000</v>
      </c>
      <c r="B18" s="7" t="s">
        <v>20</v>
      </c>
      <c r="C18" s="8">
        <v>64000</v>
      </c>
      <c r="D18" s="8">
        <v>91000</v>
      </c>
      <c r="E18" s="8">
        <v>82000</v>
      </c>
      <c r="F18" s="8">
        <v>104000</v>
      </c>
      <c r="G18" s="8">
        <v>98000</v>
      </c>
      <c r="H18" s="8">
        <v>133000</v>
      </c>
      <c r="I18" s="8">
        <v>118000</v>
      </c>
      <c r="J18" s="9">
        <v>68000</v>
      </c>
      <c r="K18" s="8">
        <v>123000</v>
      </c>
      <c r="L18" s="8">
        <v>124000</v>
      </c>
      <c r="M18" s="8">
        <v>57000</v>
      </c>
      <c r="N18" s="8">
        <v>15000</v>
      </c>
      <c r="O18" s="8"/>
      <c r="P18" s="34"/>
      <c r="Q18" s="38">
        <f t="shared" si="0"/>
        <v>922000</v>
      </c>
      <c r="R18" s="18">
        <f t="shared" si="1"/>
        <v>-360000</v>
      </c>
    </row>
    <row r="19" spans="1:18" x14ac:dyDescent="0.25">
      <c r="A19" s="6">
        <f>'[1]2018-2019 Gallons'!$O$19</f>
        <v>249000</v>
      </c>
      <c r="B19" s="7" t="s">
        <v>21</v>
      </c>
      <c r="C19" s="8">
        <v>12000</v>
      </c>
      <c r="D19" s="8">
        <v>27000</v>
      </c>
      <c r="E19" s="8">
        <v>19000</v>
      </c>
      <c r="F19" s="8">
        <v>13000</v>
      </c>
      <c r="G19" s="8">
        <v>22000</v>
      </c>
      <c r="H19" s="8">
        <v>21000</v>
      </c>
      <c r="I19" s="8">
        <v>21000</v>
      </c>
      <c r="J19" s="9">
        <v>13000</v>
      </c>
      <c r="K19" s="8">
        <v>50000</v>
      </c>
      <c r="L19" s="8">
        <v>18000</v>
      </c>
      <c r="M19" s="8">
        <v>56000</v>
      </c>
      <c r="N19" s="8">
        <v>1000</v>
      </c>
      <c r="O19" s="8"/>
      <c r="P19" s="34"/>
      <c r="Q19" s="38">
        <f t="shared" si="0"/>
        <v>234000</v>
      </c>
      <c r="R19" s="18">
        <f t="shared" si="1"/>
        <v>-15000</v>
      </c>
    </row>
    <row r="20" spans="1:18" x14ac:dyDescent="0.25">
      <c r="A20" s="6">
        <f>'[1]2018-2019 Gallons'!$O$20</f>
        <v>40000</v>
      </c>
      <c r="B20" s="7" t="s">
        <v>22</v>
      </c>
      <c r="C20" s="8">
        <v>2000</v>
      </c>
      <c r="D20" s="8">
        <v>4000</v>
      </c>
      <c r="E20" s="8">
        <v>4000</v>
      </c>
      <c r="F20" s="8">
        <v>2000</v>
      </c>
      <c r="G20" s="8">
        <v>3000</v>
      </c>
      <c r="H20" s="8">
        <v>3000</v>
      </c>
      <c r="I20" s="8">
        <v>3000</v>
      </c>
      <c r="J20" s="9">
        <v>2000</v>
      </c>
      <c r="K20" s="8">
        <v>2000</v>
      </c>
      <c r="L20" s="8">
        <v>4000</v>
      </c>
      <c r="M20" s="8">
        <v>2000</v>
      </c>
      <c r="N20" s="8">
        <v>0</v>
      </c>
      <c r="O20" s="8"/>
      <c r="P20" s="34"/>
      <c r="Q20" s="38">
        <f t="shared" si="0"/>
        <v>25000</v>
      </c>
      <c r="R20" s="18">
        <f t="shared" si="1"/>
        <v>-15000</v>
      </c>
    </row>
    <row r="21" spans="1:18" x14ac:dyDescent="0.25">
      <c r="A21" s="6">
        <f>'[1]2018-2019 Gallons'!$O$21</f>
        <v>89000</v>
      </c>
      <c r="B21" s="7" t="s">
        <v>23</v>
      </c>
      <c r="C21" s="8">
        <v>3000</v>
      </c>
      <c r="D21" s="8">
        <v>2000</v>
      </c>
      <c r="E21" s="8">
        <v>3000</v>
      </c>
      <c r="F21" s="8">
        <v>3000</v>
      </c>
      <c r="G21" s="8">
        <v>4000</v>
      </c>
      <c r="H21" s="8">
        <v>4000</v>
      </c>
      <c r="I21" s="8">
        <v>3000</v>
      </c>
      <c r="J21" s="9">
        <v>1000</v>
      </c>
      <c r="K21" s="8">
        <v>4000</v>
      </c>
      <c r="L21" s="8">
        <v>4000</v>
      </c>
      <c r="M21" s="8">
        <v>2000</v>
      </c>
      <c r="N21" s="8">
        <v>1000</v>
      </c>
      <c r="O21" s="8"/>
      <c r="P21" s="34"/>
      <c r="Q21" s="38">
        <f t="shared" si="0"/>
        <v>29000</v>
      </c>
      <c r="R21" s="18">
        <f t="shared" si="1"/>
        <v>-60000</v>
      </c>
    </row>
    <row r="22" spans="1:18" x14ac:dyDescent="0.25">
      <c r="A22" s="6">
        <f>'[1]2018-2019 Gallons'!$O$22</f>
        <v>29000</v>
      </c>
      <c r="B22" s="7" t="s">
        <v>24</v>
      </c>
      <c r="C22" s="8">
        <v>2000</v>
      </c>
      <c r="D22" s="8">
        <v>2000</v>
      </c>
      <c r="E22" s="8">
        <v>2000</v>
      </c>
      <c r="F22" s="8">
        <v>2000</v>
      </c>
      <c r="G22" s="8">
        <v>5000</v>
      </c>
      <c r="H22" s="8">
        <v>1000</v>
      </c>
      <c r="I22" s="8">
        <v>2000</v>
      </c>
      <c r="J22" s="9">
        <v>2000</v>
      </c>
      <c r="K22" s="8">
        <v>6000</v>
      </c>
      <c r="L22" s="8">
        <v>4000</v>
      </c>
      <c r="M22" s="8">
        <v>2000</v>
      </c>
      <c r="N22" s="8">
        <v>1000</v>
      </c>
      <c r="O22" s="8"/>
      <c r="P22" s="34"/>
      <c r="Q22" s="38">
        <f t="shared" si="0"/>
        <v>27000</v>
      </c>
      <c r="R22" s="18">
        <f t="shared" si="1"/>
        <v>-2000</v>
      </c>
    </row>
    <row r="23" spans="1:18" x14ac:dyDescent="0.25">
      <c r="A23" s="6">
        <f>'[1]2018-2019 Gallons'!$O$23</f>
        <v>204000</v>
      </c>
      <c r="B23" s="7" t="s">
        <v>25</v>
      </c>
      <c r="C23" s="8">
        <v>14000</v>
      </c>
      <c r="D23" s="8">
        <v>15000</v>
      </c>
      <c r="E23" s="8">
        <v>14000</v>
      </c>
      <c r="F23" s="8">
        <v>16000</v>
      </c>
      <c r="G23" s="6">
        <v>12000</v>
      </c>
      <c r="H23" s="8">
        <v>21000</v>
      </c>
      <c r="I23" s="8">
        <v>22000</v>
      </c>
      <c r="J23" s="9">
        <v>11000</v>
      </c>
      <c r="K23" s="8">
        <v>19000</v>
      </c>
      <c r="L23" s="8">
        <v>23000</v>
      </c>
      <c r="M23" s="8">
        <v>13000</v>
      </c>
      <c r="N23" s="8">
        <v>4000</v>
      </c>
      <c r="O23" s="8"/>
      <c r="P23" s="34"/>
      <c r="Q23" s="38">
        <f t="shared" si="0"/>
        <v>155000</v>
      </c>
      <c r="R23" s="18">
        <f t="shared" si="1"/>
        <v>-49000</v>
      </c>
    </row>
    <row r="24" spans="1:18" x14ac:dyDescent="0.25">
      <c r="A24" s="6">
        <f>'[1]2018-2019 Gallons'!$O$24</f>
        <v>416000</v>
      </c>
      <c r="B24" s="7" t="s">
        <v>26</v>
      </c>
      <c r="C24" s="8">
        <v>17000</v>
      </c>
      <c r="D24" s="8">
        <v>18000</v>
      </c>
      <c r="E24" s="8">
        <v>21000</v>
      </c>
      <c r="F24" s="8">
        <v>23000</v>
      </c>
      <c r="G24" s="8">
        <v>24000</v>
      </c>
      <c r="H24" s="8">
        <v>56000</v>
      </c>
      <c r="I24" s="8">
        <v>38000</v>
      </c>
      <c r="J24" s="9">
        <v>31000</v>
      </c>
      <c r="K24" s="8">
        <v>37000</v>
      </c>
      <c r="L24" s="8">
        <v>46000</v>
      </c>
      <c r="M24" s="8">
        <v>12000</v>
      </c>
      <c r="N24" s="8">
        <v>3000</v>
      </c>
      <c r="O24" s="8"/>
      <c r="P24" s="34"/>
      <c r="Q24" s="38">
        <f t="shared" si="0"/>
        <v>291000</v>
      </c>
      <c r="R24" s="18">
        <f t="shared" si="1"/>
        <v>-125000</v>
      </c>
    </row>
    <row r="25" spans="1:18" x14ac:dyDescent="0.25">
      <c r="A25" s="6">
        <f>'[1]2018-2019 Gallons'!$O$25</f>
        <v>838000</v>
      </c>
      <c r="B25" s="7" t="s">
        <v>27</v>
      </c>
      <c r="C25" s="8">
        <v>70000</v>
      </c>
      <c r="D25" s="8">
        <v>41000</v>
      </c>
      <c r="E25" s="8">
        <v>12000</v>
      </c>
      <c r="F25" s="8">
        <v>8000</v>
      </c>
      <c r="G25" s="8">
        <v>78000</v>
      </c>
      <c r="H25" s="8">
        <v>85000</v>
      </c>
      <c r="I25" s="10">
        <v>106000</v>
      </c>
      <c r="J25" s="9">
        <v>68000</v>
      </c>
      <c r="K25" s="8">
        <v>140000</v>
      </c>
      <c r="L25" s="8">
        <v>126000</v>
      </c>
      <c r="M25" s="8">
        <v>178000</v>
      </c>
      <c r="N25" s="8">
        <v>100000</v>
      </c>
      <c r="O25" s="8"/>
      <c r="P25" s="34"/>
      <c r="Q25" s="38">
        <f t="shared" si="0"/>
        <v>901000</v>
      </c>
      <c r="R25" s="18">
        <f t="shared" si="1"/>
        <v>63000</v>
      </c>
    </row>
    <row r="26" spans="1:18" x14ac:dyDescent="0.25">
      <c r="A26" s="6">
        <f>'[1]2018-2019 Gallons'!$O$26</f>
        <v>44000</v>
      </c>
      <c r="B26" s="7" t="s">
        <v>28</v>
      </c>
      <c r="C26" s="8">
        <v>3000</v>
      </c>
      <c r="D26" s="8">
        <v>2000</v>
      </c>
      <c r="E26" s="8">
        <v>2000</v>
      </c>
      <c r="F26" s="8">
        <v>4000</v>
      </c>
      <c r="G26" s="8">
        <v>6000</v>
      </c>
      <c r="H26" s="8">
        <v>6000</v>
      </c>
      <c r="I26" s="8">
        <v>6000</v>
      </c>
      <c r="J26" s="9">
        <v>3000</v>
      </c>
      <c r="K26" s="8">
        <v>6000</v>
      </c>
      <c r="L26" s="8">
        <v>6000</v>
      </c>
      <c r="M26" s="8">
        <v>4000</v>
      </c>
      <c r="N26" s="8">
        <v>1000</v>
      </c>
      <c r="O26" s="8"/>
      <c r="P26" s="34"/>
      <c r="Q26" s="38">
        <f t="shared" si="0"/>
        <v>44000</v>
      </c>
      <c r="R26" s="18">
        <f t="shared" si="1"/>
        <v>0</v>
      </c>
    </row>
    <row r="27" spans="1:18" x14ac:dyDescent="0.25">
      <c r="A27" s="6">
        <f>'[1]2018-2019 Gallons'!$O$27</f>
        <v>210000</v>
      </c>
      <c r="B27" s="7" t="s">
        <v>29</v>
      </c>
      <c r="C27" s="8">
        <v>7000</v>
      </c>
      <c r="D27" s="8">
        <v>14000</v>
      </c>
      <c r="E27" s="8">
        <v>6000</v>
      </c>
      <c r="F27" s="8">
        <v>15000</v>
      </c>
      <c r="G27" s="8">
        <v>21000</v>
      </c>
      <c r="H27" s="8">
        <v>21000</v>
      </c>
      <c r="I27" s="8">
        <v>19000</v>
      </c>
      <c r="J27" s="9">
        <v>8000</v>
      </c>
      <c r="K27" s="8">
        <v>16000</v>
      </c>
      <c r="L27" s="8">
        <v>20000</v>
      </c>
      <c r="M27" s="8">
        <v>10000</v>
      </c>
      <c r="N27" s="8">
        <v>1000</v>
      </c>
      <c r="O27" s="8"/>
      <c r="P27" s="34"/>
      <c r="Q27" s="38">
        <f t="shared" si="0"/>
        <v>137000</v>
      </c>
      <c r="R27" s="18">
        <f t="shared" si="1"/>
        <v>-73000</v>
      </c>
    </row>
    <row r="28" spans="1:18" x14ac:dyDescent="0.25">
      <c r="A28" s="6">
        <f>'[1]2018-2019 Gallons'!$O$28</f>
        <v>424000</v>
      </c>
      <c r="B28" s="7" t="s">
        <v>30</v>
      </c>
      <c r="C28" s="8">
        <v>22000</v>
      </c>
      <c r="D28" s="8">
        <v>23000</v>
      </c>
      <c r="E28" s="8">
        <v>43000</v>
      </c>
      <c r="F28" s="8">
        <v>26000</v>
      </c>
      <c r="G28" s="8">
        <v>47000</v>
      </c>
      <c r="H28" s="8">
        <v>64000</v>
      </c>
      <c r="I28" s="8">
        <v>41000</v>
      </c>
      <c r="J28" s="9">
        <v>25000</v>
      </c>
      <c r="K28" s="8">
        <v>48000</v>
      </c>
      <c r="L28" s="8">
        <v>48000</v>
      </c>
      <c r="M28" s="8">
        <v>51000</v>
      </c>
      <c r="N28" s="8">
        <v>22000</v>
      </c>
      <c r="O28" s="8"/>
      <c r="P28" s="34"/>
      <c r="Q28" s="38">
        <f t="shared" si="0"/>
        <v>415000</v>
      </c>
      <c r="R28" s="18">
        <f t="shared" si="1"/>
        <v>-9000</v>
      </c>
    </row>
    <row r="29" spans="1:18" x14ac:dyDescent="0.25">
      <c r="A29" s="6">
        <f>'[1]2018-2019 Gallons'!$O$29</f>
        <v>75000</v>
      </c>
      <c r="B29" s="7" t="s">
        <v>31</v>
      </c>
      <c r="C29" s="8">
        <v>9000</v>
      </c>
      <c r="D29" s="8">
        <v>8000</v>
      </c>
      <c r="E29" s="8">
        <v>8000</v>
      </c>
      <c r="F29" s="8">
        <v>8000</v>
      </c>
      <c r="G29" s="8">
        <v>7000</v>
      </c>
      <c r="H29" s="8">
        <v>7000</v>
      </c>
      <c r="I29" s="8">
        <v>7000</v>
      </c>
      <c r="J29" s="9">
        <v>36000</v>
      </c>
      <c r="K29" s="8">
        <v>7000</v>
      </c>
      <c r="L29" s="8">
        <v>7000</v>
      </c>
      <c r="M29" s="8">
        <v>6000</v>
      </c>
      <c r="N29" s="8">
        <v>5000</v>
      </c>
      <c r="O29" s="8"/>
      <c r="P29" s="34"/>
      <c r="Q29" s="38">
        <f>SUM(E29:P29)</f>
        <v>98000</v>
      </c>
      <c r="R29" s="18">
        <f t="shared" si="1"/>
        <v>23000</v>
      </c>
    </row>
    <row r="30" spans="1:18" x14ac:dyDescent="0.25">
      <c r="A30" s="6">
        <f>'[1]2018-2019 Gallons'!$O$30</f>
        <v>307000</v>
      </c>
      <c r="B30" s="7" t="s">
        <v>32</v>
      </c>
      <c r="C30" s="8">
        <v>13000</v>
      </c>
      <c r="D30" s="8">
        <v>16000</v>
      </c>
      <c r="E30" s="8">
        <v>14000</v>
      </c>
      <c r="F30" s="8">
        <v>23000</v>
      </c>
      <c r="G30" s="8">
        <v>37000</v>
      </c>
      <c r="H30" s="8">
        <v>34000</v>
      </c>
      <c r="I30" s="8">
        <v>26000</v>
      </c>
      <c r="J30" s="9">
        <v>15000</v>
      </c>
      <c r="K30" s="8">
        <v>31000</v>
      </c>
      <c r="L30" s="8">
        <v>35000</v>
      </c>
      <c r="M30" s="8">
        <v>12000</v>
      </c>
      <c r="N30" s="8">
        <v>2000</v>
      </c>
      <c r="O30" s="8"/>
      <c r="P30" s="34"/>
      <c r="Q30" s="38">
        <f t="shared" si="0"/>
        <v>229000</v>
      </c>
      <c r="R30" s="18">
        <f t="shared" si="1"/>
        <v>-78000</v>
      </c>
    </row>
    <row r="31" spans="1:18" x14ac:dyDescent="0.25">
      <c r="A31" s="6">
        <f>'[1]2018-2019 Gallons'!$O$31</f>
        <v>590000</v>
      </c>
      <c r="B31" s="11" t="s">
        <v>33</v>
      </c>
      <c r="C31" s="8">
        <v>35000</v>
      </c>
      <c r="D31" s="8">
        <v>11000</v>
      </c>
      <c r="E31" s="8">
        <v>13000</v>
      </c>
      <c r="F31" s="8">
        <v>45000</v>
      </c>
      <c r="G31" s="8">
        <v>71000</v>
      </c>
      <c r="H31" s="8">
        <v>61000</v>
      </c>
      <c r="I31" s="8">
        <v>41000</v>
      </c>
      <c r="J31" s="9">
        <v>11000</v>
      </c>
      <c r="K31" s="8">
        <v>45000</v>
      </c>
      <c r="L31" s="8">
        <v>67000</v>
      </c>
      <c r="M31" s="8">
        <v>29000</v>
      </c>
      <c r="N31" s="8">
        <v>4000</v>
      </c>
      <c r="O31" s="8"/>
      <c r="P31" s="34"/>
      <c r="Q31" s="38">
        <f t="shared" si="0"/>
        <v>387000</v>
      </c>
      <c r="R31" s="18">
        <f t="shared" si="1"/>
        <v>-203000</v>
      </c>
    </row>
    <row r="32" spans="1:18" x14ac:dyDescent="0.25">
      <c r="A32" s="6">
        <f>'[1]2018-2019 Gallons'!$O$32</f>
        <v>318000</v>
      </c>
      <c r="B32" s="11" t="s">
        <v>34</v>
      </c>
      <c r="C32" s="8">
        <v>47000</v>
      </c>
      <c r="D32" s="8">
        <v>20000</v>
      </c>
      <c r="E32" s="8">
        <v>34000</v>
      </c>
      <c r="F32" s="8">
        <v>25000</v>
      </c>
      <c r="G32" s="8">
        <v>49000</v>
      </c>
      <c r="H32" s="8">
        <v>42000</v>
      </c>
      <c r="I32" s="8">
        <v>36000</v>
      </c>
      <c r="J32" s="9">
        <v>27000</v>
      </c>
      <c r="K32" s="8">
        <v>30000</v>
      </c>
      <c r="L32" s="8">
        <v>37000</v>
      </c>
      <c r="M32" s="8">
        <v>24000</v>
      </c>
      <c r="N32" s="8">
        <v>6000</v>
      </c>
      <c r="O32" s="8"/>
      <c r="P32" s="34"/>
      <c r="Q32" s="38">
        <f t="shared" si="0"/>
        <v>310000</v>
      </c>
      <c r="R32" s="18">
        <f t="shared" si="1"/>
        <v>-8000</v>
      </c>
    </row>
    <row r="33" spans="1:18" x14ac:dyDescent="0.25">
      <c r="A33" s="6">
        <f>'[1]2018-2019 Gallons'!$O$33</f>
        <v>64000</v>
      </c>
      <c r="B33" s="11" t="s">
        <v>35</v>
      </c>
      <c r="C33" s="8">
        <v>2000</v>
      </c>
      <c r="D33" s="8">
        <v>1000</v>
      </c>
      <c r="E33" s="8">
        <v>1000</v>
      </c>
      <c r="F33" s="8">
        <v>4000</v>
      </c>
      <c r="G33" s="8">
        <v>13000</v>
      </c>
      <c r="H33" s="8">
        <v>8000</v>
      </c>
      <c r="I33" s="8">
        <v>1000</v>
      </c>
      <c r="J33" s="9">
        <v>5000</v>
      </c>
      <c r="K33" s="8">
        <v>7000</v>
      </c>
      <c r="L33" s="8">
        <v>6000</v>
      </c>
      <c r="M33" s="8">
        <v>2000</v>
      </c>
      <c r="N33" s="8">
        <v>1000</v>
      </c>
      <c r="O33" s="8"/>
      <c r="P33" s="34"/>
      <c r="Q33" s="38">
        <f t="shared" si="0"/>
        <v>48000</v>
      </c>
      <c r="R33" s="18">
        <f t="shared" si="1"/>
        <v>-16000</v>
      </c>
    </row>
    <row r="34" spans="1:18" x14ac:dyDescent="0.25">
      <c r="A34" s="6">
        <f>'[1]2018-2019 Gallons'!$O$34</f>
        <v>188000</v>
      </c>
      <c r="B34" s="11" t="s">
        <v>36</v>
      </c>
      <c r="C34" s="8">
        <v>12000</v>
      </c>
      <c r="D34" s="8">
        <v>11000</v>
      </c>
      <c r="E34" s="8">
        <v>17000</v>
      </c>
      <c r="F34" s="8">
        <v>14000</v>
      </c>
      <c r="G34" s="8">
        <v>25000</v>
      </c>
      <c r="H34" s="8">
        <v>22000</v>
      </c>
      <c r="I34" s="8">
        <v>17000</v>
      </c>
      <c r="J34" s="9">
        <v>11000</v>
      </c>
      <c r="K34" s="8">
        <v>18000</v>
      </c>
      <c r="L34" s="8">
        <v>18000</v>
      </c>
      <c r="M34" s="8">
        <v>14000</v>
      </c>
      <c r="N34" s="8">
        <v>3000</v>
      </c>
      <c r="O34" s="8"/>
      <c r="P34" s="34"/>
      <c r="Q34" s="38">
        <f t="shared" si="0"/>
        <v>159000</v>
      </c>
      <c r="R34" s="18">
        <f t="shared" si="1"/>
        <v>-29000</v>
      </c>
    </row>
    <row r="35" spans="1:18" x14ac:dyDescent="0.25">
      <c r="A35" s="6">
        <f>'[1]2018-2019 Gallons'!$O$35</f>
        <v>149000</v>
      </c>
      <c r="B35" s="11" t="s">
        <v>37</v>
      </c>
      <c r="C35" s="8">
        <v>2000</v>
      </c>
      <c r="D35" s="8">
        <v>7000</v>
      </c>
      <c r="E35" s="8">
        <v>1000</v>
      </c>
      <c r="F35" s="8">
        <v>1000</v>
      </c>
      <c r="G35" s="8">
        <v>2000</v>
      </c>
      <c r="H35" s="8">
        <v>2000</v>
      </c>
      <c r="I35" s="8">
        <v>1000</v>
      </c>
      <c r="J35" s="9">
        <v>4000</v>
      </c>
      <c r="K35" s="8">
        <v>2000</v>
      </c>
      <c r="L35" s="8">
        <v>1000</v>
      </c>
      <c r="M35" s="8">
        <v>1000</v>
      </c>
      <c r="N35" s="8">
        <v>0</v>
      </c>
      <c r="O35" s="8"/>
      <c r="P35" s="34"/>
      <c r="Q35" s="38">
        <f t="shared" si="0"/>
        <v>15000</v>
      </c>
      <c r="R35" s="18">
        <f t="shared" si="1"/>
        <v>-134000</v>
      </c>
    </row>
    <row r="36" spans="1:18" x14ac:dyDescent="0.25">
      <c r="A36" s="6">
        <f>'[1]2018-2019 Gallons'!$O$36</f>
        <v>179000</v>
      </c>
      <c r="B36" s="7" t="s">
        <v>38</v>
      </c>
      <c r="C36" s="8">
        <v>8000</v>
      </c>
      <c r="D36" s="8">
        <v>8000</v>
      </c>
      <c r="E36" s="8">
        <v>9000</v>
      </c>
      <c r="F36" s="8">
        <v>11000</v>
      </c>
      <c r="G36" s="8">
        <v>29000</v>
      </c>
      <c r="H36" s="8">
        <v>34000</v>
      </c>
      <c r="I36" s="10">
        <v>16000</v>
      </c>
      <c r="J36" s="9">
        <v>12000</v>
      </c>
      <c r="K36" s="8">
        <v>11000</v>
      </c>
      <c r="L36" s="8">
        <v>13000</v>
      </c>
      <c r="M36" s="8">
        <v>13000</v>
      </c>
      <c r="N36" s="8">
        <v>2000</v>
      </c>
      <c r="O36" s="8"/>
      <c r="P36" s="34"/>
      <c r="Q36" s="38">
        <f t="shared" si="0"/>
        <v>150000</v>
      </c>
      <c r="R36" s="18">
        <f t="shared" si="1"/>
        <v>-29000</v>
      </c>
    </row>
    <row r="37" spans="1:18" x14ac:dyDescent="0.25">
      <c r="A37" s="6">
        <f>'[1]2018-2019 Gallons'!$O$37</f>
        <v>78000</v>
      </c>
      <c r="B37" s="12" t="s">
        <v>39</v>
      </c>
      <c r="C37" s="8">
        <v>2000</v>
      </c>
      <c r="D37" s="8">
        <v>2000</v>
      </c>
      <c r="E37" s="8">
        <v>2000</v>
      </c>
      <c r="F37" s="8">
        <v>4000</v>
      </c>
      <c r="G37" s="8">
        <v>3000</v>
      </c>
      <c r="H37" s="8">
        <v>3000</v>
      </c>
      <c r="I37" s="8">
        <v>3000</v>
      </c>
      <c r="J37" s="9">
        <v>2000</v>
      </c>
      <c r="K37" s="8">
        <v>3000</v>
      </c>
      <c r="L37" s="8">
        <v>3000</v>
      </c>
      <c r="M37" s="8">
        <v>2000</v>
      </c>
      <c r="N37" s="8">
        <v>1000</v>
      </c>
      <c r="O37" s="8"/>
      <c r="P37" s="34"/>
      <c r="Q37" s="38">
        <f t="shared" si="0"/>
        <v>26000</v>
      </c>
      <c r="R37" s="18">
        <f t="shared" si="1"/>
        <v>-52000</v>
      </c>
    </row>
    <row r="38" spans="1:18" x14ac:dyDescent="0.25">
      <c r="A38" s="6">
        <f>'[1]2018-2019 Gallons'!$O$38</f>
        <v>54000</v>
      </c>
      <c r="B38" s="13" t="s">
        <v>40</v>
      </c>
      <c r="C38" s="8">
        <v>6000</v>
      </c>
      <c r="D38" s="8">
        <v>5000</v>
      </c>
      <c r="E38" s="8">
        <v>4000</v>
      </c>
      <c r="F38" s="8">
        <v>25000</v>
      </c>
      <c r="G38" s="8">
        <v>5000</v>
      </c>
      <c r="H38" s="8">
        <v>4000</v>
      </c>
      <c r="I38" s="8">
        <v>5000</v>
      </c>
      <c r="J38" s="9">
        <v>93000</v>
      </c>
      <c r="K38" s="8">
        <v>2000</v>
      </c>
      <c r="L38" s="8">
        <v>5000</v>
      </c>
      <c r="M38" s="8">
        <v>4000</v>
      </c>
      <c r="N38" s="8">
        <v>2000</v>
      </c>
      <c r="O38" s="8"/>
      <c r="P38" s="34"/>
      <c r="Q38" s="39">
        <f t="shared" si="0"/>
        <v>149000</v>
      </c>
      <c r="R38" s="18">
        <f t="shared" si="1"/>
        <v>95000</v>
      </c>
    </row>
    <row r="39" spans="1:18" x14ac:dyDescent="0.25">
      <c r="A39" s="6">
        <f>'[1]2018-2019 Gallons'!$O$39</f>
        <v>75000</v>
      </c>
      <c r="B39" s="15" t="s">
        <v>41</v>
      </c>
      <c r="C39" s="8">
        <v>7000</v>
      </c>
      <c r="D39" s="8">
        <v>7000</v>
      </c>
      <c r="E39" s="8">
        <v>7000</v>
      </c>
      <c r="F39" s="8">
        <v>6000</v>
      </c>
      <c r="G39" s="8">
        <v>6000</v>
      </c>
      <c r="H39" s="8">
        <v>8000</v>
      </c>
      <c r="I39" s="8">
        <v>8000</v>
      </c>
      <c r="J39" s="9">
        <v>6000</v>
      </c>
      <c r="K39" s="8">
        <v>12000</v>
      </c>
      <c r="L39" s="8">
        <v>8000</v>
      </c>
      <c r="M39" s="8">
        <v>7000</v>
      </c>
      <c r="N39" s="8">
        <v>2000</v>
      </c>
      <c r="O39" s="8"/>
      <c r="P39" s="34"/>
      <c r="Q39" s="39">
        <f t="shared" si="0"/>
        <v>70000</v>
      </c>
      <c r="R39" s="18">
        <f t="shared" si="1"/>
        <v>-5000</v>
      </c>
    </row>
    <row r="40" spans="1:18" x14ac:dyDescent="0.25">
      <c r="A40" s="6"/>
      <c r="B40" s="15" t="s">
        <v>42</v>
      </c>
      <c r="C40" s="8">
        <v>30000</v>
      </c>
      <c r="D40" s="8">
        <v>90000</v>
      </c>
      <c r="E40" s="8">
        <v>183000</v>
      </c>
      <c r="F40" s="8">
        <v>195000</v>
      </c>
      <c r="G40" s="8">
        <v>640000</v>
      </c>
      <c r="H40" s="8">
        <v>470000</v>
      </c>
      <c r="I40" s="8">
        <v>683000</v>
      </c>
      <c r="J40" s="9">
        <v>457000</v>
      </c>
      <c r="K40" s="8">
        <v>439000</v>
      </c>
      <c r="L40" s="8">
        <v>544000</v>
      </c>
      <c r="M40" s="8">
        <v>469000</v>
      </c>
      <c r="N40" s="8">
        <v>497000</v>
      </c>
      <c r="O40" s="8"/>
      <c r="P40" s="34"/>
      <c r="Q40" s="39">
        <f t="shared" si="0"/>
        <v>4577000</v>
      </c>
      <c r="R40" s="18">
        <f t="shared" si="1"/>
        <v>4577000</v>
      </c>
    </row>
    <row r="41" spans="1:18" x14ac:dyDescent="0.25">
      <c r="A41" s="6"/>
      <c r="B41" s="15" t="s">
        <v>43</v>
      </c>
      <c r="C41" s="15"/>
      <c r="D41" s="15"/>
      <c r="E41" s="8"/>
      <c r="F41" s="8"/>
      <c r="G41" s="8"/>
      <c r="H41" s="8">
        <v>7000</v>
      </c>
      <c r="I41" s="8">
        <v>10000</v>
      </c>
      <c r="J41" s="9">
        <v>6000</v>
      </c>
      <c r="K41" s="8">
        <v>11000</v>
      </c>
      <c r="L41" s="8">
        <v>11000</v>
      </c>
      <c r="M41" s="8">
        <v>7000</v>
      </c>
      <c r="N41" s="8">
        <v>1000</v>
      </c>
      <c r="O41" s="8"/>
      <c r="P41" s="34"/>
      <c r="Q41" s="39">
        <f t="shared" si="0"/>
        <v>53000</v>
      </c>
      <c r="R41" s="18">
        <f t="shared" si="1"/>
        <v>53000</v>
      </c>
    </row>
    <row r="42" spans="1:18" x14ac:dyDescent="0.25">
      <c r="A42" s="6"/>
      <c r="B42" s="15" t="s">
        <v>44</v>
      </c>
      <c r="C42" s="15"/>
      <c r="D42" s="15"/>
      <c r="E42" s="8"/>
      <c r="F42" s="8"/>
      <c r="G42" s="8"/>
      <c r="H42" s="8"/>
      <c r="I42" s="8"/>
      <c r="J42" s="9">
        <v>10000</v>
      </c>
      <c r="K42" s="8">
        <v>15000</v>
      </c>
      <c r="L42" s="8">
        <v>24000</v>
      </c>
      <c r="M42" s="8">
        <v>9000</v>
      </c>
      <c r="N42" s="8">
        <v>1000</v>
      </c>
      <c r="O42" s="8"/>
      <c r="P42" s="34"/>
      <c r="Q42" s="38">
        <f t="shared" si="0"/>
        <v>59000</v>
      </c>
      <c r="R42" s="18">
        <f t="shared" si="1"/>
        <v>59000</v>
      </c>
    </row>
    <row r="43" spans="1:18" x14ac:dyDescent="0.25">
      <c r="A43" s="16"/>
      <c r="B43" s="17" t="s">
        <v>45</v>
      </c>
      <c r="C43" s="10">
        <f>SUM(C2:C42)</f>
        <v>1930000</v>
      </c>
      <c r="D43" s="10">
        <f>SUM(D2:D42)</f>
        <v>1995000</v>
      </c>
      <c r="E43" s="8">
        <f>SUM(E2:E38)</f>
        <v>1972000</v>
      </c>
      <c r="F43" s="8">
        <f>SUM(F2:F38)</f>
        <v>2061000</v>
      </c>
      <c r="G43" s="8">
        <f>SUM(G2:G38)</f>
        <v>1923000</v>
      </c>
      <c r="H43" s="8">
        <f t="shared" ref="H43:I43" si="2">SUM(H2:H38)</f>
        <v>2218000</v>
      </c>
      <c r="I43" s="8">
        <f t="shared" si="2"/>
        <v>1618000</v>
      </c>
      <c r="J43" s="8">
        <f>SUM(J2:J38)</f>
        <v>1343000</v>
      </c>
      <c r="K43" s="8">
        <f t="shared" ref="K43:P43" si="3">SUM(K2:K37)</f>
        <v>1550000</v>
      </c>
      <c r="L43" s="8">
        <f t="shared" si="3"/>
        <v>1551000</v>
      </c>
      <c r="M43" s="8">
        <f t="shared" si="3"/>
        <v>1425000</v>
      </c>
      <c r="N43" s="8">
        <f t="shared" si="3"/>
        <v>1012000</v>
      </c>
      <c r="O43" s="8">
        <f t="shared" si="3"/>
        <v>0</v>
      </c>
      <c r="P43" s="34">
        <f t="shared" si="3"/>
        <v>0</v>
      </c>
      <c r="Q43" s="38">
        <f>SUM(C43:P43)</f>
        <v>20598000</v>
      </c>
      <c r="R43" s="18">
        <f t="shared" si="1"/>
        <v>20598000</v>
      </c>
    </row>
    <row r="44" spans="1:18" ht="15.75" thickBot="1" x14ac:dyDescent="0.3">
      <c r="B44" s="19" t="s">
        <v>46</v>
      </c>
      <c r="C44" s="30"/>
      <c r="D44" s="30"/>
      <c r="E44" s="20"/>
      <c r="F44" s="20">
        <f>SUM(F43+E44)</f>
        <v>2061000</v>
      </c>
      <c r="G44" s="20">
        <f>SUM(G43+F44)</f>
        <v>3984000</v>
      </c>
      <c r="H44" s="20">
        <f t="shared" ref="H44:P44" si="4">SUM(H43+G44)</f>
        <v>6202000</v>
      </c>
      <c r="I44" s="20">
        <f t="shared" si="4"/>
        <v>7820000</v>
      </c>
      <c r="J44" s="20">
        <f t="shared" si="4"/>
        <v>9163000</v>
      </c>
      <c r="K44" s="20">
        <f t="shared" si="4"/>
        <v>10713000</v>
      </c>
      <c r="L44" s="20">
        <f t="shared" si="4"/>
        <v>12264000</v>
      </c>
      <c r="M44" s="20">
        <f t="shared" si="4"/>
        <v>13689000</v>
      </c>
      <c r="N44" s="20">
        <f t="shared" si="4"/>
        <v>14701000</v>
      </c>
      <c r="O44" s="20">
        <f t="shared" si="4"/>
        <v>14701000</v>
      </c>
      <c r="P44" s="35">
        <f t="shared" si="4"/>
        <v>14701000</v>
      </c>
      <c r="Q44" s="40"/>
      <c r="R44" s="22"/>
    </row>
    <row r="46" spans="1:18" x14ac:dyDescent="0.25">
      <c r="B46" s="23" t="s">
        <v>47</v>
      </c>
      <c r="C46" s="23"/>
      <c r="D46" s="23"/>
      <c r="E46" s="3">
        <v>43647</v>
      </c>
      <c r="F46" s="3">
        <v>43679</v>
      </c>
      <c r="G46" s="3">
        <v>43711</v>
      </c>
      <c r="H46" s="3">
        <v>43743</v>
      </c>
      <c r="I46" s="3">
        <v>43775</v>
      </c>
      <c r="J46" s="3">
        <v>43807</v>
      </c>
      <c r="K46" s="3">
        <v>43839</v>
      </c>
      <c r="L46" s="3">
        <v>43871</v>
      </c>
      <c r="M46" s="3">
        <v>43903</v>
      </c>
      <c r="N46" s="3">
        <v>43935</v>
      </c>
      <c r="O46" s="3">
        <v>43967</v>
      </c>
      <c r="P46" s="33">
        <v>43999</v>
      </c>
      <c r="Q46" s="41" t="s">
        <v>2</v>
      </c>
    </row>
    <row r="47" spans="1:18" x14ac:dyDescent="0.25">
      <c r="A47" s="6" t="str">
        <f>'[1]2018-2019 Gallons'!$O$44</f>
        <v>Total 18-19</v>
      </c>
      <c r="B47" s="7" t="s">
        <v>48</v>
      </c>
      <c r="C47" s="7"/>
      <c r="D47" s="7"/>
      <c r="E47" s="24">
        <v>1291000</v>
      </c>
      <c r="F47" s="24">
        <v>1281000</v>
      </c>
      <c r="G47" s="8">
        <v>264000</v>
      </c>
      <c r="H47" s="24">
        <v>1011000</v>
      </c>
      <c r="I47" s="24">
        <v>488000</v>
      </c>
      <c r="J47" s="9">
        <v>452000</v>
      </c>
      <c r="K47" s="24">
        <v>401000</v>
      </c>
      <c r="L47" s="24">
        <v>277000</v>
      </c>
      <c r="M47" s="24">
        <v>491000</v>
      </c>
      <c r="N47" s="24">
        <v>547000</v>
      </c>
      <c r="O47" s="24"/>
      <c r="P47" s="34"/>
      <c r="Q47" s="38">
        <f>SUM(E47:P47)</f>
        <v>6503000</v>
      </c>
    </row>
    <row r="48" spans="1:18" x14ac:dyDescent="0.25">
      <c r="A48" s="6">
        <f>'[1]2018-2019 Gallons'!$O$45</f>
        <v>11230000</v>
      </c>
      <c r="B48" s="7" t="s">
        <v>49</v>
      </c>
      <c r="C48" s="7"/>
      <c r="D48" s="7"/>
      <c r="E48" s="8">
        <v>0</v>
      </c>
      <c r="F48" s="8">
        <v>1000</v>
      </c>
      <c r="G48" s="8">
        <v>0</v>
      </c>
      <c r="H48" s="8">
        <v>1000</v>
      </c>
      <c r="I48" s="8">
        <v>0</v>
      </c>
      <c r="J48" s="9">
        <v>0</v>
      </c>
      <c r="K48" s="8">
        <v>0</v>
      </c>
      <c r="L48" s="8">
        <v>0</v>
      </c>
      <c r="M48" s="8">
        <v>0</v>
      </c>
      <c r="N48" s="8">
        <v>1000</v>
      </c>
      <c r="O48" s="8"/>
      <c r="P48" s="34"/>
      <c r="Q48" s="38">
        <f t="shared" ref="Q48:Q49" si="5">SUM(E48:P48)</f>
        <v>3000</v>
      </c>
    </row>
    <row r="49" spans="1:17" x14ac:dyDescent="0.25">
      <c r="A49" s="6">
        <f>'[1]2018-2019 Gallons'!$O$46</f>
        <v>4000</v>
      </c>
      <c r="B49" s="7" t="s">
        <v>50</v>
      </c>
      <c r="C49" s="7"/>
      <c r="D49" s="7"/>
      <c r="E49" s="8">
        <v>231000</v>
      </c>
      <c r="F49" s="8">
        <v>242000</v>
      </c>
      <c r="G49" s="8">
        <v>144000</v>
      </c>
      <c r="H49" s="8">
        <v>184000</v>
      </c>
      <c r="I49" s="10">
        <v>148000</v>
      </c>
      <c r="J49" s="9">
        <v>174000</v>
      </c>
      <c r="K49" s="8">
        <v>125000</v>
      </c>
      <c r="L49" s="8">
        <v>87000</v>
      </c>
      <c r="M49" s="8">
        <v>150000</v>
      </c>
      <c r="N49" s="8">
        <v>101000</v>
      </c>
      <c r="O49" s="8"/>
      <c r="P49" s="34"/>
      <c r="Q49" s="38">
        <f t="shared" si="5"/>
        <v>1586000</v>
      </c>
    </row>
    <row r="51" spans="1:17" x14ac:dyDescent="0.25">
      <c r="B51" s="25" t="s">
        <v>51</v>
      </c>
      <c r="C51" s="25"/>
      <c r="D51" s="25"/>
      <c r="E51" s="3">
        <v>43647</v>
      </c>
      <c r="F51" s="3">
        <v>43679</v>
      </c>
      <c r="G51" s="3">
        <v>43711</v>
      </c>
      <c r="H51" s="3">
        <v>43743</v>
      </c>
      <c r="I51" s="3">
        <v>43775</v>
      </c>
      <c r="J51" s="3">
        <v>43807</v>
      </c>
      <c r="K51" s="3">
        <v>43839</v>
      </c>
      <c r="L51" s="3">
        <v>43871</v>
      </c>
      <c r="M51" s="3">
        <v>43903</v>
      </c>
      <c r="N51" s="3">
        <v>43935</v>
      </c>
      <c r="O51" s="3">
        <v>43967</v>
      </c>
      <c r="P51" s="33">
        <v>43999</v>
      </c>
      <c r="Q51" s="41" t="s">
        <v>2</v>
      </c>
    </row>
    <row r="52" spans="1:17" x14ac:dyDescent="0.25">
      <c r="A52" s="6" t="str">
        <f>'[1]2018-2019 Gallons'!$O$49</f>
        <v>Total 18-19</v>
      </c>
      <c r="B52" s="26" t="s">
        <v>52</v>
      </c>
      <c r="C52" s="26"/>
      <c r="D52" s="26"/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/>
      <c r="P52" s="34"/>
      <c r="Q52" s="38">
        <f>SUM(E52:P52)</f>
        <v>0</v>
      </c>
    </row>
    <row r="53" spans="1:17" x14ac:dyDescent="0.25">
      <c r="A53" s="6">
        <f>'[1]2018-2019 Gallons'!$O$50</f>
        <v>0</v>
      </c>
      <c r="B53" s="26" t="s">
        <v>53</v>
      </c>
      <c r="C53" s="26"/>
      <c r="D53" s="26"/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/>
      <c r="P53" s="34"/>
      <c r="Q53" s="38">
        <f t="shared" ref="Q53:Q70" si="6">SUM(E53:P53)</f>
        <v>0</v>
      </c>
    </row>
    <row r="54" spans="1:17" x14ac:dyDescent="0.25">
      <c r="A54" s="6">
        <f>'[1]2018-2019 Gallons'!$O$51</f>
        <v>0</v>
      </c>
      <c r="B54" s="26" t="s">
        <v>54</v>
      </c>
      <c r="C54" s="26"/>
      <c r="D54" s="26"/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/>
      <c r="P54" s="34"/>
      <c r="Q54" s="38">
        <f t="shared" si="6"/>
        <v>0</v>
      </c>
    </row>
    <row r="55" spans="1:17" x14ac:dyDescent="0.25">
      <c r="A55" s="6">
        <f>'[1]2018-2019 Gallons'!$O$52</f>
        <v>0</v>
      </c>
      <c r="B55" s="17" t="s">
        <v>55</v>
      </c>
      <c r="C55" s="17"/>
      <c r="D55" s="17"/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/>
      <c r="P55" s="34"/>
      <c r="Q55" s="38">
        <f t="shared" si="6"/>
        <v>0</v>
      </c>
    </row>
    <row r="56" spans="1:17" x14ac:dyDescent="0.25">
      <c r="A56" s="6">
        <f>'[1]2018-2019 Gallons'!$O$53</f>
        <v>0</v>
      </c>
      <c r="B56" s="17" t="s">
        <v>56</v>
      </c>
      <c r="C56" s="17"/>
      <c r="D56" s="17"/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/>
      <c r="P56" s="34"/>
      <c r="Q56" s="38">
        <f t="shared" si="6"/>
        <v>0</v>
      </c>
    </row>
    <row r="57" spans="1:17" x14ac:dyDescent="0.25">
      <c r="A57" s="6">
        <f>'[1]2018-2019 Gallons'!$O$54</f>
        <v>0</v>
      </c>
      <c r="B57" s="17" t="s">
        <v>57</v>
      </c>
      <c r="C57" s="17"/>
      <c r="D57" s="17"/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/>
      <c r="P57" s="34"/>
      <c r="Q57" s="38">
        <f t="shared" si="6"/>
        <v>0</v>
      </c>
    </row>
    <row r="58" spans="1:17" x14ac:dyDescent="0.25">
      <c r="A58" s="6">
        <f>'[1]2018-2019 Gallons'!$O$55</f>
        <v>2000</v>
      </c>
      <c r="B58" s="17" t="s">
        <v>58</v>
      </c>
      <c r="C58" s="17"/>
      <c r="D58" s="17"/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/>
      <c r="P58" s="34"/>
      <c r="Q58" s="38">
        <f t="shared" si="6"/>
        <v>0</v>
      </c>
    </row>
    <row r="59" spans="1:17" x14ac:dyDescent="0.25">
      <c r="A59" s="6">
        <f>'[1]2018-2019 Gallons'!$O$56</f>
        <v>0</v>
      </c>
      <c r="B59" s="17" t="s">
        <v>59</v>
      </c>
      <c r="C59" s="17"/>
      <c r="D59" s="17"/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/>
      <c r="P59" s="34"/>
      <c r="Q59" s="38">
        <f t="shared" si="6"/>
        <v>0</v>
      </c>
    </row>
    <row r="60" spans="1:17" x14ac:dyDescent="0.25">
      <c r="A60" s="6">
        <f>'[1]2018-2019 Gallons'!$O$57</f>
        <v>0</v>
      </c>
      <c r="B60" s="17" t="s">
        <v>60</v>
      </c>
      <c r="C60" s="17"/>
      <c r="D60" s="17"/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/>
      <c r="P60" s="34"/>
      <c r="Q60" s="38">
        <f t="shared" si="6"/>
        <v>0</v>
      </c>
    </row>
    <row r="61" spans="1:17" x14ac:dyDescent="0.25">
      <c r="A61" s="6">
        <f>'[1]2018-2019 Gallons'!$O$58</f>
        <v>0</v>
      </c>
      <c r="B61" s="17" t="s">
        <v>61</v>
      </c>
      <c r="C61" s="17"/>
      <c r="D61" s="17"/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/>
      <c r="P61" s="34"/>
      <c r="Q61" s="38">
        <f t="shared" si="6"/>
        <v>0</v>
      </c>
    </row>
    <row r="62" spans="1:17" x14ac:dyDescent="0.25">
      <c r="A62" s="6">
        <f>'[1]2018-2019 Gallons'!$O$59</f>
        <v>0</v>
      </c>
      <c r="B62" s="17" t="s">
        <v>62</v>
      </c>
      <c r="C62" s="17"/>
      <c r="D62" s="17"/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/>
      <c r="P62" s="34"/>
      <c r="Q62" s="38">
        <f t="shared" si="6"/>
        <v>0</v>
      </c>
    </row>
    <row r="63" spans="1:17" x14ac:dyDescent="0.25">
      <c r="A63" s="6">
        <f>'[1]2018-2019 Gallons'!$O$60</f>
        <v>0</v>
      </c>
      <c r="B63" s="17" t="s">
        <v>63</v>
      </c>
      <c r="C63" s="17"/>
      <c r="D63" s="17"/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/>
      <c r="P63" s="34"/>
      <c r="Q63" s="38">
        <f t="shared" si="6"/>
        <v>0</v>
      </c>
    </row>
    <row r="64" spans="1:17" x14ac:dyDescent="0.25">
      <c r="A64" s="6">
        <f>'[1]2018-2019 Gallons'!$O$61</f>
        <v>0</v>
      </c>
      <c r="B64" s="17" t="s">
        <v>64</v>
      </c>
      <c r="C64" s="17"/>
      <c r="D64" s="17"/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/>
      <c r="P64" s="34"/>
      <c r="Q64" s="38">
        <f t="shared" si="6"/>
        <v>0</v>
      </c>
    </row>
    <row r="65" spans="1:17" x14ac:dyDescent="0.25">
      <c r="A65" s="6">
        <f>'[1]2018-2019 Gallons'!$O$62</f>
        <v>0</v>
      </c>
      <c r="B65" s="17" t="s">
        <v>65</v>
      </c>
      <c r="C65" s="17"/>
      <c r="D65" s="17"/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/>
      <c r="P65" s="34"/>
      <c r="Q65" s="38">
        <f t="shared" si="6"/>
        <v>0</v>
      </c>
    </row>
    <row r="66" spans="1:17" x14ac:dyDescent="0.25">
      <c r="A66" s="6">
        <f>'[1]2018-2019 Gallons'!$O$63</f>
        <v>0</v>
      </c>
      <c r="B66" s="17" t="s">
        <v>66</v>
      </c>
      <c r="C66" s="17"/>
      <c r="D66" s="17"/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/>
      <c r="P66" s="34"/>
      <c r="Q66" s="38">
        <f t="shared" si="6"/>
        <v>0</v>
      </c>
    </row>
    <row r="67" spans="1:17" x14ac:dyDescent="0.25">
      <c r="A67" s="6">
        <f>'[1]2018-2019 Gallons'!$O$64</f>
        <v>0</v>
      </c>
      <c r="B67" s="17" t="s">
        <v>67</v>
      </c>
      <c r="C67" s="17"/>
      <c r="D67" s="17"/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/>
      <c r="P67" s="34"/>
      <c r="Q67" s="38">
        <f t="shared" si="6"/>
        <v>0</v>
      </c>
    </row>
    <row r="68" spans="1:17" x14ac:dyDescent="0.25">
      <c r="A68" s="6">
        <f>'[1]2018-2019 Gallons'!$O$65</f>
        <v>0</v>
      </c>
      <c r="B68" s="26" t="s">
        <v>68</v>
      </c>
      <c r="C68" s="26"/>
      <c r="D68" s="26"/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/>
      <c r="P68" s="34"/>
      <c r="Q68" s="38">
        <f t="shared" si="6"/>
        <v>0</v>
      </c>
    </row>
    <row r="69" spans="1:17" x14ac:dyDescent="0.25">
      <c r="A69" s="6">
        <f>'[1]2018-2019 Gallons'!$O$66</f>
        <v>0</v>
      </c>
      <c r="B69" s="26" t="s">
        <v>69</v>
      </c>
      <c r="C69" s="26"/>
      <c r="D69" s="26"/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/>
      <c r="P69" s="34"/>
      <c r="Q69" s="38">
        <f t="shared" si="6"/>
        <v>0</v>
      </c>
    </row>
    <row r="70" spans="1:17" x14ac:dyDescent="0.25">
      <c r="A70" s="6">
        <f>'[1]2018-2019 Gallons'!$O$67</f>
        <v>0</v>
      </c>
      <c r="B70" s="27" t="s">
        <v>70</v>
      </c>
      <c r="C70" s="27"/>
      <c r="D70" s="27"/>
      <c r="E70" s="8">
        <v>1000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26">
        <v>0</v>
      </c>
      <c r="M70" s="8">
        <v>0</v>
      </c>
      <c r="N70" s="8">
        <v>0</v>
      </c>
      <c r="O70" s="8"/>
      <c r="P70" s="34"/>
      <c r="Q70" s="38">
        <f t="shared" si="6"/>
        <v>1000</v>
      </c>
    </row>
    <row r="73" spans="1:17" x14ac:dyDescent="0.25">
      <c r="B73" s="28" t="s">
        <v>71</v>
      </c>
      <c r="C73" s="28"/>
      <c r="D73" s="28"/>
      <c r="L73" s="6">
        <v>43000</v>
      </c>
      <c r="M73">
        <v>400</v>
      </c>
      <c r="N73" s="29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E4EF-8B29-431F-B901-E70F8CA198D9}">
  <dimension ref="A1:P73"/>
  <sheetViews>
    <sheetView topLeftCell="B25" zoomScale="106" zoomScaleNormal="106" workbookViewId="0">
      <selection activeCell="D9" sqref="D9"/>
    </sheetView>
  </sheetViews>
  <sheetFormatPr defaultColWidth="9.140625" defaultRowHeight="15" x14ac:dyDescent="0.25"/>
  <cols>
    <col min="1" max="1" width="10.5703125" customWidth="1"/>
    <col min="2" max="2" width="45.7109375" bestFit="1" customWidth="1"/>
    <col min="3" max="3" width="10.85546875" customWidth="1"/>
    <col min="4" max="4" width="13.28515625" customWidth="1"/>
    <col min="5" max="5" width="13.7109375" customWidth="1"/>
    <col min="6" max="6" width="10.85546875" customWidth="1"/>
    <col min="7" max="7" width="13.28515625" customWidth="1"/>
    <col min="8" max="8" width="12.85546875" customWidth="1"/>
    <col min="9" max="9" width="10.42578125" bestFit="1" customWidth="1"/>
    <col min="10" max="10" width="11.5703125" bestFit="1" customWidth="1"/>
    <col min="11" max="13" width="10.42578125" bestFit="1" customWidth="1"/>
    <col min="14" max="14" width="10.7109375" customWidth="1"/>
    <col min="15" max="15" width="10.5703125" bestFit="1" customWidth="1"/>
    <col min="16" max="16" width="11.85546875" customWidth="1"/>
  </cols>
  <sheetData>
    <row r="1" spans="1:16" ht="45" x14ac:dyDescent="0.25">
      <c r="A1" s="1" t="s">
        <v>0</v>
      </c>
      <c r="B1" s="2" t="s">
        <v>1</v>
      </c>
      <c r="C1" s="3">
        <v>43647</v>
      </c>
      <c r="D1" s="3">
        <v>43679</v>
      </c>
      <c r="E1" s="3">
        <v>43711</v>
      </c>
      <c r="F1" s="3">
        <v>43743</v>
      </c>
      <c r="G1" s="3">
        <v>43775</v>
      </c>
      <c r="H1" s="3">
        <v>43807</v>
      </c>
      <c r="I1" s="3">
        <v>43839</v>
      </c>
      <c r="J1" s="3">
        <v>43871</v>
      </c>
      <c r="K1" s="3">
        <v>43903</v>
      </c>
      <c r="L1" s="3">
        <v>43935</v>
      </c>
      <c r="M1" s="3">
        <v>43967</v>
      </c>
      <c r="N1" s="3">
        <v>43999</v>
      </c>
      <c r="O1" s="4" t="s">
        <v>2</v>
      </c>
      <c r="P1" s="5" t="s">
        <v>3</v>
      </c>
    </row>
    <row r="2" spans="1:16" x14ac:dyDescent="0.25">
      <c r="A2" s="6">
        <f>'[1]2018-2019 Gallons'!$O$2</f>
        <v>500000</v>
      </c>
      <c r="B2" s="7" t="s">
        <v>4</v>
      </c>
      <c r="C2" s="8">
        <v>16000</v>
      </c>
      <c r="D2" s="8">
        <v>23000</v>
      </c>
      <c r="E2" s="8">
        <v>36000</v>
      </c>
      <c r="F2" s="8">
        <v>36000</v>
      </c>
      <c r="G2" s="8">
        <v>27000</v>
      </c>
      <c r="H2" s="9">
        <v>11000</v>
      </c>
      <c r="I2" s="8">
        <v>30000</v>
      </c>
      <c r="J2" s="8">
        <v>33000</v>
      </c>
      <c r="K2" s="8">
        <v>12000</v>
      </c>
      <c r="L2" s="8">
        <v>2000</v>
      </c>
      <c r="M2" s="8"/>
      <c r="N2" s="8"/>
      <c r="O2" s="8">
        <f>SUM(C2:N2)</f>
        <v>226000</v>
      </c>
      <c r="P2" s="8">
        <f>O2-A2</f>
        <v>-274000</v>
      </c>
    </row>
    <row r="3" spans="1:16" x14ac:dyDescent="0.25">
      <c r="A3" s="6">
        <f>'[1]2018-2019 Gallons'!$O$3</f>
        <v>156000</v>
      </c>
      <c r="B3" s="7" t="s">
        <v>5</v>
      </c>
      <c r="C3" s="8">
        <v>8000</v>
      </c>
      <c r="D3" s="8">
        <v>13000</v>
      </c>
      <c r="E3" s="8">
        <v>18000</v>
      </c>
      <c r="F3" s="8">
        <v>19000</v>
      </c>
      <c r="G3" s="8">
        <v>16000</v>
      </c>
      <c r="H3" s="9">
        <v>7000</v>
      </c>
      <c r="I3" s="8">
        <v>18000</v>
      </c>
      <c r="J3" s="8">
        <v>18000</v>
      </c>
      <c r="K3" s="8">
        <v>11000</v>
      </c>
      <c r="L3" s="8">
        <v>1000</v>
      </c>
      <c r="M3" s="8"/>
      <c r="N3" s="8"/>
      <c r="O3" s="8">
        <f t="shared" ref="O3:O42" si="0">SUM(C3:N3)</f>
        <v>129000</v>
      </c>
      <c r="P3" s="8">
        <f t="shared" ref="P3:P43" si="1">O3-A3</f>
        <v>-27000</v>
      </c>
    </row>
    <row r="4" spans="1:16" x14ac:dyDescent="0.25">
      <c r="A4" s="6">
        <f>'[1]2018-2019 Gallons'!$O$4</f>
        <v>427000</v>
      </c>
      <c r="B4" s="7" t="s">
        <v>6</v>
      </c>
      <c r="C4" s="8">
        <v>19000</v>
      </c>
      <c r="D4" s="8">
        <v>25000</v>
      </c>
      <c r="E4" s="8">
        <v>51000</v>
      </c>
      <c r="F4" s="8">
        <v>55000</v>
      </c>
      <c r="G4" s="8">
        <v>39000</v>
      </c>
      <c r="H4" s="9">
        <v>23000</v>
      </c>
      <c r="I4" s="8">
        <v>47000</v>
      </c>
      <c r="J4" s="8">
        <v>44000</v>
      </c>
      <c r="K4" s="8">
        <v>12000</v>
      </c>
      <c r="L4" s="8">
        <v>2000</v>
      </c>
      <c r="M4" s="8"/>
      <c r="N4" s="8"/>
      <c r="O4" s="8">
        <f t="shared" si="0"/>
        <v>317000</v>
      </c>
      <c r="P4" s="8">
        <f t="shared" si="1"/>
        <v>-110000</v>
      </c>
    </row>
    <row r="5" spans="1:16" x14ac:dyDescent="0.25">
      <c r="A5" s="6">
        <f>'[1]2018-2019 Gallons'!$O$5</f>
        <v>269000</v>
      </c>
      <c r="B5" s="7" t="s">
        <v>7</v>
      </c>
      <c r="C5" s="8">
        <v>17000</v>
      </c>
      <c r="D5" s="8">
        <v>21000</v>
      </c>
      <c r="E5" s="8">
        <v>27000</v>
      </c>
      <c r="F5" s="8">
        <v>28000</v>
      </c>
      <c r="G5" s="8">
        <v>23000</v>
      </c>
      <c r="H5" s="9">
        <v>12000</v>
      </c>
      <c r="I5" s="8">
        <v>27000</v>
      </c>
      <c r="J5" s="8">
        <v>26000</v>
      </c>
      <c r="K5" s="8">
        <v>15000</v>
      </c>
      <c r="L5" s="8">
        <v>2000</v>
      </c>
      <c r="M5" s="8"/>
      <c r="N5" s="8"/>
      <c r="O5" s="8">
        <f t="shared" si="0"/>
        <v>198000</v>
      </c>
      <c r="P5" s="8">
        <f t="shared" si="1"/>
        <v>-71000</v>
      </c>
    </row>
    <row r="6" spans="1:16" x14ac:dyDescent="0.25">
      <c r="A6" s="6">
        <f>'[1]2018-2019 Gallons'!$O$6</f>
        <v>153000</v>
      </c>
      <c r="B6" s="7" t="s">
        <v>8</v>
      </c>
      <c r="C6" s="8">
        <v>10000</v>
      </c>
      <c r="D6" s="8">
        <v>11000</v>
      </c>
      <c r="E6" s="8">
        <v>13000</v>
      </c>
      <c r="F6" s="8">
        <v>13000</v>
      </c>
      <c r="G6" s="8">
        <v>11000</v>
      </c>
      <c r="H6" s="9">
        <v>8000</v>
      </c>
      <c r="I6" s="8">
        <v>13000</v>
      </c>
      <c r="J6" s="8">
        <v>12000</v>
      </c>
      <c r="K6" s="8">
        <v>6000</v>
      </c>
      <c r="L6" s="8">
        <v>3000</v>
      </c>
      <c r="M6" s="8"/>
      <c r="N6" s="8"/>
      <c r="O6" s="8">
        <f t="shared" si="0"/>
        <v>100000</v>
      </c>
      <c r="P6" s="8">
        <f t="shared" si="1"/>
        <v>-53000</v>
      </c>
    </row>
    <row r="7" spans="1:16" x14ac:dyDescent="0.25">
      <c r="A7" s="6">
        <f>'[1]2018-2019 Gallons'!$O$7</f>
        <v>32000</v>
      </c>
      <c r="B7" s="7" t="s">
        <v>9</v>
      </c>
      <c r="C7" s="8">
        <v>2000</v>
      </c>
      <c r="D7" s="8">
        <v>2000</v>
      </c>
      <c r="E7" s="8">
        <v>2000</v>
      </c>
      <c r="F7" s="8">
        <v>2000</v>
      </c>
      <c r="G7" s="10">
        <v>5000</v>
      </c>
      <c r="H7" s="9">
        <v>0</v>
      </c>
      <c r="I7" s="8">
        <v>1000</v>
      </c>
      <c r="J7" s="8">
        <v>1000</v>
      </c>
      <c r="K7" s="8">
        <v>0</v>
      </c>
      <c r="L7" s="8">
        <v>1000</v>
      </c>
      <c r="M7" s="8"/>
      <c r="N7" s="8"/>
      <c r="O7" s="8">
        <f t="shared" si="0"/>
        <v>16000</v>
      </c>
      <c r="P7" s="8">
        <f t="shared" si="1"/>
        <v>-16000</v>
      </c>
    </row>
    <row r="8" spans="1:16" x14ac:dyDescent="0.25">
      <c r="A8" s="6">
        <f>'[1]2018-2019 Gallons'!$O$8</f>
        <v>9195000</v>
      </c>
      <c r="B8" s="7" t="s">
        <v>10</v>
      </c>
      <c r="C8" s="8">
        <v>1012000</v>
      </c>
      <c r="D8" s="8">
        <v>953000</v>
      </c>
      <c r="E8" s="8">
        <v>710000</v>
      </c>
      <c r="F8" s="8">
        <v>796000</v>
      </c>
      <c r="G8" s="8">
        <v>418000</v>
      </c>
      <c r="H8" s="9">
        <v>415000</v>
      </c>
      <c r="I8" s="8">
        <v>311000</v>
      </c>
      <c r="J8" s="8">
        <v>285000</v>
      </c>
      <c r="K8" s="8">
        <v>453000</v>
      </c>
      <c r="L8" s="8">
        <v>488000</v>
      </c>
      <c r="M8" s="8"/>
      <c r="N8" s="8"/>
      <c r="O8" s="8">
        <f t="shared" si="0"/>
        <v>5841000</v>
      </c>
      <c r="P8" s="8">
        <f t="shared" si="1"/>
        <v>-3354000</v>
      </c>
    </row>
    <row r="9" spans="1:16" x14ac:dyDescent="0.25">
      <c r="A9" s="6">
        <f>'[1]2018-2019 Gallons'!$O$9</f>
        <v>86000</v>
      </c>
      <c r="B9" s="7" t="s">
        <v>11</v>
      </c>
      <c r="C9" s="8">
        <v>8000</v>
      </c>
      <c r="D9" s="8">
        <v>15000</v>
      </c>
      <c r="E9" s="8">
        <v>8000</v>
      </c>
      <c r="F9" s="8">
        <v>8000</v>
      </c>
      <c r="G9" s="8">
        <v>7000</v>
      </c>
      <c r="H9" s="9">
        <v>5000</v>
      </c>
      <c r="I9" s="8">
        <v>9000</v>
      </c>
      <c r="J9" s="8">
        <v>12000</v>
      </c>
      <c r="K9" s="8">
        <v>5000</v>
      </c>
      <c r="L9" s="8">
        <v>1000</v>
      </c>
      <c r="M9" s="8"/>
      <c r="N9" s="8"/>
      <c r="O9" s="8">
        <f t="shared" si="0"/>
        <v>78000</v>
      </c>
      <c r="P9" s="8">
        <f t="shared" si="1"/>
        <v>-8000</v>
      </c>
    </row>
    <row r="10" spans="1:16" x14ac:dyDescent="0.25">
      <c r="A10" s="6">
        <f>'[1]2018-2019 Gallons'!$O$10</f>
        <v>164000</v>
      </c>
      <c r="B10" s="7" t="s">
        <v>12</v>
      </c>
      <c r="C10" s="8">
        <v>14000</v>
      </c>
      <c r="D10" s="8">
        <v>56000</v>
      </c>
      <c r="E10" s="8">
        <v>42000</v>
      </c>
      <c r="F10" s="8">
        <v>12000</v>
      </c>
      <c r="G10" s="8">
        <v>10000</v>
      </c>
      <c r="H10" s="9">
        <v>8000</v>
      </c>
      <c r="I10" s="8">
        <v>11000</v>
      </c>
      <c r="J10" s="8">
        <v>18000</v>
      </c>
      <c r="K10" s="8">
        <v>10000</v>
      </c>
      <c r="L10" s="8">
        <v>1000</v>
      </c>
      <c r="M10" s="8"/>
      <c r="N10" s="8"/>
      <c r="O10" s="8">
        <f t="shared" si="0"/>
        <v>182000</v>
      </c>
      <c r="P10" s="8">
        <f t="shared" si="1"/>
        <v>18000</v>
      </c>
    </row>
    <row r="11" spans="1:16" x14ac:dyDescent="0.25">
      <c r="A11" s="6">
        <f>'[1]2018-2019 Gallons'!$O$11</f>
        <v>219000</v>
      </c>
      <c r="B11" s="7" t="s">
        <v>13</v>
      </c>
      <c r="C11" s="8">
        <v>17000</v>
      </c>
      <c r="D11" s="8">
        <v>16000</v>
      </c>
      <c r="E11" s="8">
        <v>9000</v>
      </c>
      <c r="F11" s="8">
        <v>24000</v>
      </c>
      <c r="G11" s="8">
        <v>18000</v>
      </c>
      <c r="H11" s="9">
        <v>18000</v>
      </c>
      <c r="I11" s="8">
        <v>18000</v>
      </c>
      <c r="J11" s="8">
        <v>18000</v>
      </c>
      <c r="K11" s="8">
        <v>16000</v>
      </c>
      <c r="L11" s="8">
        <v>7000</v>
      </c>
      <c r="M11" s="8"/>
      <c r="N11" s="8"/>
      <c r="O11" s="8">
        <f t="shared" si="0"/>
        <v>161000</v>
      </c>
      <c r="P11" s="8">
        <f t="shared" si="1"/>
        <v>-58000</v>
      </c>
    </row>
    <row r="12" spans="1:16" x14ac:dyDescent="0.25">
      <c r="A12" s="6">
        <f>'[1]2018-2019 Gallons'!$O$12</f>
        <v>316000</v>
      </c>
      <c r="B12" s="7" t="s">
        <v>14</v>
      </c>
      <c r="C12" s="8">
        <v>19000</v>
      </c>
      <c r="D12" s="8">
        <v>30000</v>
      </c>
      <c r="E12" s="8">
        <v>35000</v>
      </c>
      <c r="F12" s="8">
        <v>104000</v>
      </c>
      <c r="G12" s="8">
        <v>26000</v>
      </c>
      <c r="H12" s="9">
        <v>14000</v>
      </c>
      <c r="I12" s="8">
        <v>39000</v>
      </c>
      <c r="J12" s="8">
        <v>33000</v>
      </c>
      <c r="K12" s="8">
        <v>13000</v>
      </c>
      <c r="L12" s="8">
        <v>3000</v>
      </c>
      <c r="M12" s="8"/>
      <c r="N12" s="8"/>
      <c r="O12" s="8">
        <f t="shared" si="0"/>
        <v>316000</v>
      </c>
      <c r="P12" s="8">
        <f t="shared" si="1"/>
        <v>0</v>
      </c>
    </row>
    <row r="13" spans="1:16" x14ac:dyDescent="0.25">
      <c r="A13" s="6">
        <f>'[1]2018-2019 Gallons'!$O$13</f>
        <v>3000</v>
      </c>
      <c r="B13" s="7" t="s">
        <v>15</v>
      </c>
      <c r="C13" s="8">
        <v>0</v>
      </c>
      <c r="D13" s="8">
        <v>1000</v>
      </c>
      <c r="E13" s="8">
        <v>0</v>
      </c>
      <c r="F13" s="8">
        <v>0</v>
      </c>
      <c r="G13" s="8">
        <v>1000</v>
      </c>
      <c r="H13" s="9">
        <v>0</v>
      </c>
      <c r="I13" s="8">
        <v>0</v>
      </c>
      <c r="J13" s="8">
        <v>0</v>
      </c>
      <c r="K13" s="8">
        <v>1000</v>
      </c>
      <c r="L13" s="8">
        <v>0</v>
      </c>
      <c r="M13" s="8"/>
      <c r="N13" s="8"/>
      <c r="O13" s="8">
        <f t="shared" si="0"/>
        <v>3000</v>
      </c>
      <c r="P13" s="8">
        <f t="shared" si="1"/>
        <v>0</v>
      </c>
    </row>
    <row r="14" spans="1:16" x14ac:dyDescent="0.25">
      <c r="A14" s="6">
        <f>'[1]2018-2019 Gallons'!$O$14</f>
        <v>52000</v>
      </c>
      <c r="B14" s="7" t="s">
        <v>16</v>
      </c>
      <c r="C14" s="8">
        <v>1000</v>
      </c>
      <c r="D14" s="8">
        <v>1000</v>
      </c>
      <c r="E14" s="8">
        <v>1000</v>
      </c>
      <c r="F14" s="8">
        <v>2000</v>
      </c>
      <c r="G14" s="10">
        <v>1000</v>
      </c>
      <c r="H14" s="9">
        <v>0</v>
      </c>
      <c r="I14" s="8">
        <v>2000</v>
      </c>
      <c r="J14" s="8">
        <v>1000</v>
      </c>
      <c r="K14" s="8">
        <v>0</v>
      </c>
      <c r="L14" s="8">
        <v>1000</v>
      </c>
      <c r="M14" s="8"/>
      <c r="N14" s="8"/>
      <c r="O14" s="8">
        <f t="shared" si="0"/>
        <v>10000</v>
      </c>
      <c r="P14" s="8">
        <f t="shared" si="1"/>
        <v>-42000</v>
      </c>
    </row>
    <row r="15" spans="1:16" x14ac:dyDescent="0.25">
      <c r="A15" s="6">
        <f>'[1]2018-2019 Gallons'!$O$15</f>
        <v>261000</v>
      </c>
      <c r="B15" s="7" t="s">
        <v>17</v>
      </c>
      <c r="C15" s="8">
        <v>13000</v>
      </c>
      <c r="D15" s="8">
        <v>19000</v>
      </c>
      <c r="E15" s="8">
        <v>35000</v>
      </c>
      <c r="F15" s="8">
        <v>33000</v>
      </c>
      <c r="G15" s="8">
        <v>25000</v>
      </c>
      <c r="H15" s="9">
        <v>9000</v>
      </c>
      <c r="I15" s="8">
        <v>31000</v>
      </c>
      <c r="J15" s="8">
        <v>29000</v>
      </c>
      <c r="K15" s="8">
        <v>13000</v>
      </c>
      <c r="L15" s="8">
        <v>2000</v>
      </c>
      <c r="M15" s="8"/>
      <c r="N15" s="8"/>
      <c r="O15" s="8">
        <f t="shared" si="0"/>
        <v>209000</v>
      </c>
      <c r="P15" s="8">
        <f t="shared" si="1"/>
        <v>-52000</v>
      </c>
    </row>
    <row r="16" spans="1:16" x14ac:dyDescent="0.25">
      <c r="A16" s="6">
        <f>'[1]2018-2019 Gallons'!$O$16</f>
        <v>5199000</v>
      </c>
      <c r="B16" s="7" t="s">
        <v>18</v>
      </c>
      <c r="C16" s="8">
        <v>503000</v>
      </c>
      <c r="D16" s="8">
        <v>495000</v>
      </c>
      <c r="E16" s="8">
        <v>366000</v>
      </c>
      <c r="F16" s="8">
        <v>445000</v>
      </c>
      <c r="G16" s="8">
        <v>451000</v>
      </c>
      <c r="H16" s="9">
        <v>359000</v>
      </c>
      <c r="I16" s="8">
        <v>376000</v>
      </c>
      <c r="J16" s="8">
        <v>381000</v>
      </c>
      <c r="K16" s="8">
        <v>364000</v>
      </c>
      <c r="L16" s="8">
        <v>324000</v>
      </c>
      <c r="M16" s="8"/>
      <c r="N16" s="8"/>
      <c r="O16" s="8">
        <f t="shared" si="0"/>
        <v>4064000</v>
      </c>
      <c r="P16" s="8">
        <f t="shared" si="1"/>
        <v>-1135000</v>
      </c>
    </row>
    <row r="17" spans="1:16" x14ac:dyDescent="0.25">
      <c r="A17" s="6">
        <f>'[1]2018-2019 Gallons'!$O$17</f>
        <v>75000</v>
      </c>
      <c r="B17" s="7" t="s">
        <v>19</v>
      </c>
      <c r="C17" s="8">
        <v>2000</v>
      </c>
      <c r="D17" s="8">
        <v>4000</v>
      </c>
      <c r="E17" s="8">
        <v>9000</v>
      </c>
      <c r="F17" s="8">
        <v>9000</v>
      </c>
      <c r="G17" s="8">
        <v>8000</v>
      </c>
      <c r="H17" s="9">
        <v>6000</v>
      </c>
      <c r="I17" s="8">
        <v>12000</v>
      </c>
      <c r="J17" s="8">
        <v>30000</v>
      </c>
      <c r="K17" s="8">
        <v>4000</v>
      </c>
      <c r="L17" s="8">
        <v>1000</v>
      </c>
      <c r="M17" s="8"/>
      <c r="N17" s="8"/>
      <c r="O17" s="8">
        <f t="shared" si="0"/>
        <v>85000</v>
      </c>
      <c r="P17" s="8">
        <f t="shared" si="1"/>
        <v>10000</v>
      </c>
    </row>
    <row r="18" spans="1:16" x14ac:dyDescent="0.25">
      <c r="A18" s="6">
        <f>'[1]2018-2019 Gallons'!$O$18</f>
        <v>1282000</v>
      </c>
      <c r="B18" s="7" t="s">
        <v>20</v>
      </c>
      <c r="C18" s="8">
        <v>82000</v>
      </c>
      <c r="D18" s="8">
        <v>104000</v>
      </c>
      <c r="E18" s="8">
        <v>98000</v>
      </c>
      <c r="F18" s="8">
        <v>133000</v>
      </c>
      <c r="G18" s="8">
        <v>118000</v>
      </c>
      <c r="H18" s="9">
        <v>68000</v>
      </c>
      <c r="I18" s="8">
        <v>123000</v>
      </c>
      <c r="J18" s="8">
        <v>124000</v>
      </c>
      <c r="K18" s="8">
        <v>57000</v>
      </c>
      <c r="L18" s="8">
        <v>15000</v>
      </c>
      <c r="M18" s="8"/>
      <c r="N18" s="8"/>
      <c r="O18" s="8">
        <f t="shared" si="0"/>
        <v>922000</v>
      </c>
      <c r="P18" s="8">
        <f t="shared" si="1"/>
        <v>-360000</v>
      </c>
    </row>
    <row r="19" spans="1:16" x14ac:dyDescent="0.25">
      <c r="A19" s="6">
        <f>'[1]2018-2019 Gallons'!$O$19</f>
        <v>249000</v>
      </c>
      <c r="B19" s="7" t="s">
        <v>21</v>
      </c>
      <c r="C19" s="8">
        <v>19000</v>
      </c>
      <c r="D19" s="8">
        <v>13000</v>
      </c>
      <c r="E19" s="8">
        <v>22000</v>
      </c>
      <c r="F19" s="8">
        <v>21000</v>
      </c>
      <c r="G19" s="8">
        <v>21000</v>
      </c>
      <c r="H19" s="9">
        <v>13000</v>
      </c>
      <c r="I19" s="8">
        <v>50000</v>
      </c>
      <c r="J19" s="8">
        <v>18000</v>
      </c>
      <c r="K19" s="8">
        <v>56000</v>
      </c>
      <c r="L19" s="8">
        <v>1000</v>
      </c>
      <c r="M19" s="8"/>
      <c r="N19" s="8"/>
      <c r="O19" s="8">
        <f t="shared" si="0"/>
        <v>234000</v>
      </c>
      <c r="P19" s="8">
        <f t="shared" si="1"/>
        <v>-15000</v>
      </c>
    </row>
    <row r="20" spans="1:16" x14ac:dyDescent="0.25">
      <c r="A20" s="6">
        <f>'[1]2018-2019 Gallons'!$O$20</f>
        <v>40000</v>
      </c>
      <c r="B20" s="7" t="s">
        <v>22</v>
      </c>
      <c r="C20" s="8">
        <v>4000</v>
      </c>
      <c r="D20" s="8">
        <v>2000</v>
      </c>
      <c r="E20" s="8">
        <v>3000</v>
      </c>
      <c r="F20" s="8">
        <v>3000</v>
      </c>
      <c r="G20" s="8">
        <v>3000</v>
      </c>
      <c r="H20" s="9">
        <v>2000</v>
      </c>
      <c r="I20" s="8">
        <v>2000</v>
      </c>
      <c r="J20" s="8">
        <v>4000</v>
      </c>
      <c r="K20" s="8">
        <v>2000</v>
      </c>
      <c r="L20" s="8">
        <v>0</v>
      </c>
      <c r="M20" s="8"/>
      <c r="N20" s="8"/>
      <c r="O20" s="8">
        <f t="shared" si="0"/>
        <v>25000</v>
      </c>
      <c r="P20" s="8">
        <f t="shared" si="1"/>
        <v>-15000</v>
      </c>
    </row>
    <row r="21" spans="1:16" x14ac:dyDescent="0.25">
      <c r="A21" s="6">
        <f>'[1]2018-2019 Gallons'!$O$21</f>
        <v>89000</v>
      </c>
      <c r="B21" s="7" t="s">
        <v>23</v>
      </c>
      <c r="C21" s="8">
        <v>3000</v>
      </c>
      <c r="D21" s="8">
        <v>3000</v>
      </c>
      <c r="E21" s="8">
        <v>4000</v>
      </c>
      <c r="F21" s="8">
        <v>4000</v>
      </c>
      <c r="G21" s="8">
        <v>3000</v>
      </c>
      <c r="H21" s="9">
        <v>1000</v>
      </c>
      <c r="I21" s="8">
        <v>4000</v>
      </c>
      <c r="J21" s="8">
        <v>4000</v>
      </c>
      <c r="K21" s="8">
        <v>2000</v>
      </c>
      <c r="L21" s="8">
        <v>1000</v>
      </c>
      <c r="M21" s="8"/>
      <c r="N21" s="8"/>
      <c r="O21" s="8">
        <f t="shared" si="0"/>
        <v>29000</v>
      </c>
      <c r="P21" s="8">
        <f t="shared" si="1"/>
        <v>-60000</v>
      </c>
    </row>
    <row r="22" spans="1:16" x14ac:dyDescent="0.25">
      <c r="A22" s="6">
        <f>'[1]2018-2019 Gallons'!$O$22</f>
        <v>29000</v>
      </c>
      <c r="B22" s="7" t="s">
        <v>24</v>
      </c>
      <c r="C22" s="8">
        <v>2000</v>
      </c>
      <c r="D22" s="8">
        <v>2000</v>
      </c>
      <c r="E22" s="8">
        <v>5000</v>
      </c>
      <c r="F22" s="8">
        <v>1000</v>
      </c>
      <c r="G22" s="8">
        <v>2000</v>
      </c>
      <c r="H22" s="9">
        <v>2000</v>
      </c>
      <c r="I22" s="8">
        <v>6000</v>
      </c>
      <c r="J22" s="8">
        <v>4000</v>
      </c>
      <c r="K22" s="8">
        <v>2000</v>
      </c>
      <c r="L22" s="8">
        <v>1000</v>
      </c>
      <c r="M22" s="8"/>
      <c r="N22" s="8"/>
      <c r="O22" s="8">
        <f t="shared" si="0"/>
        <v>27000</v>
      </c>
      <c r="P22" s="8">
        <f t="shared" si="1"/>
        <v>-2000</v>
      </c>
    </row>
    <row r="23" spans="1:16" x14ac:dyDescent="0.25">
      <c r="A23" s="6">
        <f>'[1]2018-2019 Gallons'!$O$23</f>
        <v>204000</v>
      </c>
      <c r="B23" s="7" t="s">
        <v>25</v>
      </c>
      <c r="C23" s="8">
        <v>14000</v>
      </c>
      <c r="D23" s="8">
        <v>16000</v>
      </c>
      <c r="E23" s="6">
        <v>12000</v>
      </c>
      <c r="F23" s="8">
        <v>21000</v>
      </c>
      <c r="G23" s="8">
        <v>22000</v>
      </c>
      <c r="H23" s="9">
        <v>11000</v>
      </c>
      <c r="I23" s="8">
        <v>19000</v>
      </c>
      <c r="J23" s="8">
        <v>23000</v>
      </c>
      <c r="K23" s="8">
        <v>13000</v>
      </c>
      <c r="L23" s="8">
        <v>4000</v>
      </c>
      <c r="M23" s="8"/>
      <c r="N23" s="8"/>
      <c r="O23" s="8">
        <f t="shared" si="0"/>
        <v>155000</v>
      </c>
      <c r="P23" s="8">
        <f t="shared" si="1"/>
        <v>-49000</v>
      </c>
    </row>
    <row r="24" spans="1:16" x14ac:dyDescent="0.25">
      <c r="A24" s="6">
        <f>'[1]2018-2019 Gallons'!$O$24</f>
        <v>416000</v>
      </c>
      <c r="B24" s="7" t="s">
        <v>26</v>
      </c>
      <c r="C24" s="8">
        <v>21000</v>
      </c>
      <c r="D24" s="8">
        <v>23000</v>
      </c>
      <c r="E24" s="8">
        <v>24000</v>
      </c>
      <c r="F24" s="8">
        <v>56000</v>
      </c>
      <c r="G24" s="8">
        <v>38000</v>
      </c>
      <c r="H24" s="9">
        <v>31000</v>
      </c>
      <c r="I24" s="8">
        <v>37000</v>
      </c>
      <c r="J24" s="8">
        <v>46000</v>
      </c>
      <c r="K24" s="8">
        <v>12000</v>
      </c>
      <c r="L24" s="8">
        <v>3000</v>
      </c>
      <c r="M24" s="8"/>
      <c r="N24" s="8"/>
      <c r="O24" s="8">
        <f t="shared" si="0"/>
        <v>291000</v>
      </c>
      <c r="P24" s="8">
        <f t="shared" si="1"/>
        <v>-125000</v>
      </c>
    </row>
    <row r="25" spans="1:16" x14ac:dyDescent="0.25">
      <c r="A25" s="6">
        <f>'[1]2018-2019 Gallons'!$O$25</f>
        <v>838000</v>
      </c>
      <c r="B25" s="7" t="s">
        <v>27</v>
      </c>
      <c r="C25" s="8">
        <v>12000</v>
      </c>
      <c r="D25" s="8">
        <v>8000</v>
      </c>
      <c r="E25" s="8">
        <v>78000</v>
      </c>
      <c r="F25" s="8">
        <v>85000</v>
      </c>
      <c r="G25" s="10">
        <v>106000</v>
      </c>
      <c r="H25" s="9">
        <v>68000</v>
      </c>
      <c r="I25" s="8">
        <v>140000</v>
      </c>
      <c r="J25" s="8">
        <v>126000</v>
      </c>
      <c r="K25" s="8">
        <v>178000</v>
      </c>
      <c r="L25" s="8">
        <v>100000</v>
      </c>
      <c r="M25" s="8"/>
      <c r="N25" s="8"/>
      <c r="O25" s="8">
        <f t="shared" si="0"/>
        <v>901000</v>
      </c>
      <c r="P25" s="8">
        <f t="shared" si="1"/>
        <v>63000</v>
      </c>
    </row>
    <row r="26" spans="1:16" x14ac:dyDescent="0.25">
      <c r="A26" s="6">
        <f>'[1]2018-2019 Gallons'!$O$26</f>
        <v>44000</v>
      </c>
      <c r="B26" s="7" t="s">
        <v>28</v>
      </c>
      <c r="C26" s="8">
        <v>2000</v>
      </c>
      <c r="D26" s="8">
        <v>4000</v>
      </c>
      <c r="E26" s="8">
        <v>6000</v>
      </c>
      <c r="F26" s="8">
        <v>6000</v>
      </c>
      <c r="G26" s="8">
        <v>6000</v>
      </c>
      <c r="H26" s="9">
        <v>3000</v>
      </c>
      <c r="I26" s="8">
        <v>6000</v>
      </c>
      <c r="J26" s="8">
        <v>6000</v>
      </c>
      <c r="K26" s="8">
        <v>4000</v>
      </c>
      <c r="L26" s="8">
        <v>1000</v>
      </c>
      <c r="M26" s="8"/>
      <c r="N26" s="8"/>
      <c r="O26" s="8">
        <f t="shared" si="0"/>
        <v>44000</v>
      </c>
      <c r="P26" s="8">
        <f t="shared" si="1"/>
        <v>0</v>
      </c>
    </row>
    <row r="27" spans="1:16" x14ac:dyDescent="0.25">
      <c r="A27" s="6">
        <f>'[1]2018-2019 Gallons'!$O$27</f>
        <v>210000</v>
      </c>
      <c r="B27" s="7" t="s">
        <v>29</v>
      </c>
      <c r="C27" s="8">
        <v>6000</v>
      </c>
      <c r="D27" s="8">
        <v>15000</v>
      </c>
      <c r="E27" s="8">
        <v>21000</v>
      </c>
      <c r="F27" s="8">
        <v>21000</v>
      </c>
      <c r="G27" s="8">
        <v>19000</v>
      </c>
      <c r="H27" s="9">
        <v>8000</v>
      </c>
      <c r="I27" s="8">
        <v>16000</v>
      </c>
      <c r="J27" s="8">
        <v>20000</v>
      </c>
      <c r="K27" s="8">
        <v>10000</v>
      </c>
      <c r="L27" s="8">
        <v>1000</v>
      </c>
      <c r="M27" s="8"/>
      <c r="N27" s="8"/>
      <c r="O27" s="8">
        <f t="shared" si="0"/>
        <v>137000</v>
      </c>
      <c r="P27" s="8">
        <f t="shared" si="1"/>
        <v>-73000</v>
      </c>
    </row>
    <row r="28" spans="1:16" x14ac:dyDescent="0.25">
      <c r="A28" s="6">
        <f>'[1]2018-2019 Gallons'!$O$28</f>
        <v>424000</v>
      </c>
      <c r="B28" s="7" t="s">
        <v>30</v>
      </c>
      <c r="C28" s="8">
        <v>43000</v>
      </c>
      <c r="D28" s="8">
        <v>26000</v>
      </c>
      <c r="E28" s="8">
        <v>47000</v>
      </c>
      <c r="F28" s="8">
        <v>64000</v>
      </c>
      <c r="G28" s="8">
        <v>41000</v>
      </c>
      <c r="H28" s="9">
        <v>25000</v>
      </c>
      <c r="I28" s="8">
        <v>48000</v>
      </c>
      <c r="J28" s="8">
        <v>48000</v>
      </c>
      <c r="K28" s="8">
        <v>51000</v>
      </c>
      <c r="L28" s="8">
        <v>22000</v>
      </c>
      <c r="M28" s="8"/>
      <c r="N28" s="8"/>
      <c r="O28" s="8">
        <f t="shared" si="0"/>
        <v>415000</v>
      </c>
      <c r="P28" s="8">
        <f t="shared" si="1"/>
        <v>-9000</v>
      </c>
    </row>
    <row r="29" spans="1:16" x14ac:dyDescent="0.25">
      <c r="A29" s="6">
        <f>'[1]2018-2019 Gallons'!$O$29</f>
        <v>75000</v>
      </c>
      <c r="B29" s="7" t="s">
        <v>31</v>
      </c>
      <c r="C29" s="8">
        <v>8000</v>
      </c>
      <c r="D29" s="8">
        <v>8000</v>
      </c>
      <c r="E29" s="8">
        <v>7000</v>
      </c>
      <c r="F29" s="8">
        <v>7000</v>
      </c>
      <c r="G29" s="8">
        <v>7000</v>
      </c>
      <c r="H29" s="9">
        <v>36000</v>
      </c>
      <c r="I29" s="8">
        <v>7000</v>
      </c>
      <c r="J29" s="8">
        <v>7000</v>
      </c>
      <c r="K29" s="8">
        <v>6000</v>
      </c>
      <c r="L29" s="8">
        <v>5000</v>
      </c>
      <c r="M29" s="8"/>
      <c r="N29" s="8"/>
      <c r="O29" s="8">
        <f>SUM(C29:N29)</f>
        <v>98000</v>
      </c>
      <c r="P29" s="8">
        <f t="shared" si="1"/>
        <v>23000</v>
      </c>
    </row>
    <row r="30" spans="1:16" x14ac:dyDescent="0.25">
      <c r="A30" s="6">
        <f>'[1]2018-2019 Gallons'!$O$30</f>
        <v>307000</v>
      </c>
      <c r="B30" s="7" t="s">
        <v>32</v>
      </c>
      <c r="C30" s="8">
        <v>14000</v>
      </c>
      <c r="D30" s="8">
        <v>23000</v>
      </c>
      <c r="E30" s="8">
        <v>37000</v>
      </c>
      <c r="F30" s="8">
        <v>34000</v>
      </c>
      <c r="G30" s="8">
        <v>26000</v>
      </c>
      <c r="H30" s="9">
        <v>15000</v>
      </c>
      <c r="I30" s="8">
        <v>31000</v>
      </c>
      <c r="J30" s="8">
        <v>35000</v>
      </c>
      <c r="K30" s="8">
        <v>12000</v>
      </c>
      <c r="L30" s="8">
        <v>2000</v>
      </c>
      <c r="M30" s="8"/>
      <c r="N30" s="8"/>
      <c r="O30" s="8">
        <f t="shared" si="0"/>
        <v>229000</v>
      </c>
      <c r="P30" s="8">
        <f t="shared" si="1"/>
        <v>-78000</v>
      </c>
    </row>
    <row r="31" spans="1:16" x14ac:dyDescent="0.25">
      <c r="A31" s="6">
        <f>'[1]2018-2019 Gallons'!$O$31</f>
        <v>590000</v>
      </c>
      <c r="B31" s="11" t="s">
        <v>33</v>
      </c>
      <c r="C31" s="8">
        <v>13000</v>
      </c>
      <c r="D31" s="8">
        <v>45000</v>
      </c>
      <c r="E31" s="8">
        <v>71000</v>
      </c>
      <c r="F31" s="8">
        <v>61000</v>
      </c>
      <c r="G31" s="8">
        <v>41000</v>
      </c>
      <c r="H31" s="9">
        <v>11000</v>
      </c>
      <c r="I31" s="8">
        <v>45000</v>
      </c>
      <c r="J31" s="8">
        <v>67000</v>
      </c>
      <c r="K31" s="8">
        <v>29000</v>
      </c>
      <c r="L31" s="8">
        <v>4000</v>
      </c>
      <c r="M31" s="8"/>
      <c r="N31" s="8"/>
      <c r="O31" s="8">
        <f t="shared" si="0"/>
        <v>387000</v>
      </c>
      <c r="P31" s="8">
        <f t="shared" si="1"/>
        <v>-203000</v>
      </c>
    </row>
    <row r="32" spans="1:16" x14ac:dyDescent="0.25">
      <c r="A32" s="6">
        <f>'[1]2018-2019 Gallons'!$O$32</f>
        <v>318000</v>
      </c>
      <c r="B32" s="11" t="s">
        <v>34</v>
      </c>
      <c r="C32" s="8">
        <v>34000</v>
      </c>
      <c r="D32" s="8">
        <v>25000</v>
      </c>
      <c r="E32" s="8">
        <v>49000</v>
      </c>
      <c r="F32" s="8">
        <v>42000</v>
      </c>
      <c r="G32" s="8">
        <v>36000</v>
      </c>
      <c r="H32" s="9">
        <v>27000</v>
      </c>
      <c r="I32" s="8">
        <v>30000</v>
      </c>
      <c r="J32" s="8">
        <v>37000</v>
      </c>
      <c r="K32" s="8">
        <v>24000</v>
      </c>
      <c r="L32" s="8">
        <v>6000</v>
      </c>
      <c r="M32" s="8"/>
      <c r="N32" s="8"/>
      <c r="O32" s="8">
        <f t="shared" si="0"/>
        <v>310000</v>
      </c>
      <c r="P32" s="8">
        <f t="shared" si="1"/>
        <v>-8000</v>
      </c>
    </row>
    <row r="33" spans="1:16" x14ac:dyDescent="0.25">
      <c r="A33" s="6">
        <f>'[1]2018-2019 Gallons'!$O$33</f>
        <v>64000</v>
      </c>
      <c r="B33" s="11" t="s">
        <v>35</v>
      </c>
      <c r="C33" s="8">
        <v>1000</v>
      </c>
      <c r="D33" s="8">
        <v>4000</v>
      </c>
      <c r="E33" s="8">
        <v>13000</v>
      </c>
      <c r="F33" s="8">
        <v>8000</v>
      </c>
      <c r="G33" s="8">
        <v>1000</v>
      </c>
      <c r="H33" s="9">
        <v>5000</v>
      </c>
      <c r="I33" s="8">
        <v>7000</v>
      </c>
      <c r="J33" s="8">
        <v>6000</v>
      </c>
      <c r="K33" s="8">
        <v>2000</v>
      </c>
      <c r="L33" s="8">
        <v>1000</v>
      </c>
      <c r="M33" s="8"/>
      <c r="N33" s="8"/>
      <c r="O33" s="8">
        <f t="shared" si="0"/>
        <v>48000</v>
      </c>
      <c r="P33" s="8">
        <f t="shared" si="1"/>
        <v>-16000</v>
      </c>
    </row>
    <row r="34" spans="1:16" x14ac:dyDescent="0.25">
      <c r="A34" s="6">
        <f>'[1]2018-2019 Gallons'!$O$34</f>
        <v>188000</v>
      </c>
      <c r="B34" s="11" t="s">
        <v>36</v>
      </c>
      <c r="C34" s="8">
        <v>17000</v>
      </c>
      <c r="D34" s="8">
        <v>14000</v>
      </c>
      <c r="E34" s="8">
        <v>25000</v>
      </c>
      <c r="F34" s="8">
        <v>22000</v>
      </c>
      <c r="G34" s="8">
        <v>17000</v>
      </c>
      <c r="H34" s="9">
        <v>11000</v>
      </c>
      <c r="I34" s="8">
        <v>18000</v>
      </c>
      <c r="J34" s="8">
        <v>18000</v>
      </c>
      <c r="K34" s="8">
        <v>14000</v>
      </c>
      <c r="L34" s="8">
        <v>3000</v>
      </c>
      <c r="M34" s="8"/>
      <c r="N34" s="8"/>
      <c r="O34" s="8">
        <f t="shared" si="0"/>
        <v>159000</v>
      </c>
      <c r="P34" s="8">
        <f t="shared" si="1"/>
        <v>-29000</v>
      </c>
    </row>
    <row r="35" spans="1:16" x14ac:dyDescent="0.25">
      <c r="A35" s="6">
        <f>'[1]2018-2019 Gallons'!$O$35</f>
        <v>149000</v>
      </c>
      <c r="B35" s="11" t="s">
        <v>37</v>
      </c>
      <c r="C35" s="8">
        <v>1000</v>
      </c>
      <c r="D35" s="8">
        <v>1000</v>
      </c>
      <c r="E35" s="8">
        <v>2000</v>
      </c>
      <c r="F35" s="8">
        <v>2000</v>
      </c>
      <c r="G35" s="8">
        <v>1000</v>
      </c>
      <c r="H35" s="9">
        <v>4000</v>
      </c>
      <c r="I35" s="8">
        <v>2000</v>
      </c>
      <c r="J35" s="8">
        <v>1000</v>
      </c>
      <c r="K35" s="8">
        <v>1000</v>
      </c>
      <c r="L35" s="8">
        <v>0</v>
      </c>
      <c r="M35" s="8"/>
      <c r="N35" s="8"/>
      <c r="O35" s="8">
        <f t="shared" si="0"/>
        <v>15000</v>
      </c>
      <c r="P35" s="8">
        <f t="shared" si="1"/>
        <v>-134000</v>
      </c>
    </row>
    <row r="36" spans="1:16" x14ac:dyDescent="0.25">
      <c r="A36" s="6">
        <f>'[1]2018-2019 Gallons'!$O$36</f>
        <v>179000</v>
      </c>
      <c r="B36" s="7" t="s">
        <v>38</v>
      </c>
      <c r="C36" s="8">
        <v>9000</v>
      </c>
      <c r="D36" s="8">
        <v>11000</v>
      </c>
      <c r="E36" s="8">
        <v>29000</v>
      </c>
      <c r="F36" s="8">
        <v>34000</v>
      </c>
      <c r="G36" s="10">
        <v>16000</v>
      </c>
      <c r="H36" s="9">
        <v>12000</v>
      </c>
      <c r="I36" s="8">
        <v>11000</v>
      </c>
      <c r="J36" s="8">
        <v>13000</v>
      </c>
      <c r="K36" s="8">
        <v>13000</v>
      </c>
      <c r="L36" s="8">
        <v>2000</v>
      </c>
      <c r="M36" s="8"/>
      <c r="N36" s="8"/>
      <c r="O36" s="8">
        <f t="shared" si="0"/>
        <v>150000</v>
      </c>
      <c r="P36" s="8">
        <f t="shared" si="1"/>
        <v>-29000</v>
      </c>
    </row>
    <row r="37" spans="1:16" x14ac:dyDescent="0.25">
      <c r="A37" s="6">
        <f>'[1]2018-2019 Gallons'!$O$37</f>
        <v>78000</v>
      </c>
      <c r="B37" s="12" t="s">
        <v>39</v>
      </c>
      <c r="C37" s="8">
        <v>2000</v>
      </c>
      <c r="D37" s="8">
        <v>4000</v>
      </c>
      <c r="E37" s="8">
        <v>3000</v>
      </c>
      <c r="F37" s="8">
        <v>3000</v>
      </c>
      <c r="G37" s="8">
        <v>3000</v>
      </c>
      <c r="H37" s="9">
        <v>2000</v>
      </c>
      <c r="I37" s="8">
        <v>3000</v>
      </c>
      <c r="J37" s="8">
        <v>3000</v>
      </c>
      <c r="K37" s="8">
        <v>2000</v>
      </c>
      <c r="L37" s="8">
        <v>1000</v>
      </c>
      <c r="M37" s="8"/>
      <c r="N37" s="8"/>
      <c r="O37" s="8">
        <f t="shared" si="0"/>
        <v>26000</v>
      </c>
      <c r="P37" s="8">
        <f t="shared" si="1"/>
        <v>-52000</v>
      </c>
    </row>
    <row r="38" spans="1:16" x14ac:dyDescent="0.25">
      <c r="A38" s="6">
        <f>'[1]2018-2019 Gallons'!$O$38</f>
        <v>54000</v>
      </c>
      <c r="B38" s="13" t="s">
        <v>40</v>
      </c>
      <c r="C38" s="8">
        <v>4000</v>
      </c>
      <c r="D38" s="8">
        <v>25000</v>
      </c>
      <c r="E38" s="8">
        <v>5000</v>
      </c>
      <c r="F38" s="8">
        <v>4000</v>
      </c>
      <c r="G38" s="8">
        <v>5000</v>
      </c>
      <c r="H38" s="9">
        <v>93000</v>
      </c>
      <c r="I38" s="8">
        <v>2000</v>
      </c>
      <c r="J38" s="8">
        <v>5000</v>
      </c>
      <c r="K38" s="8">
        <v>4000</v>
      </c>
      <c r="L38" s="8">
        <v>2000</v>
      </c>
      <c r="M38" s="8"/>
      <c r="N38" s="8"/>
      <c r="O38" s="14">
        <f t="shared" si="0"/>
        <v>149000</v>
      </c>
      <c r="P38" s="8">
        <f t="shared" si="1"/>
        <v>95000</v>
      </c>
    </row>
    <row r="39" spans="1:16" x14ac:dyDescent="0.25">
      <c r="A39" s="6">
        <f>'[1]2018-2019 Gallons'!$O$39</f>
        <v>75000</v>
      </c>
      <c r="B39" s="15" t="s">
        <v>41</v>
      </c>
      <c r="C39" s="8">
        <v>7000</v>
      </c>
      <c r="D39" s="8">
        <v>6000</v>
      </c>
      <c r="E39" s="8">
        <v>6000</v>
      </c>
      <c r="F39" s="8">
        <v>8000</v>
      </c>
      <c r="G39" s="8">
        <v>8000</v>
      </c>
      <c r="H39" s="9">
        <v>6000</v>
      </c>
      <c r="I39" s="8">
        <v>12000</v>
      </c>
      <c r="J39" s="8">
        <v>8000</v>
      </c>
      <c r="K39" s="8">
        <v>7000</v>
      </c>
      <c r="L39" s="8">
        <v>2000</v>
      </c>
      <c r="M39" s="8"/>
      <c r="N39" s="8"/>
      <c r="O39" s="14">
        <f t="shared" si="0"/>
        <v>70000</v>
      </c>
      <c r="P39" s="8">
        <f t="shared" si="1"/>
        <v>-5000</v>
      </c>
    </row>
    <row r="40" spans="1:16" x14ac:dyDescent="0.25">
      <c r="A40" s="6"/>
      <c r="B40" s="15" t="s">
        <v>42</v>
      </c>
      <c r="C40" s="8">
        <v>183000</v>
      </c>
      <c r="D40" s="8">
        <v>195000</v>
      </c>
      <c r="E40" s="8">
        <v>640000</v>
      </c>
      <c r="F40" s="8">
        <v>470000</v>
      </c>
      <c r="G40" s="8">
        <v>683000</v>
      </c>
      <c r="H40" s="9">
        <v>457000</v>
      </c>
      <c r="I40" s="8">
        <v>439000</v>
      </c>
      <c r="J40" s="8">
        <v>544000</v>
      </c>
      <c r="K40" s="8">
        <v>469000</v>
      </c>
      <c r="L40" s="8">
        <v>497000</v>
      </c>
      <c r="M40" s="8"/>
      <c r="N40" s="8"/>
      <c r="O40" s="14">
        <f t="shared" si="0"/>
        <v>4577000</v>
      </c>
      <c r="P40" s="8">
        <f t="shared" si="1"/>
        <v>4577000</v>
      </c>
    </row>
    <row r="41" spans="1:16" x14ac:dyDescent="0.25">
      <c r="A41" s="6"/>
      <c r="B41" s="15" t="s">
        <v>43</v>
      </c>
      <c r="C41" s="8"/>
      <c r="D41" s="8"/>
      <c r="E41" s="8"/>
      <c r="F41" s="8">
        <v>7000</v>
      </c>
      <c r="G41" s="8">
        <v>10000</v>
      </c>
      <c r="H41" s="9">
        <v>6000</v>
      </c>
      <c r="I41" s="8">
        <v>11000</v>
      </c>
      <c r="J41" s="8">
        <v>11000</v>
      </c>
      <c r="K41" s="8">
        <v>7000</v>
      </c>
      <c r="L41" s="8">
        <v>1000</v>
      </c>
      <c r="M41" s="8"/>
      <c r="N41" s="8"/>
      <c r="O41" s="14">
        <f t="shared" si="0"/>
        <v>53000</v>
      </c>
      <c r="P41" s="8">
        <f t="shared" si="1"/>
        <v>53000</v>
      </c>
    </row>
    <row r="42" spans="1:16" x14ac:dyDescent="0.25">
      <c r="A42" s="6"/>
      <c r="B42" s="15" t="s">
        <v>44</v>
      </c>
      <c r="C42" s="8"/>
      <c r="D42" s="8"/>
      <c r="E42" s="8"/>
      <c r="F42" s="8"/>
      <c r="G42" s="8"/>
      <c r="H42" s="9">
        <v>10000</v>
      </c>
      <c r="I42" s="8">
        <v>15000</v>
      </c>
      <c r="J42" s="8">
        <v>24000</v>
      </c>
      <c r="K42" s="8">
        <v>9000</v>
      </c>
      <c r="L42" s="8">
        <v>1000</v>
      </c>
      <c r="M42" s="8"/>
      <c r="N42" s="8"/>
      <c r="O42" s="8">
        <f t="shared" si="0"/>
        <v>59000</v>
      </c>
      <c r="P42" s="8">
        <f t="shared" si="1"/>
        <v>59000</v>
      </c>
    </row>
    <row r="43" spans="1:16" x14ac:dyDescent="0.25">
      <c r="A43" s="16"/>
      <c r="B43" s="17" t="s">
        <v>45</v>
      </c>
      <c r="C43" s="8">
        <f>SUM(C2:C38)</f>
        <v>1972000</v>
      </c>
      <c r="D43" s="8">
        <f>SUM(D2:D38)</f>
        <v>2061000</v>
      </c>
      <c r="E43" s="8">
        <f>SUM(E2:E38)</f>
        <v>1923000</v>
      </c>
      <c r="F43" s="8">
        <f t="shared" ref="F43:G43" si="2">SUM(F2:F38)</f>
        <v>2218000</v>
      </c>
      <c r="G43" s="8">
        <f t="shared" si="2"/>
        <v>1618000</v>
      </c>
      <c r="H43" s="8">
        <f>SUM(H2:H38)</f>
        <v>1343000</v>
      </c>
      <c r="I43" s="8">
        <f t="shared" ref="I43:N43" si="3">SUM(I2:I37)</f>
        <v>1550000</v>
      </c>
      <c r="J43" s="8">
        <f t="shared" si="3"/>
        <v>1551000</v>
      </c>
      <c r="K43" s="8">
        <f t="shared" si="3"/>
        <v>1425000</v>
      </c>
      <c r="L43" s="8">
        <f t="shared" si="3"/>
        <v>1012000</v>
      </c>
      <c r="M43" s="8">
        <f t="shared" si="3"/>
        <v>0</v>
      </c>
      <c r="N43" s="8">
        <f t="shared" si="3"/>
        <v>0</v>
      </c>
      <c r="O43" s="8">
        <f>SUM(C43:N43)</f>
        <v>16673000</v>
      </c>
      <c r="P43" s="18">
        <f t="shared" si="1"/>
        <v>16673000</v>
      </c>
    </row>
    <row r="44" spans="1:16" ht="15.75" thickBot="1" x14ac:dyDescent="0.3">
      <c r="B44" s="19" t="s">
        <v>46</v>
      </c>
      <c r="C44" s="20"/>
      <c r="D44" s="20">
        <f>SUM(D43+C44)</f>
        <v>2061000</v>
      </c>
      <c r="E44" s="20">
        <f>SUM(E43+D44)</f>
        <v>3984000</v>
      </c>
      <c r="F44" s="20">
        <f t="shared" ref="F44:N44" si="4">SUM(F43+E44)</f>
        <v>6202000</v>
      </c>
      <c r="G44" s="20">
        <f t="shared" si="4"/>
        <v>7820000</v>
      </c>
      <c r="H44" s="20">
        <f t="shared" si="4"/>
        <v>9163000</v>
      </c>
      <c r="I44" s="20">
        <f t="shared" si="4"/>
        <v>10713000</v>
      </c>
      <c r="J44" s="20">
        <f t="shared" si="4"/>
        <v>12264000</v>
      </c>
      <c r="K44" s="20">
        <f t="shared" si="4"/>
        <v>13689000</v>
      </c>
      <c r="L44" s="20">
        <f t="shared" si="4"/>
        <v>14701000</v>
      </c>
      <c r="M44" s="20">
        <f t="shared" si="4"/>
        <v>14701000</v>
      </c>
      <c r="N44" s="20">
        <f t="shared" si="4"/>
        <v>14701000</v>
      </c>
      <c r="O44" s="21"/>
      <c r="P44" s="22"/>
    </row>
    <row r="46" spans="1:16" x14ac:dyDescent="0.25">
      <c r="B46" s="23" t="s">
        <v>47</v>
      </c>
      <c r="C46" s="3">
        <v>43647</v>
      </c>
      <c r="D46" s="3">
        <v>43679</v>
      </c>
      <c r="E46" s="3">
        <v>43711</v>
      </c>
      <c r="F46" s="3">
        <v>43743</v>
      </c>
      <c r="G46" s="3">
        <v>43775</v>
      </c>
      <c r="H46" s="3">
        <v>43807</v>
      </c>
      <c r="I46" s="3">
        <v>43839</v>
      </c>
      <c r="J46" s="3">
        <v>43871</v>
      </c>
      <c r="K46" s="3">
        <v>43903</v>
      </c>
      <c r="L46" s="3">
        <v>43935</v>
      </c>
      <c r="M46" s="3">
        <v>43967</v>
      </c>
      <c r="N46" s="3">
        <v>43999</v>
      </c>
      <c r="O46" s="4" t="s">
        <v>2</v>
      </c>
    </row>
    <row r="47" spans="1:16" x14ac:dyDescent="0.25">
      <c r="A47" s="6" t="str">
        <f>'[1]2018-2019 Gallons'!$O$44</f>
        <v>Total 18-19</v>
      </c>
      <c r="B47" s="7" t="s">
        <v>48</v>
      </c>
      <c r="C47" s="24">
        <v>1291000</v>
      </c>
      <c r="D47" s="24">
        <v>1281000</v>
      </c>
      <c r="E47" s="8">
        <v>264000</v>
      </c>
      <c r="F47" s="24">
        <v>1011000</v>
      </c>
      <c r="G47" s="24">
        <v>488000</v>
      </c>
      <c r="H47" s="9">
        <v>452000</v>
      </c>
      <c r="I47" s="24">
        <v>401000</v>
      </c>
      <c r="J47" s="24">
        <v>277000</v>
      </c>
      <c r="K47" s="24">
        <v>491000</v>
      </c>
      <c r="L47" s="24">
        <v>547000</v>
      </c>
      <c r="M47" s="24"/>
      <c r="N47" s="8"/>
      <c r="O47" s="8">
        <f>SUM(C47:N47)</f>
        <v>6503000</v>
      </c>
    </row>
    <row r="48" spans="1:16" x14ac:dyDescent="0.25">
      <c r="A48" s="6">
        <f>'[1]2018-2019 Gallons'!$O$45</f>
        <v>11230000</v>
      </c>
      <c r="B48" s="7" t="s">
        <v>49</v>
      </c>
      <c r="C48" s="8">
        <v>0</v>
      </c>
      <c r="D48" s="8">
        <v>1000</v>
      </c>
      <c r="E48" s="8">
        <v>0</v>
      </c>
      <c r="F48" s="8">
        <v>1000</v>
      </c>
      <c r="G48" s="8">
        <v>0</v>
      </c>
      <c r="H48" s="9">
        <v>0</v>
      </c>
      <c r="I48" s="8">
        <v>0</v>
      </c>
      <c r="J48" s="8">
        <v>0</v>
      </c>
      <c r="K48" s="8">
        <v>0</v>
      </c>
      <c r="L48" s="8">
        <v>1000</v>
      </c>
      <c r="M48" s="8"/>
      <c r="N48" s="8"/>
      <c r="O48" s="8">
        <f t="shared" ref="O48:O49" si="5">SUM(C48:N48)</f>
        <v>3000</v>
      </c>
    </row>
    <row r="49" spans="1:15" x14ac:dyDescent="0.25">
      <c r="A49" s="6">
        <f>'[1]2018-2019 Gallons'!$O$46</f>
        <v>4000</v>
      </c>
      <c r="B49" s="7" t="s">
        <v>50</v>
      </c>
      <c r="C49" s="8">
        <v>231000</v>
      </c>
      <c r="D49" s="8">
        <v>242000</v>
      </c>
      <c r="E49" s="8">
        <v>144000</v>
      </c>
      <c r="F49" s="8">
        <v>184000</v>
      </c>
      <c r="G49" s="10">
        <v>148000</v>
      </c>
      <c r="H49" s="9">
        <v>174000</v>
      </c>
      <c r="I49" s="8">
        <v>125000</v>
      </c>
      <c r="J49" s="8">
        <v>87000</v>
      </c>
      <c r="K49" s="8">
        <v>150000</v>
      </c>
      <c r="L49" s="8">
        <v>101000</v>
      </c>
      <c r="M49" s="8"/>
      <c r="N49" s="8"/>
      <c r="O49" s="8">
        <f t="shared" si="5"/>
        <v>1586000</v>
      </c>
    </row>
    <row r="51" spans="1:15" x14ac:dyDescent="0.25">
      <c r="B51" s="25" t="s">
        <v>51</v>
      </c>
      <c r="C51" s="3">
        <v>43647</v>
      </c>
      <c r="D51" s="3">
        <v>43679</v>
      </c>
      <c r="E51" s="3">
        <v>43711</v>
      </c>
      <c r="F51" s="3">
        <v>43743</v>
      </c>
      <c r="G51" s="3">
        <v>43775</v>
      </c>
      <c r="H51" s="3">
        <v>43807</v>
      </c>
      <c r="I51" s="3">
        <v>43839</v>
      </c>
      <c r="J51" s="3">
        <v>43871</v>
      </c>
      <c r="K51" s="3">
        <v>43903</v>
      </c>
      <c r="L51" s="3">
        <v>43935</v>
      </c>
      <c r="M51" s="3">
        <v>43967</v>
      </c>
      <c r="N51" s="3">
        <v>43999</v>
      </c>
      <c r="O51" s="4" t="s">
        <v>2</v>
      </c>
    </row>
    <row r="52" spans="1:15" x14ac:dyDescent="0.25">
      <c r="A52" s="6" t="str">
        <f>'[1]2018-2019 Gallons'!$O$49</f>
        <v>Total 18-19</v>
      </c>
      <c r="B52" s="26" t="s">
        <v>52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/>
      <c r="N52" s="8"/>
      <c r="O52" s="8">
        <f>SUM(C52:N52)</f>
        <v>0</v>
      </c>
    </row>
    <row r="53" spans="1:15" x14ac:dyDescent="0.25">
      <c r="A53" s="6">
        <f>'[1]2018-2019 Gallons'!$O$50</f>
        <v>0</v>
      </c>
      <c r="B53" s="26" t="s">
        <v>53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/>
      <c r="N53" s="8"/>
      <c r="O53" s="8">
        <f t="shared" ref="O53:O70" si="6">SUM(C53:N53)</f>
        <v>0</v>
      </c>
    </row>
    <row r="54" spans="1:15" x14ac:dyDescent="0.25">
      <c r="A54" s="6">
        <f>'[1]2018-2019 Gallons'!$O$51</f>
        <v>0</v>
      </c>
      <c r="B54" s="26" t="s">
        <v>54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/>
      <c r="N54" s="8"/>
      <c r="O54" s="8">
        <f t="shared" si="6"/>
        <v>0</v>
      </c>
    </row>
    <row r="55" spans="1:15" x14ac:dyDescent="0.25">
      <c r="A55" s="6">
        <f>'[1]2018-2019 Gallons'!$O$52</f>
        <v>0</v>
      </c>
      <c r="B55" s="17" t="s">
        <v>55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/>
      <c r="N55" s="8"/>
      <c r="O55" s="8">
        <f t="shared" si="6"/>
        <v>0</v>
      </c>
    </row>
    <row r="56" spans="1:15" x14ac:dyDescent="0.25">
      <c r="A56" s="6">
        <f>'[1]2018-2019 Gallons'!$O$53</f>
        <v>0</v>
      </c>
      <c r="B56" s="17" t="s">
        <v>56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/>
      <c r="N56" s="8"/>
      <c r="O56" s="8">
        <f t="shared" si="6"/>
        <v>0</v>
      </c>
    </row>
    <row r="57" spans="1:15" x14ac:dyDescent="0.25">
      <c r="A57" s="6">
        <f>'[1]2018-2019 Gallons'!$O$54</f>
        <v>0</v>
      </c>
      <c r="B57" s="17" t="s">
        <v>57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/>
      <c r="N57" s="8"/>
      <c r="O57" s="8">
        <f t="shared" si="6"/>
        <v>0</v>
      </c>
    </row>
    <row r="58" spans="1:15" x14ac:dyDescent="0.25">
      <c r="A58" s="6">
        <f>'[1]2018-2019 Gallons'!$O$55</f>
        <v>2000</v>
      </c>
      <c r="B58" s="17" t="s">
        <v>58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/>
      <c r="N58" s="8"/>
      <c r="O58" s="8">
        <f t="shared" si="6"/>
        <v>0</v>
      </c>
    </row>
    <row r="59" spans="1:15" x14ac:dyDescent="0.25">
      <c r="A59" s="6">
        <f>'[1]2018-2019 Gallons'!$O$56</f>
        <v>0</v>
      </c>
      <c r="B59" s="17" t="s">
        <v>59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/>
      <c r="N59" s="8"/>
      <c r="O59" s="8">
        <f t="shared" si="6"/>
        <v>0</v>
      </c>
    </row>
    <row r="60" spans="1:15" x14ac:dyDescent="0.25">
      <c r="A60" s="6">
        <f>'[1]2018-2019 Gallons'!$O$57</f>
        <v>0</v>
      </c>
      <c r="B60" s="17" t="s">
        <v>60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/>
      <c r="N60" s="8"/>
      <c r="O60" s="8">
        <f t="shared" si="6"/>
        <v>0</v>
      </c>
    </row>
    <row r="61" spans="1:15" x14ac:dyDescent="0.25">
      <c r="A61" s="6">
        <f>'[1]2018-2019 Gallons'!$O$58</f>
        <v>0</v>
      </c>
      <c r="B61" s="17" t="s">
        <v>61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/>
      <c r="N61" s="8"/>
      <c r="O61" s="8">
        <f t="shared" si="6"/>
        <v>0</v>
      </c>
    </row>
    <row r="62" spans="1:15" x14ac:dyDescent="0.25">
      <c r="A62" s="6">
        <f>'[1]2018-2019 Gallons'!$O$59</f>
        <v>0</v>
      </c>
      <c r="B62" s="17" t="s">
        <v>62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/>
      <c r="N62" s="8"/>
      <c r="O62" s="8">
        <f t="shared" si="6"/>
        <v>0</v>
      </c>
    </row>
    <row r="63" spans="1:15" x14ac:dyDescent="0.25">
      <c r="A63" s="6">
        <f>'[1]2018-2019 Gallons'!$O$60</f>
        <v>0</v>
      </c>
      <c r="B63" s="17" t="s">
        <v>63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/>
      <c r="N63" s="8"/>
      <c r="O63" s="8">
        <f t="shared" si="6"/>
        <v>0</v>
      </c>
    </row>
    <row r="64" spans="1:15" x14ac:dyDescent="0.25">
      <c r="A64" s="6">
        <f>'[1]2018-2019 Gallons'!$O$61</f>
        <v>0</v>
      </c>
      <c r="B64" s="17" t="s">
        <v>64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/>
      <c r="N64" s="8"/>
      <c r="O64" s="8">
        <f t="shared" si="6"/>
        <v>0</v>
      </c>
    </row>
    <row r="65" spans="1:15" x14ac:dyDescent="0.25">
      <c r="A65" s="6">
        <f>'[1]2018-2019 Gallons'!$O$62</f>
        <v>0</v>
      </c>
      <c r="B65" s="17" t="s">
        <v>65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/>
      <c r="N65" s="8"/>
      <c r="O65" s="8">
        <f t="shared" si="6"/>
        <v>0</v>
      </c>
    </row>
    <row r="66" spans="1:15" x14ac:dyDescent="0.25">
      <c r="A66" s="6">
        <f>'[1]2018-2019 Gallons'!$O$63</f>
        <v>0</v>
      </c>
      <c r="B66" s="17" t="s">
        <v>66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/>
      <c r="N66" s="8"/>
      <c r="O66" s="8">
        <f t="shared" si="6"/>
        <v>0</v>
      </c>
    </row>
    <row r="67" spans="1:15" x14ac:dyDescent="0.25">
      <c r="A67" s="6">
        <f>'[1]2018-2019 Gallons'!$O$64</f>
        <v>0</v>
      </c>
      <c r="B67" s="17" t="s">
        <v>67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>
        <f t="shared" si="6"/>
        <v>0</v>
      </c>
    </row>
    <row r="68" spans="1:15" x14ac:dyDescent="0.25">
      <c r="A68" s="6">
        <f>'[1]2018-2019 Gallons'!$O$65</f>
        <v>0</v>
      </c>
      <c r="B68" s="26" t="s">
        <v>68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/>
      <c r="N68" s="8"/>
      <c r="O68" s="8">
        <f t="shared" si="6"/>
        <v>0</v>
      </c>
    </row>
    <row r="69" spans="1:15" x14ac:dyDescent="0.25">
      <c r="A69" s="6">
        <f>'[1]2018-2019 Gallons'!$O$66</f>
        <v>0</v>
      </c>
      <c r="B69" s="26" t="s">
        <v>69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/>
      <c r="N69" s="8"/>
      <c r="O69" s="8">
        <f t="shared" si="6"/>
        <v>0</v>
      </c>
    </row>
    <row r="70" spans="1:15" x14ac:dyDescent="0.25">
      <c r="A70" s="6">
        <f>'[1]2018-2019 Gallons'!$O$67</f>
        <v>0</v>
      </c>
      <c r="B70" s="27" t="s">
        <v>70</v>
      </c>
      <c r="C70" s="8">
        <v>1000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26">
        <v>0</v>
      </c>
      <c r="K70" s="8">
        <v>0</v>
      </c>
      <c r="L70" s="8">
        <v>0</v>
      </c>
      <c r="M70" s="8"/>
      <c r="N70" s="8"/>
      <c r="O70" s="8">
        <f t="shared" si="6"/>
        <v>1000</v>
      </c>
    </row>
    <row r="73" spans="1:15" x14ac:dyDescent="0.25">
      <c r="B73" s="28" t="s">
        <v>71</v>
      </c>
      <c r="J73" s="6">
        <v>43000</v>
      </c>
      <c r="K73">
        <v>400</v>
      </c>
      <c r="L73" s="2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50EB-8E41-4FBF-B587-E6960006CF3E}">
  <dimension ref="A1:P68"/>
  <sheetViews>
    <sheetView workbookViewId="0">
      <selection activeCell="Q1" sqref="Q1"/>
    </sheetView>
  </sheetViews>
  <sheetFormatPr defaultColWidth="9.140625" defaultRowHeight="15" x14ac:dyDescent="0.25"/>
  <cols>
    <col min="1" max="1" width="10.5703125" customWidth="1"/>
    <col min="2" max="2" width="45.7109375" bestFit="1" customWidth="1"/>
    <col min="3" max="3" width="10.85546875" customWidth="1"/>
    <col min="4" max="4" width="13.28515625" customWidth="1"/>
    <col min="5" max="5" width="13.7109375" customWidth="1"/>
    <col min="6" max="6" width="10.85546875" customWidth="1"/>
    <col min="7" max="7" width="13.28515625" customWidth="1"/>
    <col min="8" max="8" width="12.85546875" customWidth="1"/>
    <col min="9" max="9" width="10.42578125" bestFit="1" customWidth="1"/>
    <col min="10" max="10" width="11.5703125" bestFit="1" customWidth="1"/>
    <col min="11" max="13" width="10.42578125" bestFit="1" customWidth="1"/>
    <col min="14" max="14" width="10.7109375" customWidth="1"/>
    <col min="15" max="15" width="10.5703125" bestFit="1" customWidth="1"/>
    <col min="16" max="16" width="10.85546875" bestFit="1" customWidth="1"/>
  </cols>
  <sheetData>
    <row r="1" spans="1:16" ht="60" x14ac:dyDescent="0.25">
      <c r="A1" s="1" t="s">
        <v>72</v>
      </c>
      <c r="B1" s="2" t="s">
        <v>1</v>
      </c>
      <c r="C1" s="3">
        <v>43282</v>
      </c>
      <c r="D1" s="3">
        <v>43314</v>
      </c>
      <c r="E1" s="3">
        <v>43346</v>
      </c>
      <c r="F1" s="3">
        <v>43378</v>
      </c>
      <c r="G1" s="3">
        <v>43410</v>
      </c>
      <c r="H1" s="3">
        <v>43442</v>
      </c>
      <c r="I1" s="3">
        <v>43466</v>
      </c>
      <c r="J1" s="3">
        <v>43498</v>
      </c>
      <c r="K1" s="3">
        <v>43530</v>
      </c>
      <c r="L1" s="3">
        <v>43562</v>
      </c>
      <c r="M1" s="3">
        <v>43594</v>
      </c>
      <c r="N1" s="3">
        <v>43626</v>
      </c>
      <c r="O1" s="4" t="s">
        <v>0</v>
      </c>
      <c r="P1" s="32" t="s">
        <v>73</v>
      </c>
    </row>
    <row r="2" spans="1:16" x14ac:dyDescent="0.25">
      <c r="A2" s="6">
        <v>328000</v>
      </c>
      <c r="B2" s="7" t="s">
        <v>4</v>
      </c>
      <c r="C2" s="8">
        <v>17000</v>
      </c>
      <c r="D2" s="8">
        <v>15000</v>
      </c>
      <c r="E2" s="8">
        <v>148000</v>
      </c>
      <c r="F2" s="8">
        <v>103000</v>
      </c>
      <c r="G2" s="8">
        <v>32000</v>
      </c>
      <c r="H2" s="9">
        <v>11000</v>
      </c>
      <c r="I2" s="8">
        <v>37000</v>
      </c>
      <c r="J2" s="8">
        <v>38000</v>
      </c>
      <c r="K2" s="8">
        <v>34000</v>
      </c>
      <c r="L2" s="8">
        <v>31000</v>
      </c>
      <c r="M2" s="8">
        <v>16000</v>
      </c>
      <c r="N2" s="8">
        <v>18000</v>
      </c>
      <c r="O2" s="8">
        <f>SUM(C2:N2)</f>
        <v>500000</v>
      </c>
      <c r="P2" s="8">
        <f>O2-A2</f>
        <v>172000</v>
      </c>
    </row>
    <row r="3" spans="1:16" x14ac:dyDescent="0.25">
      <c r="A3" s="6">
        <v>193000</v>
      </c>
      <c r="B3" s="7" t="s">
        <v>5</v>
      </c>
      <c r="C3" s="8">
        <v>7000</v>
      </c>
      <c r="D3" s="8">
        <v>7000</v>
      </c>
      <c r="E3" s="8">
        <v>22000</v>
      </c>
      <c r="F3" s="8">
        <v>21000</v>
      </c>
      <c r="G3" s="8">
        <v>17000</v>
      </c>
      <c r="H3" s="9">
        <v>7000</v>
      </c>
      <c r="I3" s="8">
        <v>18000</v>
      </c>
      <c r="J3" s="8">
        <v>16000</v>
      </c>
      <c r="K3" s="8">
        <v>15000</v>
      </c>
      <c r="L3" s="8">
        <v>13000</v>
      </c>
      <c r="M3" s="8">
        <v>6000</v>
      </c>
      <c r="N3" s="8">
        <v>7000</v>
      </c>
      <c r="O3" s="8">
        <f t="shared" ref="O3:O40" si="0">SUM(C3:N3)</f>
        <v>156000</v>
      </c>
      <c r="P3" s="8">
        <f t="shared" ref="P3:P41" si="1">O3-A3</f>
        <v>-37000</v>
      </c>
    </row>
    <row r="4" spans="1:16" x14ac:dyDescent="0.25">
      <c r="A4" s="6">
        <v>467000</v>
      </c>
      <c r="B4" s="7" t="s">
        <v>6</v>
      </c>
      <c r="C4" s="8">
        <v>15000</v>
      </c>
      <c r="D4" s="8">
        <v>13000</v>
      </c>
      <c r="E4" s="8">
        <v>50000</v>
      </c>
      <c r="F4" s="8">
        <v>54000</v>
      </c>
      <c r="G4" s="8">
        <v>47000</v>
      </c>
      <c r="H4" s="9">
        <v>25000</v>
      </c>
      <c r="I4" s="8">
        <v>42000</v>
      </c>
      <c r="J4" s="8">
        <v>46000</v>
      </c>
      <c r="K4" s="8">
        <v>44000</v>
      </c>
      <c r="L4" s="8">
        <v>54000</v>
      </c>
      <c r="M4" s="8">
        <v>21000</v>
      </c>
      <c r="N4" s="8">
        <v>16000</v>
      </c>
      <c r="O4" s="8">
        <f t="shared" si="0"/>
        <v>427000</v>
      </c>
      <c r="P4" s="8">
        <f t="shared" si="1"/>
        <v>-40000</v>
      </c>
    </row>
    <row r="5" spans="1:16" x14ac:dyDescent="0.25">
      <c r="A5" s="6">
        <v>321000</v>
      </c>
      <c r="B5" s="7" t="s">
        <v>7</v>
      </c>
      <c r="C5" s="8">
        <v>19000</v>
      </c>
      <c r="D5" s="8">
        <v>19000</v>
      </c>
      <c r="E5" s="8">
        <v>29000</v>
      </c>
      <c r="F5" s="8">
        <v>29000</v>
      </c>
      <c r="G5" s="8">
        <v>26000</v>
      </c>
      <c r="H5" s="9">
        <v>12000</v>
      </c>
      <c r="I5" s="8">
        <v>29000</v>
      </c>
      <c r="J5" s="8">
        <v>26000</v>
      </c>
      <c r="K5" s="8">
        <v>25000</v>
      </c>
      <c r="L5" s="8">
        <v>24000</v>
      </c>
      <c r="M5" s="8">
        <v>15000</v>
      </c>
      <c r="N5" s="8">
        <v>16000</v>
      </c>
      <c r="O5" s="8">
        <f t="shared" si="0"/>
        <v>269000</v>
      </c>
      <c r="P5" s="8">
        <f t="shared" si="1"/>
        <v>-52000</v>
      </c>
    </row>
    <row r="6" spans="1:16" x14ac:dyDescent="0.25">
      <c r="A6" s="6">
        <v>139000</v>
      </c>
      <c r="B6" s="7" t="s">
        <v>8</v>
      </c>
      <c r="C6" s="8">
        <v>13000</v>
      </c>
      <c r="D6" s="8">
        <v>12000</v>
      </c>
      <c r="E6" s="8">
        <v>13000</v>
      </c>
      <c r="F6" s="8">
        <v>14000</v>
      </c>
      <c r="G6" s="8">
        <v>13000</v>
      </c>
      <c r="H6" s="9">
        <v>13000</v>
      </c>
      <c r="I6" s="8">
        <v>18000</v>
      </c>
      <c r="J6" s="8">
        <v>11000</v>
      </c>
      <c r="K6" s="8">
        <v>13000</v>
      </c>
      <c r="L6" s="8">
        <v>11000</v>
      </c>
      <c r="M6" s="8">
        <v>11000</v>
      </c>
      <c r="N6" s="8">
        <v>11000</v>
      </c>
      <c r="O6" s="8">
        <f t="shared" si="0"/>
        <v>153000</v>
      </c>
      <c r="P6" s="8">
        <f t="shared" si="1"/>
        <v>14000</v>
      </c>
    </row>
    <row r="7" spans="1:16" x14ac:dyDescent="0.25">
      <c r="A7" s="6">
        <v>36000</v>
      </c>
      <c r="B7" s="7" t="s">
        <v>9</v>
      </c>
      <c r="C7" s="8">
        <v>2000</v>
      </c>
      <c r="D7" s="8">
        <v>1000</v>
      </c>
      <c r="E7" s="8">
        <v>3000</v>
      </c>
      <c r="F7" s="8">
        <v>2000</v>
      </c>
      <c r="G7" s="10">
        <v>5000</v>
      </c>
      <c r="H7" s="9">
        <v>4000</v>
      </c>
      <c r="I7" s="8">
        <v>3000</v>
      </c>
      <c r="J7" s="8">
        <v>2000</v>
      </c>
      <c r="K7" s="8">
        <v>4000</v>
      </c>
      <c r="L7" s="8">
        <v>2000</v>
      </c>
      <c r="M7" s="8">
        <v>2000</v>
      </c>
      <c r="N7" s="8">
        <v>2000</v>
      </c>
      <c r="O7" s="8">
        <f t="shared" si="0"/>
        <v>32000</v>
      </c>
      <c r="P7" s="8">
        <f t="shared" si="1"/>
        <v>-4000</v>
      </c>
    </row>
    <row r="8" spans="1:16" x14ac:dyDescent="0.25">
      <c r="A8" s="6">
        <v>8539000</v>
      </c>
      <c r="B8" s="7" t="s">
        <v>10</v>
      </c>
      <c r="C8" s="8">
        <v>840000</v>
      </c>
      <c r="D8" s="8">
        <v>893000</v>
      </c>
      <c r="E8" s="8">
        <v>1052000</v>
      </c>
      <c r="F8" s="8">
        <v>913000</v>
      </c>
      <c r="G8" s="8">
        <v>802000</v>
      </c>
      <c r="H8" s="9">
        <v>550000</v>
      </c>
      <c r="I8" s="8">
        <v>471000</v>
      </c>
      <c r="J8" s="8">
        <v>623000</v>
      </c>
      <c r="K8" s="8">
        <v>585000</v>
      </c>
      <c r="L8" s="8">
        <v>607000</v>
      </c>
      <c r="M8" s="8">
        <v>895000</v>
      </c>
      <c r="N8" s="8">
        <v>964000</v>
      </c>
      <c r="O8" s="8">
        <f t="shared" si="0"/>
        <v>9195000</v>
      </c>
      <c r="P8" s="8">
        <f t="shared" si="1"/>
        <v>656000</v>
      </c>
    </row>
    <row r="9" spans="1:16" x14ac:dyDescent="0.25">
      <c r="A9" s="6">
        <v>105000</v>
      </c>
      <c r="B9" s="7" t="s">
        <v>11</v>
      </c>
      <c r="C9" s="8">
        <v>6000</v>
      </c>
      <c r="D9" s="8">
        <v>6000</v>
      </c>
      <c r="E9" s="8">
        <v>9000</v>
      </c>
      <c r="F9" s="8">
        <v>9000</v>
      </c>
      <c r="G9" s="8">
        <v>7000</v>
      </c>
      <c r="H9" s="9">
        <v>5000</v>
      </c>
      <c r="I9" s="8">
        <v>8000</v>
      </c>
      <c r="J9" s="8">
        <v>8000</v>
      </c>
      <c r="K9" s="8">
        <v>8000</v>
      </c>
      <c r="L9" s="8">
        <v>7000</v>
      </c>
      <c r="M9" s="8">
        <v>6000</v>
      </c>
      <c r="N9" s="8">
        <v>7000</v>
      </c>
      <c r="O9" s="8">
        <f t="shared" si="0"/>
        <v>86000</v>
      </c>
      <c r="P9" s="8">
        <f t="shared" si="1"/>
        <v>-19000</v>
      </c>
    </row>
    <row r="10" spans="1:16" x14ac:dyDescent="0.25">
      <c r="A10" s="6">
        <v>177000</v>
      </c>
      <c r="B10" s="7" t="s">
        <v>12</v>
      </c>
      <c r="C10" s="8">
        <v>12000</v>
      </c>
      <c r="D10" s="8">
        <v>12000</v>
      </c>
      <c r="E10" s="8">
        <v>17000</v>
      </c>
      <c r="F10" s="8">
        <v>16000</v>
      </c>
      <c r="G10" s="8">
        <v>13000</v>
      </c>
      <c r="H10" s="9">
        <v>9000</v>
      </c>
      <c r="I10" s="8">
        <v>15000</v>
      </c>
      <c r="J10" s="8">
        <v>15000</v>
      </c>
      <c r="K10" s="8">
        <v>16000</v>
      </c>
      <c r="L10" s="8">
        <v>14000</v>
      </c>
      <c r="M10" s="8">
        <v>11000</v>
      </c>
      <c r="N10" s="8">
        <v>14000</v>
      </c>
      <c r="O10" s="8">
        <f t="shared" si="0"/>
        <v>164000</v>
      </c>
      <c r="P10" s="8">
        <f t="shared" si="1"/>
        <v>-13000</v>
      </c>
    </row>
    <row r="11" spans="1:16" x14ac:dyDescent="0.25">
      <c r="A11" s="6">
        <v>188000</v>
      </c>
      <c r="B11" s="7" t="s">
        <v>13</v>
      </c>
      <c r="C11" s="8">
        <v>23000</v>
      </c>
      <c r="D11" s="8">
        <v>14000</v>
      </c>
      <c r="E11" s="8">
        <v>19000</v>
      </c>
      <c r="F11" s="8">
        <v>20000</v>
      </c>
      <c r="G11" s="8">
        <v>19000</v>
      </c>
      <c r="H11" s="9">
        <v>18000</v>
      </c>
      <c r="I11" s="8">
        <v>18000</v>
      </c>
      <c r="J11" s="8">
        <v>19000</v>
      </c>
      <c r="K11" s="8">
        <v>19000</v>
      </c>
      <c r="L11" s="8">
        <v>16000</v>
      </c>
      <c r="M11" s="8">
        <v>17000</v>
      </c>
      <c r="N11" s="8">
        <v>17000</v>
      </c>
      <c r="O11" s="8">
        <f t="shared" si="0"/>
        <v>219000</v>
      </c>
      <c r="P11" s="8">
        <f t="shared" si="1"/>
        <v>31000</v>
      </c>
    </row>
    <row r="12" spans="1:16" x14ac:dyDescent="0.25">
      <c r="A12" s="6">
        <v>302000</v>
      </c>
      <c r="B12" s="7" t="s">
        <v>14</v>
      </c>
      <c r="C12" s="8">
        <v>16000</v>
      </c>
      <c r="D12" s="8">
        <v>14000</v>
      </c>
      <c r="E12" s="8">
        <v>39000</v>
      </c>
      <c r="F12" s="8">
        <v>38000</v>
      </c>
      <c r="G12" s="8">
        <v>32000</v>
      </c>
      <c r="H12" s="9">
        <v>10000</v>
      </c>
      <c r="I12" s="8">
        <v>35000</v>
      </c>
      <c r="J12" s="8">
        <v>38000</v>
      </c>
      <c r="K12" s="8">
        <v>33000</v>
      </c>
      <c r="L12" s="8">
        <v>28000</v>
      </c>
      <c r="M12" s="8">
        <v>14000</v>
      </c>
      <c r="N12" s="8">
        <v>19000</v>
      </c>
      <c r="O12" s="8">
        <f t="shared" si="0"/>
        <v>316000</v>
      </c>
      <c r="P12" s="8">
        <f t="shared" si="1"/>
        <v>14000</v>
      </c>
    </row>
    <row r="13" spans="1:16" x14ac:dyDescent="0.25">
      <c r="A13" s="6">
        <v>2000</v>
      </c>
      <c r="B13" s="7" t="s">
        <v>15</v>
      </c>
      <c r="C13" s="8">
        <v>0</v>
      </c>
      <c r="D13" s="8">
        <v>1000</v>
      </c>
      <c r="E13" s="8">
        <v>0</v>
      </c>
      <c r="F13" s="8">
        <v>0</v>
      </c>
      <c r="G13" s="8">
        <v>1000</v>
      </c>
      <c r="H13" s="9">
        <v>0</v>
      </c>
      <c r="I13" s="8">
        <v>0</v>
      </c>
      <c r="J13" s="8">
        <v>0</v>
      </c>
      <c r="K13" s="8">
        <v>0</v>
      </c>
      <c r="L13" s="8">
        <v>1000</v>
      </c>
      <c r="M13" s="8">
        <v>0</v>
      </c>
      <c r="N13" s="8">
        <v>0</v>
      </c>
      <c r="O13" s="8">
        <f t="shared" si="0"/>
        <v>3000</v>
      </c>
      <c r="P13" s="8">
        <f t="shared" si="1"/>
        <v>1000</v>
      </c>
    </row>
    <row r="14" spans="1:16" x14ac:dyDescent="0.25">
      <c r="A14" s="6">
        <v>16000</v>
      </c>
      <c r="B14" s="7" t="s">
        <v>16</v>
      </c>
      <c r="C14" s="8">
        <v>2000</v>
      </c>
      <c r="D14" s="8">
        <v>2000</v>
      </c>
      <c r="E14" s="8">
        <v>2000</v>
      </c>
      <c r="F14" s="8">
        <v>1000</v>
      </c>
      <c r="G14" s="10">
        <v>8000</v>
      </c>
      <c r="H14" s="9">
        <v>11000</v>
      </c>
      <c r="I14" s="8">
        <v>12000</v>
      </c>
      <c r="J14" s="8">
        <v>10000</v>
      </c>
      <c r="K14" s="8">
        <v>2000</v>
      </c>
      <c r="L14" s="8">
        <v>1000</v>
      </c>
      <c r="M14" s="8">
        <v>0</v>
      </c>
      <c r="N14" s="8">
        <v>1000</v>
      </c>
      <c r="O14" s="8">
        <f t="shared" si="0"/>
        <v>52000</v>
      </c>
      <c r="P14" s="8">
        <f t="shared" si="1"/>
        <v>36000</v>
      </c>
    </row>
    <row r="15" spans="1:16" x14ac:dyDescent="0.25">
      <c r="A15" s="6">
        <v>317000</v>
      </c>
      <c r="B15" s="7" t="s">
        <v>17</v>
      </c>
      <c r="C15" s="8">
        <v>12000</v>
      </c>
      <c r="D15" s="8">
        <v>11000</v>
      </c>
      <c r="E15" s="8">
        <v>37000</v>
      </c>
      <c r="F15" s="8">
        <v>37000</v>
      </c>
      <c r="G15" s="8">
        <v>30000</v>
      </c>
      <c r="H15" s="9">
        <v>9000</v>
      </c>
      <c r="I15" s="8">
        <v>27000</v>
      </c>
      <c r="J15" s="8">
        <v>27000</v>
      </c>
      <c r="K15" s="8">
        <v>25000</v>
      </c>
      <c r="L15" s="8">
        <v>21000</v>
      </c>
      <c r="M15" s="8">
        <v>11000</v>
      </c>
      <c r="N15" s="8">
        <v>14000</v>
      </c>
      <c r="O15" s="8">
        <f t="shared" si="0"/>
        <v>261000</v>
      </c>
      <c r="P15" s="8">
        <f t="shared" si="1"/>
        <v>-56000</v>
      </c>
    </row>
    <row r="16" spans="1:16" x14ac:dyDescent="0.25">
      <c r="A16" s="6">
        <v>5309000</v>
      </c>
      <c r="B16" s="7" t="s">
        <v>18</v>
      </c>
      <c r="C16" s="8">
        <v>437000</v>
      </c>
      <c r="D16" s="8">
        <v>455000</v>
      </c>
      <c r="E16" s="8">
        <v>529000</v>
      </c>
      <c r="F16" s="8">
        <v>449000</v>
      </c>
      <c r="G16" s="8">
        <v>467000</v>
      </c>
      <c r="H16" s="9">
        <v>341000</v>
      </c>
      <c r="I16" s="8">
        <v>365000</v>
      </c>
      <c r="J16" s="8">
        <v>416000</v>
      </c>
      <c r="K16" s="8">
        <v>390000</v>
      </c>
      <c r="L16" s="8">
        <v>378000</v>
      </c>
      <c r="M16" s="8">
        <v>511000</v>
      </c>
      <c r="N16" s="8">
        <v>461000</v>
      </c>
      <c r="O16" s="8">
        <f t="shared" si="0"/>
        <v>5199000</v>
      </c>
      <c r="P16" s="8">
        <f t="shared" si="1"/>
        <v>-110000</v>
      </c>
    </row>
    <row r="17" spans="1:16" x14ac:dyDescent="0.25">
      <c r="A17" s="6">
        <v>75000</v>
      </c>
      <c r="B17" s="7" t="s">
        <v>19</v>
      </c>
      <c r="C17" s="8">
        <v>2000</v>
      </c>
      <c r="D17" s="8">
        <v>2000</v>
      </c>
      <c r="E17" s="8">
        <v>7000</v>
      </c>
      <c r="F17" s="8">
        <v>10000</v>
      </c>
      <c r="G17" s="8">
        <v>10000</v>
      </c>
      <c r="H17" s="9">
        <v>3000</v>
      </c>
      <c r="I17" s="8">
        <v>6000</v>
      </c>
      <c r="J17" s="8">
        <v>11000</v>
      </c>
      <c r="K17" s="8">
        <v>8000</v>
      </c>
      <c r="L17" s="8">
        <v>8000</v>
      </c>
      <c r="M17" s="8">
        <v>5000</v>
      </c>
      <c r="N17" s="8">
        <v>3000</v>
      </c>
      <c r="O17" s="8">
        <f t="shared" si="0"/>
        <v>75000</v>
      </c>
      <c r="P17" s="8">
        <f t="shared" si="1"/>
        <v>0</v>
      </c>
    </row>
    <row r="18" spans="1:16" x14ac:dyDescent="0.25">
      <c r="A18" s="6">
        <v>1330000</v>
      </c>
      <c r="B18" s="7" t="s">
        <v>20</v>
      </c>
      <c r="C18" s="8">
        <v>87000</v>
      </c>
      <c r="D18" s="8">
        <v>87000</v>
      </c>
      <c r="E18" s="8">
        <v>155000</v>
      </c>
      <c r="F18" s="8">
        <v>138000</v>
      </c>
      <c r="G18" s="8">
        <v>125000</v>
      </c>
      <c r="H18" s="9">
        <v>70000</v>
      </c>
      <c r="I18" s="8">
        <v>102000</v>
      </c>
      <c r="J18" s="8">
        <v>122000</v>
      </c>
      <c r="K18" s="8">
        <v>123000</v>
      </c>
      <c r="L18" s="8">
        <v>118000</v>
      </c>
      <c r="M18" s="8">
        <v>64000</v>
      </c>
      <c r="N18" s="8">
        <v>91000</v>
      </c>
      <c r="O18" s="8">
        <f t="shared" si="0"/>
        <v>1282000</v>
      </c>
      <c r="P18" s="8">
        <f t="shared" si="1"/>
        <v>-48000</v>
      </c>
    </row>
    <row r="19" spans="1:16" x14ac:dyDescent="0.25">
      <c r="A19" s="6">
        <v>256000</v>
      </c>
      <c r="B19" s="7" t="s">
        <v>21</v>
      </c>
      <c r="C19" s="8">
        <v>28000</v>
      </c>
      <c r="D19" s="8">
        <v>13000</v>
      </c>
      <c r="E19" s="8">
        <v>20000</v>
      </c>
      <c r="F19" s="8">
        <v>20000</v>
      </c>
      <c r="G19" s="8">
        <v>21000</v>
      </c>
      <c r="H19" s="9">
        <v>16000</v>
      </c>
      <c r="I19" s="8">
        <v>25000</v>
      </c>
      <c r="J19" s="8">
        <v>29000</v>
      </c>
      <c r="K19" s="8">
        <v>15000</v>
      </c>
      <c r="L19" s="8">
        <v>23000</v>
      </c>
      <c r="M19" s="8">
        <v>12000</v>
      </c>
      <c r="N19" s="8">
        <v>27000</v>
      </c>
      <c r="O19" s="8">
        <f t="shared" si="0"/>
        <v>249000</v>
      </c>
      <c r="P19" s="8">
        <f t="shared" si="1"/>
        <v>-7000</v>
      </c>
    </row>
    <row r="20" spans="1:16" x14ac:dyDescent="0.25">
      <c r="A20" s="6">
        <v>42000</v>
      </c>
      <c r="B20" s="7" t="s">
        <v>22</v>
      </c>
      <c r="C20" s="8">
        <v>4000</v>
      </c>
      <c r="D20" s="8">
        <v>3000</v>
      </c>
      <c r="E20" s="8">
        <v>3000</v>
      </c>
      <c r="F20" s="8">
        <v>3000</v>
      </c>
      <c r="G20" s="8">
        <v>3000</v>
      </c>
      <c r="H20" s="9">
        <v>1000</v>
      </c>
      <c r="I20" s="8">
        <v>4000</v>
      </c>
      <c r="J20" s="8">
        <v>4000</v>
      </c>
      <c r="K20" s="8">
        <v>5000</v>
      </c>
      <c r="L20" s="8">
        <v>4000</v>
      </c>
      <c r="M20" s="8">
        <v>2000</v>
      </c>
      <c r="N20" s="8">
        <v>4000</v>
      </c>
      <c r="O20" s="8">
        <f t="shared" si="0"/>
        <v>40000</v>
      </c>
      <c r="P20" s="8">
        <f t="shared" si="1"/>
        <v>-2000</v>
      </c>
    </row>
    <row r="21" spans="1:16" x14ac:dyDescent="0.25">
      <c r="A21" s="6">
        <v>70000</v>
      </c>
      <c r="B21" s="7" t="s">
        <v>23</v>
      </c>
      <c r="C21" s="8">
        <v>4000</v>
      </c>
      <c r="D21" s="8">
        <v>1000</v>
      </c>
      <c r="E21" s="8">
        <v>6000</v>
      </c>
      <c r="F21" s="8">
        <v>40000</v>
      </c>
      <c r="G21" s="8">
        <v>5000</v>
      </c>
      <c r="H21" s="9">
        <v>10000</v>
      </c>
      <c r="I21" s="8">
        <v>5000</v>
      </c>
      <c r="J21" s="8">
        <v>5000</v>
      </c>
      <c r="K21" s="8">
        <v>4000</v>
      </c>
      <c r="L21" s="8">
        <v>4000</v>
      </c>
      <c r="M21" s="8">
        <v>3000</v>
      </c>
      <c r="N21" s="8">
        <v>2000</v>
      </c>
      <c r="O21" s="8">
        <f t="shared" si="0"/>
        <v>89000</v>
      </c>
      <c r="P21" s="8">
        <f t="shared" si="1"/>
        <v>19000</v>
      </c>
    </row>
    <row r="22" spans="1:16" x14ac:dyDescent="0.25">
      <c r="A22" s="6">
        <v>35000</v>
      </c>
      <c r="B22" s="7" t="s">
        <v>24</v>
      </c>
      <c r="C22" s="8">
        <v>3000</v>
      </c>
      <c r="D22" s="8">
        <v>1000</v>
      </c>
      <c r="E22" s="8">
        <v>2000</v>
      </c>
      <c r="F22" s="8">
        <v>3000</v>
      </c>
      <c r="G22" s="8">
        <v>2000</v>
      </c>
      <c r="H22" s="9">
        <v>2000</v>
      </c>
      <c r="I22" s="8">
        <v>3000</v>
      </c>
      <c r="J22" s="8">
        <v>2000</v>
      </c>
      <c r="K22" s="8">
        <v>4000</v>
      </c>
      <c r="L22" s="8">
        <v>3000</v>
      </c>
      <c r="M22" s="8">
        <v>2000</v>
      </c>
      <c r="N22" s="8">
        <v>2000</v>
      </c>
      <c r="O22" s="8">
        <f t="shared" si="0"/>
        <v>29000</v>
      </c>
      <c r="P22" s="8">
        <f t="shared" si="1"/>
        <v>-6000</v>
      </c>
    </row>
    <row r="23" spans="1:16" x14ac:dyDescent="0.25">
      <c r="A23" s="6">
        <v>212000</v>
      </c>
      <c r="B23" s="7" t="s">
        <v>25</v>
      </c>
      <c r="C23" s="8">
        <v>15000</v>
      </c>
      <c r="D23" s="8">
        <v>13000</v>
      </c>
      <c r="E23" s="6">
        <v>19000</v>
      </c>
      <c r="F23" s="8">
        <v>22000</v>
      </c>
      <c r="G23" s="8">
        <v>19000</v>
      </c>
      <c r="H23" s="9">
        <v>12000</v>
      </c>
      <c r="I23" s="8">
        <v>21000</v>
      </c>
      <c r="J23" s="8">
        <v>19000</v>
      </c>
      <c r="K23" s="8">
        <v>18000</v>
      </c>
      <c r="L23" s="8">
        <v>17000</v>
      </c>
      <c r="M23" s="8">
        <v>14000</v>
      </c>
      <c r="N23" s="8">
        <v>15000</v>
      </c>
      <c r="O23" s="8">
        <f t="shared" si="0"/>
        <v>204000</v>
      </c>
      <c r="P23" s="8">
        <f t="shared" si="1"/>
        <v>-8000</v>
      </c>
    </row>
    <row r="24" spans="1:16" x14ac:dyDescent="0.25">
      <c r="A24" s="6">
        <v>405000</v>
      </c>
      <c r="B24" s="7" t="s">
        <v>26</v>
      </c>
      <c r="C24" s="8">
        <v>15000</v>
      </c>
      <c r="D24" s="8">
        <v>14000</v>
      </c>
      <c r="E24" s="8">
        <v>53000</v>
      </c>
      <c r="F24" s="8">
        <v>53000</v>
      </c>
      <c r="G24" s="8">
        <v>45000</v>
      </c>
      <c r="H24" s="9">
        <v>25000</v>
      </c>
      <c r="I24" s="8">
        <v>41000</v>
      </c>
      <c r="J24" s="8">
        <v>47000</v>
      </c>
      <c r="K24" s="8">
        <v>41000</v>
      </c>
      <c r="L24" s="8">
        <v>47000</v>
      </c>
      <c r="M24" s="8">
        <v>17000</v>
      </c>
      <c r="N24" s="8">
        <v>18000</v>
      </c>
      <c r="O24" s="8">
        <f t="shared" si="0"/>
        <v>416000</v>
      </c>
      <c r="P24" s="8">
        <f t="shared" si="1"/>
        <v>11000</v>
      </c>
    </row>
    <row r="25" spans="1:16" x14ac:dyDescent="0.25">
      <c r="A25" s="6">
        <v>940000</v>
      </c>
      <c r="B25" s="7" t="s">
        <v>27</v>
      </c>
      <c r="C25" s="8">
        <v>41000</v>
      </c>
      <c r="D25" s="8">
        <v>10000</v>
      </c>
      <c r="E25" s="8">
        <v>13000</v>
      </c>
      <c r="F25" s="8">
        <v>64000</v>
      </c>
      <c r="G25" s="10">
        <v>92000</v>
      </c>
      <c r="H25" s="9">
        <v>97000</v>
      </c>
      <c r="I25" s="8">
        <v>105000</v>
      </c>
      <c r="J25" s="8">
        <v>100000</v>
      </c>
      <c r="K25" s="8">
        <v>103000</v>
      </c>
      <c r="L25" s="8">
        <v>102000</v>
      </c>
      <c r="M25" s="8">
        <v>70000</v>
      </c>
      <c r="N25" s="8">
        <v>41000</v>
      </c>
      <c r="O25" s="8">
        <f t="shared" si="0"/>
        <v>838000</v>
      </c>
      <c r="P25" s="8">
        <f t="shared" si="1"/>
        <v>-102000</v>
      </c>
    </row>
    <row r="26" spans="1:16" x14ac:dyDescent="0.25">
      <c r="A26" s="6">
        <v>37000</v>
      </c>
      <c r="B26" s="7" t="s">
        <v>28</v>
      </c>
      <c r="C26" s="8">
        <v>3000</v>
      </c>
      <c r="D26" s="8">
        <v>1000</v>
      </c>
      <c r="E26" s="8">
        <v>7000</v>
      </c>
      <c r="F26" s="8">
        <v>5000</v>
      </c>
      <c r="G26" s="8">
        <v>4000</v>
      </c>
      <c r="H26" s="9">
        <v>3000</v>
      </c>
      <c r="I26" s="8">
        <v>3000</v>
      </c>
      <c r="J26" s="8">
        <v>5000</v>
      </c>
      <c r="K26" s="8">
        <v>4000</v>
      </c>
      <c r="L26" s="8">
        <v>4000</v>
      </c>
      <c r="M26" s="8">
        <v>3000</v>
      </c>
      <c r="N26" s="8">
        <v>2000</v>
      </c>
      <c r="O26" s="8">
        <f t="shared" si="0"/>
        <v>44000</v>
      </c>
      <c r="P26" s="8">
        <f t="shared" si="1"/>
        <v>7000</v>
      </c>
    </row>
    <row r="27" spans="1:16" x14ac:dyDescent="0.25">
      <c r="A27" s="6">
        <v>209000</v>
      </c>
      <c r="B27" s="7" t="s">
        <v>29</v>
      </c>
      <c r="C27" s="8">
        <v>8000</v>
      </c>
      <c r="D27" s="8">
        <v>10000</v>
      </c>
      <c r="E27" s="8">
        <v>25000</v>
      </c>
      <c r="F27" s="8">
        <v>25000</v>
      </c>
      <c r="G27" s="8">
        <v>23000</v>
      </c>
      <c r="H27" s="9">
        <v>11000</v>
      </c>
      <c r="I27" s="8">
        <v>21000</v>
      </c>
      <c r="J27" s="8">
        <v>22000</v>
      </c>
      <c r="K27" s="8">
        <v>24000</v>
      </c>
      <c r="L27" s="8">
        <v>20000</v>
      </c>
      <c r="M27" s="8">
        <v>7000</v>
      </c>
      <c r="N27" s="8">
        <v>14000</v>
      </c>
      <c r="O27" s="8">
        <f t="shared" si="0"/>
        <v>210000</v>
      </c>
      <c r="P27" s="8">
        <f t="shared" si="1"/>
        <v>1000</v>
      </c>
    </row>
    <row r="28" spans="1:16" x14ac:dyDescent="0.25">
      <c r="A28" s="6">
        <v>555000</v>
      </c>
      <c r="B28" s="7" t="s">
        <v>30</v>
      </c>
      <c r="C28" s="8">
        <v>24000</v>
      </c>
      <c r="D28" s="8">
        <v>22000</v>
      </c>
      <c r="E28" s="8">
        <v>52000</v>
      </c>
      <c r="F28" s="8">
        <v>48000</v>
      </c>
      <c r="G28" s="8">
        <v>42000</v>
      </c>
      <c r="H28" s="9">
        <v>18000</v>
      </c>
      <c r="I28" s="8">
        <v>45000</v>
      </c>
      <c r="J28" s="8">
        <v>44000</v>
      </c>
      <c r="K28" s="8">
        <v>44000</v>
      </c>
      <c r="L28" s="8">
        <v>40000</v>
      </c>
      <c r="M28" s="8">
        <v>22000</v>
      </c>
      <c r="N28" s="8">
        <v>23000</v>
      </c>
      <c r="O28" s="8">
        <f t="shared" si="0"/>
        <v>424000</v>
      </c>
      <c r="P28" s="8">
        <f t="shared" si="1"/>
        <v>-131000</v>
      </c>
    </row>
    <row r="29" spans="1:16" x14ac:dyDescent="0.25">
      <c r="A29" s="6">
        <v>88000</v>
      </c>
      <c r="B29" s="7" t="s">
        <v>31</v>
      </c>
      <c r="C29" s="8">
        <v>6000</v>
      </c>
      <c r="D29" s="8">
        <v>5000</v>
      </c>
      <c r="E29" s="8">
        <v>6000</v>
      </c>
      <c r="F29" s="8">
        <v>7000</v>
      </c>
      <c r="G29" s="8">
        <v>6000</v>
      </c>
      <c r="H29" s="9">
        <v>4000</v>
      </c>
      <c r="I29" s="8">
        <v>5000</v>
      </c>
      <c r="J29" s="8">
        <v>6000</v>
      </c>
      <c r="K29" s="8">
        <v>7000</v>
      </c>
      <c r="L29" s="8">
        <v>6000</v>
      </c>
      <c r="M29" s="8">
        <v>9000</v>
      </c>
      <c r="N29" s="8">
        <v>8000</v>
      </c>
      <c r="O29" s="8">
        <f>SUM(C29:N29)</f>
        <v>75000</v>
      </c>
      <c r="P29" s="8">
        <f t="shared" si="1"/>
        <v>-13000</v>
      </c>
    </row>
    <row r="30" spans="1:16" x14ac:dyDescent="0.25">
      <c r="A30" s="6">
        <v>309000</v>
      </c>
      <c r="B30" s="7" t="s">
        <v>32</v>
      </c>
      <c r="C30" s="8">
        <v>20000</v>
      </c>
      <c r="D30" s="8">
        <v>14000</v>
      </c>
      <c r="E30" s="8">
        <v>38000</v>
      </c>
      <c r="F30" s="8">
        <v>39000</v>
      </c>
      <c r="G30" s="8">
        <v>31000</v>
      </c>
      <c r="H30" s="9">
        <v>12000</v>
      </c>
      <c r="I30" s="8">
        <v>34000</v>
      </c>
      <c r="J30" s="8">
        <v>33000</v>
      </c>
      <c r="K30" s="8">
        <v>30000</v>
      </c>
      <c r="L30" s="8">
        <v>27000</v>
      </c>
      <c r="M30" s="8">
        <v>13000</v>
      </c>
      <c r="N30" s="8">
        <v>16000</v>
      </c>
      <c r="O30" s="8">
        <f t="shared" si="0"/>
        <v>307000</v>
      </c>
      <c r="P30" s="8">
        <f t="shared" si="1"/>
        <v>-2000</v>
      </c>
    </row>
    <row r="31" spans="1:16" x14ac:dyDescent="0.25">
      <c r="A31" s="6">
        <v>513000</v>
      </c>
      <c r="B31" s="11" t="s">
        <v>33</v>
      </c>
      <c r="C31" s="8">
        <v>33000</v>
      </c>
      <c r="D31" s="8">
        <v>34000</v>
      </c>
      <c r="E31" s="8">
        <v>69000</v>
      </c>
      <c r="F31" s="8">
        <v>61000</v>
      </c>
      <c r="G31" s="8">
        <v>44000</v>
      </c>
      <c r="H31" s="9">
        <v>22000</v>
      </c>
      <c r="I31" s="8">
        <v>54000</v>
      </c>
      <c r="J31" s="8">
        <v>107000</v>
      </c>
      <c r="K31" s="8">
        <v>63000</v>
      </c>
      <c r="L31" s="8">
        <v>57000</v>
      </c>
      <c r="M31" s="8">
        <v>35000</v>
      </c>
      <c r="N31" s="8">
        <v>11000</v>
      </c>
      <c r="O31" s="8">
        <f t="shared" si="0"/>
        <v>590000</v>
      </c>
      <c r="P31" s="8">
        <f t="shared" si="1"/>
        <v>77000</v>
      </c>
    </row>
    <row r="32" spans="1:16" x14ac:dyDescent="0.25">
      <c r="A32" s="6">
        <v>351000</v>
      </c>
      <c r="B32" s="11" t="s">
        <v>34</v>
      </c>
      <c r="C32" s="8">
        <v>17000</v>
      </c>
      <c r="D32" s="8">
        <v>12000</v>
      </c>
      <c r="E32" s="8">
        <v>34000</v>
      </c>
      <c r="F32" s="8">
        <v>39000</v>
      </c>
      <c r="G32" s="8">
        <v>33000</v>
      </c>
      <c r="H32" s="9">
        <v>11000</v>
      </c>
      <c r="I32" s="8">
        <v>30000</v>
      </c>
      <c r="J32" s="8">
        <v>27000</v>
      </c>
      <c r="K32" s="8">
        <v>24000</v>
      </c>
      <c r="L32" s="8">
        <v>24000</v>
      </c>
      <c r="M32" s="8">
        <v>47000</v>
      </c>
      <c r="N32" s="8">
        <v>20000</v>
      </c>
      <c r="O32" s="8">
        <f t="shared" si="0"/>
        <v>318000</v>
      </c>
      <c r="P32" s="8">
        <f t="shared" si="1"/>
        <v>-33000</v>
      </c>
    </row>
    <row r="33" spans="1:16" x14ac:dyDescent="0.25">
      <c r="A33" s="6">
        <v>51000</v>
      </c>
      <c r="B33" s="11" t="s">
        <v>35</v>
      </c>
      <c r="C33" s="8">
        <v>1000</v>
      </c>
      <c r="D33" s="8">
        <v>6000</v>
      </c>
      <c r="E33" s="8">
        <v>10000</v>
      </c>
      <c r="F33" s="8">
        <v>7000</v>
      </c>
      <c r="G33" s="8">
        <v>7000</v>
      </c>
      <c r="H33" s="9">
        <v>2000</v>
      </c>
      <c r="I33" s="8">
        <v>6000</v>
      </c>
      <c r="J33" s="8">
        <v>6000</v>
      </c>
      <c r="K33" s="8">
        <v>10000</v>
      </c>
      <c r="L33" s="8">
        <v>6000</v>
      </c>
      <c r="M33" s="8">
        <v>2000</v>
      </c>
      <c r="N33" s="8">
        <v>1000</v>
      </c>
      <c r="O33" s="8">
        <f t="shared" si="0"/>
        <v>64000</v>
      </c>
      <c r="P33" s="8">
        <f t="shared" si="1"/>
        <v>13000</v>
      </c>
    </row>
    <row r="34" spans="1:16" x14ac:dyDescent="0.25">
      <c r="A34" s="6">
        <v>183000</v>
      </c>
      <c r="B34" s="11" t="s">
        <v>36</v>
      </c>
      <c r="C34" s="8">
        <v>12000</v>
      </c>
      <c r="D34" s="8">
        <v>8000</v>
      </c>
      <c r="E34" s="8">
        <v>21000</v>
      </c>
      <c r="F34" s="8">
        <v>26000</v>
      </c>
      <c r="G34" s="8">
        <v>17000</v>
      </c>
      <c r="H34" s="9">
        <v>12000</v>
      </c>
      <c r="I34" s="8">
        <v>19000</v>
      </c>
      <c r="J34" s="8">
        <v>17000</v>
      </c>
      <c r="K34" s="8">
        <v>18000</v>
      </c>
      <c r="L34" s="8">
        <v>15000</v>
      </c>
      <c r="M34" s="8">
        <v>12000</v>
      </c>
      <c r="N34" s="8">
        <v>11000</v>
      </c>
      <c r="O34" s="8">
        <f t="shared" si="0"/>
        <v>188000</v>
      </c>
      <c r="P34" s="8">
        <f t="shared" si="1"/>
        <v>5000</v>
      </c>
    </row>
    <row r="35" spans="1:16" x14ac:dyDescent="0.25">
      <c r="A35" s="6">
        <v>14000</v>
      </c>
      <c r="B35" s="11" t="s">
        <v>37</v>
      </c>
      <c r="C35" s="8">
        <v>0</v>
      </c>
      <c r="D35" s="8">
        <v>1000</v>
      </c>
      <c r="E35" s="8">
        <v>2000</v>
      </c>
      <c r="F35" s="8">
        <v>1000</v>
      </c>
      <c r="G35" s="8">
        <v>1000</v>
      </c>
      <c r="H35" s="9">
        <v>15000</v>
      </c>
      <c r="I35" s="8">
        <v>45000</v>
      </c>
      <c r="J35" s="8">
        <v>56000</v>
      </c>
      <c r="K35" s="8">
        <v>14000</v>
      </c>
      <c r="L35" s="8">
        <v>5000</v>
      </c>
      <c r="M35" s="8">
        <v>2000</v>
      </c>
      <c r="N35" s="8">
        <v>7000</v>
      </c>
      <c r="O35" s="8">
        <f t="shared" si="0"/>
        <v>149000</v>
      </c>
      <c r="P35" s="8">
        <f t="shared" si="1"/>
        <v>135000</v>
      </c>
    </row>
    <row r="36" spans="1:16" x14ac:dyDescent="0.25">
      <c r="A36" s="6">
        <v>165000</v>
      </c>
      <c r="B36" s="7" t="s">
        <v>38</v>
      </c>
      <c r="C36" s="8">
        <v>10000</v>
      </c>
      <c r="D36" s="8">
        <v>11000</v>
      </c>
      <c r="E36" s="8">
        <v>13000</v>
      </c>
      <c r="F36" s="8">
        <v>16000</v>
      </c>
      <c r="G36" s="10">
        <v>30000</v>
      </c>
      <c r="H36" s="9">
        <v>7000</v>
      </c>
      <c r="I36" s="8">
        <v>31000</v>
      </c>
      <c r="J36" s="8">
        <v>16000</v>
      </c>
      <c r="K36" s="8">
        <v>13000</v>
      </c>
      <c r="L36" s="8">
        <v>16000</v>
      </c>
      <c r="M36" s="8">
        <v>8000</v>
      </c>
      <c r="N36" s="8">
        <v>8000</v>
      </c>
      <c r="O36" s="8">
        <f t="shared" si="0"/>
        <v>179000</v>
      </c>
      <c r="P36" s="8">
        <f t="shared" si="1"/>
        <v>14000</v>
      </c>
    </row>
    <row r="37" spans="1:16" x14ac:dyDescent="0.25">
      <c r="A37" s="6">
        <v>131000</v>
      </c>
      <c r="B37" s="12" t="s">
        <v>39</v>
      </c>
      <c r="C37" s="8">
        <v>36000</v>
      </c>
      <c r="D37" s="8">
        <v>5000</v>
      </c>
      <c r="E37" s="8">
        <v>3000</v>
      </c>
      <c r="F37" s="8">
        <v>8000</v>
      </c>
      <c r="G37" s="8">
        <v>9000</v>
      </c>
      <c r="H37" s="9">
        <v>2000</v>
      </c>
      <c r="I37" s="8">
        <v>3000</v>
      </c>
      <c r="J37" s="8">
        <v>2000</v>
      </c>
      <c r="K37" s="8">
        <v>3000</v>
      </c>
      <c r="L37" s="8">
        <v>3000</v>
      </c>
      <c r="M37" s="8">
        <v>2000</v>
      </c>
      <c r="N37" s="8">
        <v>2000</v>
      </c>
      <c r="O37" s="8">
        <f t="shared" si="0"/>
        <v>78000</v>
      </c>
      <c r="P37" s="8">
        <f t="shared" si="1"/>
        <v>-53000</v>
      </c>
    </row>
    <row r="38" spans="1:16" x14ac:dyDescent="0.25">
      <c r="A38" s="6">
        <v>254000</v>
      </c>
      <c r="B38" s="13" t="s">
        <v>40</v>
      </c>
      <c r="C38" s="8">
        <v>2000</v>
      </c>
      <c r="D38" s="8">
        <v>3000</v>
      </c>
      <c r="E38" s="8">
        <v>4000</v>
      </c>
      <c r="F38" s="8">
        <v>3000</v>
      </c>
      <c r="G38" s="8">
        <v>4000</v>
      </c>
      <c r="H38" s="9">
        <v>2000</v>
      </c>
      <c r="I38" s="8">
        <v>13000</v>
      </c>
      <c r="J38" s="8">
        <v>4000</v>
      </c>
      <c r="K38" s="8">
        <v>4000</v>
      </c>
      <c r="L38" s="8">
        <v>4000</v>
      </c>
      <c r="M38" s="8">
        <v>6000</v>
      </c>
      <c r="N38" s="8">
        <v>5000</v>
      </c>
      <c r="O38" s="14">
        <f t="shared" si="0"/>
        <v>54000</v>
      </c>
      <c r="P38" s="8">
        <f t="shared" si="1"/>
        <v>-200000</v>
      </c>
    </row>
    <row r="39" spans="1:16" x14ac:dyDescent="0.25">
      <c r="A39" s="6"/>
      <c r="B39" s="13" t="s">
        <v>41</v>
      </c>
      <c r="C39" s="8">
        <v>3000</v>
      </c>
      <c r="D39" s="8">
        <v>5000</v>
      </c>
      <c r="E39" s="8">
        <v>8000</v>
      </c>
      <c r="F39" s="8">
        <v>9000</v>
      </c>
      <c r="G39" s="8">
        <v>5000</v>
      </c>
      <c r="H39" s="9">
        <v>3000</v>
      </c>
      <c r="I39" s="8">
        <v>6000</v>
      </c>
      <c r="J39" s="8">
        <v>5000</v>
      </c>
      <c r="K39" s="8">
        <v>6000</v>
      </c>
      <c r="L39" s="10">
        <v>11000</v>
      </c>
      <c r="M39" s="8">
        <v>7000</v>
      </c>
      <c r="N39" s="8">
        <v>7000</v>
      </c>
      <c r="O39" s="14">
        <f t="shared" si="0"/>
        <v>75000</v>
      </c>
      <c r="P39" s="18"/>
    </row>
    <row r="40" spans="1:16" x14ac:dyDescent="0.25">
      <c r="A40" s="6"/>
      <c r="B40" s="13" t="s">
        <v>42</v>
      </c>
      <c r="C40" s="8"/>
      <c r="D40" s="8"/>
      <c r="E40" s="8"/>
      <c r="F40" s="8"/>
      <c r="G40" s="8"/>
      <c r="H40" s="9"/>
      <c r="I40" s="8"/>
      <c r="J40" s="8"/>
      <c r="K40" s="8"/>
      <c r="L40" s="10">
        <v>0</v>
      </c>
      <c r="M40" s="8">
        <v>30000</v>
      </c>
      <c r="N40" s="8">
        <v>90000</v>
      </c>
      <c r="O40" s="14">
        <f t="shared" si="0"/>
        <v>120000</v>
      </c>
      <c r="P40" s="18"/>
    </row>
    <row r="41" spans="1:16" x14ac:dyDescent="0.25">
      <c r="A41" s="16">
        <v>22394000</v>
      </c>
      <c r="B41" s="17" t="s">
        <v>45</v>
      </c>
      <c r="C41" s="8">
        <f t="shared" ref="C41:N41" si="2">SUM(C2:C38)</f>
        <v>1792000</v>
      </c>
      <c r="D41" s="8">
        <f t="shared" si="2"/>
        <v>1751000</v>
      </c>
      <c r="E41" s="8">
        <f t="shared" si="2"/>
        <v>2531000</v>
      </c>
      <c r="F41" s="8">
        <f t="shared" si="2"/>
        <v>2344000</v>
      </c>
      <c r="G41" s="8">
        <f t="shared" si="2"/>
        <v>2092000</v>
      </c>
      <c r="H41" s="8">
        <f t="shared" si="2"/>
        <v>1382000</v>
      </c>
      <c r="I41" s="8">
        <f t="shared" si="2"/>
        <v>1719000</v>
      </c>
      <c r="J41" s="8">
        <f t="shared" si="2"/>
        <v>1979000</v>
      </c>
      <c r="K41" s="8">
        <f t="shared" si="2"/>
        <v>1792000</v>
      </c>
      <c r="L41" s="8">
        <f t="shared" si="2"/>
        <v>1761000</v>
      </c>
      <c r="M41" s="8">
        <f t="shared" si="2"/>
        <v>1893000</v>
      </c>
      <c r="N41" s="8">
        <f t="shared" si="2"/>
        <v>1898000</v>
      </c>
      <c r="O41" s="8">
        <f>SUM(C41:N41)</f>
        <v>22934000</v>
      </c>
      <c r="P41" s="18">
        <f t="shared" si="1"/>
        <v>540000</v>
      </c>
    </row>
    <row r="42" spans="1:16" ht="15.75" thickBot="1" x14ac:dyDescent="0.3">
      <c r="B42" s="19" t="s">
        <v>46</v>
      </c>
      <c r="C42" s="20"/>
      <c r="D42" s="20">
        <f>SUM(D41+C42)</f>
        <v>1751000</v>
      </c>
      <c r="E42" s="20">
        <f>SUM(E41+D42)</f>
        <v>4282000</v>
      </c>
      <c r="F42" s="20">
        <f t="shared" ref="F42:N42" si="3">SUM(F41+E42)</f>
        <v>6626000</v>
      </c>
      <c r="G42" s="20">
        <f t="shared" si="3"/>
        <v>8718000</v>
      </c>
      <c r="H42" s="20">
        <f t="shared" si="3"/>
        <v>10100000</v>
      </c>
      <c r="I42" s="20">
        <f t="shared" si="3"/>
        <v>11819000</v>
      </c>
      <c r="J42" s="20">
        <f t="shared" si="3"/>
        <v>13798000</v>
      </c>
      <c r="K42" s="20">
        <f t="shared" si="3"/>
        <v>15590000</v>
      </c>
      <c r="L42" s="20">
        <f t="shared" si="3"/>
        <v>17351000</v>
      </c>
      <c r="M42" s="20">
        <f t="shared" si="3"/>
        <v>19244000</v>
      </c>
      <c r="N42" s="20">
        <f t="shared" si="3"/>
        <v>21142000</v>
      </c>
      <c r="O42" s="21"/>
      <c r="P42" s="22"/>
    </row>
    <row r="44" spans="1:16" x14ac:dyDescent="0.25">
      <c r="B44" s="23" t="s">
        <v>47</v>
      </c>
      <c r="C44" s="3">
        <v>43282</v>
      </c>
      <c r="D44" s="3">
        <v>43314</v>
      </c>
      <c r="E44" s="3">
        <v>43346</v>
      </c>
      <c r="F44" s="3">
        <v>43378</v>
      </c>
      <c r="G44" s="3">
        <v>43410</v>
      </c>
      <c r="H44" s="3">
        <v>43442</v>
      </c>
      <c r="I44" s="3">
        <v>43466</v>
      </c>
      <c r="J44" s="3">
        <v>43498</v>
      </c>
      <c r="K44" s="3">
        <v>43530</v>
      </c>
      <c r="L44" s="3">
        <v>43562</v>
      </c>
      <c r="M44" s="3">
        <v>43594</v>
      </c>
      <c r="N44" s="3">
        <v>43626</v>
      </c>
      <c r="O44" s="4" t="s">
        <v>0</v>
      </c>
    </row>
    <row r="45" spans="1:16" x14ac:dyDescent="0.25">
      <c r="B45" s="7" t="s">
        <v>48</v>
      </c>
      <c r="C45" s="24">
        <v>1072000</v>
      </c>
      <c r="D45" s="24">
        <v>1182000</v>
      </c>
      <c r="E45" s="8">
        <v>1353000</v>
      </c>
      <c r="F45" s="24">
        <v>1176000</v>
      </c>
      <c r="G45" s="24">
        <v>924000</v>
      </c>
      <c r="H45" s="9">
        <v>582000</v>
      </c>
      <c r="I45" s="24">
        <v>485000</v>
      </c>
      <c r="J45" s="24">
        <v>679000</v>
      </c>
      <c r="K45" s="24">
        <v>640000</v>
      </c>
      <c r="L45" s="24">
        <v>737000</v>
      </c>
      <c r="M45" s="24">
        <v>1113000</v>
      </c>
      <c r="N45" s="8">
        <v>1287000</v>
      </c>
      <c r="O45" s="8">
        <f>SUM(C45:N45)</f>
        <v>11230000</v>
      </c>
    </row>
    <row r="46" spans="1:16" x14ac:dyDescent="0.25">
      <c r="B46" s="7" t="s">
        <v>49</v>
      </c>
      <c r="C46" s="8">
        <v>1000</v>
      </c>
      <c r="D46" s="8">
        <v>1000</v>
      </c>
      <c r="E46" s="8">
        <v>0</v>
      </c>
      <c r="F46" s="8">
        <v>0</v>
      </c>
      <c r="G46" s="8">
        <v>0</v>
      </c>
      <c r="H46" s="9">
        <v>0</v>
      </c>
      <c r="I46" s="8">
        <v>1000</v>
      </c>
      <c r="J46" s="8">
        <v>0</v>
      </c>
      <c r="K46" s="8">
        <v>0</v>
      </c>
      <c r="L46" s="8">
        <v>0</v>
      </c>
      <c r="M46" s="8">
        <v>0</v>
      </c>
      <c r="N46" s="8">
        <v>1000</v>
      </c>
      <c r="O46" s="8">
        <f t="shared" ref="O46:O47" si="4">SUM(C46:N46)</f>
        <v>4000</v>
      </c>
    </row>
    <row r="47" spans="1:16" x14ac:dyDescent="0.25">
      <c r="B47" s="7" t="s">
        <v>50</v>
      </c>
      <c r="C47" s="8">
        <v>133000</v>
      </c>
      <c r="D47" s="8">
        <v>163000</v>
      </c>
      <c r="E47" s="8">
        <v>547000</v>
      </c>
      <c r="F47" s="8">
        <v>66000</v>
      </c>
      <c r="G47" s="10">
        <v>219000</v>
      </c>
      <c r="H47" s="9">
        <v>234000</v>
      </c>
      <c r="I47" s="8">
        <v>255000</v>
      </c>
      <c r="J47" s="8">
        <v>237000</v>
      </c>
      <c r="K47" s="8">
        <v>204000</v>
      </c>
      <c r="L47" s="8">
        <v>217000</v>
      </c>
      <c r="M47" s="8">
        <v>207000</v>
      </c>
      <c r="N47" s="8">
        <v>115000</v>
      </c>
      <c r="O47" s="8">
        <f t="shared" si="4"/>
        <v>2597000</v>
      </c>
    </row>
    <row r="49" spans="2:15" x14ac:dyDescent="0.25">
      <c r="B49" s="25" t="s">
        <v>51</v>
      </c>
      <c r="C49" s="3">
        <v>43282</v>
      </c>
      <c r="D49" s="3">
        <v>43314</v>
      </c>
      <c r="E49" s="3">
        <v>43346</v>
      </c>
      <c r="F49" s="3">
        <v>43378</v>
      </c>
      <c r="G49" s="3">
        <v>43410</v>
      </c>
      <c r="H49" s="3">
        <v>43442</v>
      </c>
      <c r="I49" s="3">
        <v>43466</v>
      </c>
      <c r="J49" s="3">
        <v>43498</v>
      </c>
      <c r="K49" s="3">
        <v>43530</v>
      </c>
      <c r="L49" s="3">
        <v>43562</v>
      </c>
      <c r="M49" s="3">
        <v>43594</v>
      </c>
      <c r="N49" s="3">
        <v>43626</v>
      </c>
      <c r="O49" s="4" t="s">
        <v>0</v>
      </c>
    </row>
    <row r="50" spans="2:15" x14ac:dyDescent="0.25">
      <c r="B50" s="26" t="s">
        <v>52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f>SUM(C50:N50)</f>
        <v>0</v>
      </c>
    </row>
    <row r="51" spans="2:15" x14ac:dyDescent="0.25">
      <c r="B51" s="26" t="s">
        <v>53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f t="shared" ref="O51:O68" si="5">SUM(C51:N51)</f>
        <v>0</v>
      </c>
    </row>
    <row r="52" spans="2:15" x14ac:dyDescent="0.25">
      <c r="B52" s="26" t="s">
        <v>54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f t="shared" si="5"/>
        <v>0</v>
      </c>
    </row>
    <row r="53" spans="2:15" x14ac:dyDescent="0.25">
      <c r="B53" s="17" t="s">
        <v>55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f t="shared" si="5"/>
        <v>0</v>
      </c>
    </row>
    <row r="54" spans="2:15" x14ac:dyDescent="0.25">
      <c r="B54" s="17" t="s">
        <v>56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f t="shared" si="5"/>
        <v>0</v>
      </c>
    </row>
    <row r="55" spans="2:15" x14ac:dyDescent="0.25">
      <c r="B55" s="17" t="s">
        <v>57</v>
      </c>
      <c r="C55" s="8">
        <v>0</v>
      </c>
      <c r="D55" s="8">
        <v>0</v>
      </c>
      <c r="E55" s="8">
        <v>0</v>
      </c>
      <c r="F55" s="8">
        <v>1000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1000</v>
      </c>
      <c r="O55" s="8">
        <f t="shared" si="5"/>
        <v>2000</v>
      </c>
    </row>
    <row r="56" spans="2:15" x14ac:dyDescent="0.25">
      <c r="B56" s="17" t="s">
        <v>58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f t="shared" si="5"/>
        <v>0</v>
      </c>
    </row>
    <row r="57" spans="2:15" x14ac:dyDescent="0.25">
      <c r="B57" s="17" t="s">
        <v>59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f t="shared" si="5"/>
        <v>0</v>
      </c>
    </row>
    <row r="58" spans="2:15" x14ac:dyDescent="0.25">
      <c r="B58" s="17" t="s">
        <v>60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f t="shared" si="5"/>
        <v>0</v>
      </c>
    </row>
    <row r="59" spans="2:15" x14ac:dyDescent="0.25">
      <c r="B59" s="17" t="s">
        <v>61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f t="shared" si="5"/>
        <v>0</v>
      </c>
    </row>
    <row r="60" spans="2:15" x14ac:dyDescent="0.25">
      <c r="B60" s="17" t="s">
        <v>62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f t="shared" si="5"/>
        <v>0</v>
      </c>
    </row>
    <row r="61" spans="2:15" x14ac:dyDescent="0.25">
      <c r="B61" s="17" t="s">
        <v>63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f t="shared" si="5"/>
        <v>0</v>
      </c>
    </row>
    <row r="62" spans="2:15" x14ac:dyDescent="0.25">
      <c r="B62" s="17" t="s">
        <v>64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f t="shared" si="5"/>
        <v>0</v>
      </c>
    </row>
    <row r="63" spans="2:15" x14ac:dyDescent="0.25">
      <c r="B63" s="17" t="s">
        <v>65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f t="shared" si="5"/>
        <v>0</v>
      </c>
    </row>
    <row r="64" spans="2:15" x14ac:dyDescent="0.25">
      <c r="B64" s="17" t="s">
        <v>66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f t="shared" si="5"/>
        <v>0</v>
      </c>
    </row>
    <row r="65" spans="2:15" x14ac:dyDescent="0.25">
      <c r="B65" s="17" t="s">
        <v>67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f t="shared" si="5"/>
        <v>0</v>
      </c>
    </row>
    <row r="66" spans="2:15" x14ac:dyDescent="0.25">
      <c r="B66" s="26" t="s">
        <v>68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f t="shared" si="5"/>
        <v>0</v>
      </c>
    </row>
    <row r="67" spans="2:15" x14ac:dyDescent="0.25">
      <c r="B67" s="26" t="s">
        <v>69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f t="shared" si="5"/>
        <v>0</v>
      </c>
    </row>
    <row r="68" spans="2:15" x14ac:dyDescent="0.25">
      <c r="B68" s="27" t="s">
        <v>70</v>
      </c>
      <c r="C68" s="8">
        <v>0</v>
      </c>
      <c r="D68" s="8">
        <v>1000</v>
      </c>
      <c r="E68" s="8">
        <v>0</v>
      </c>
      <c r="F68" s="8">
        <v>2000</v>
      </c>
      <c r="G68" s="8">
        <v>0</v>
      </c>
      <c r="H68" s="8">
        <v>0</v>
      </c>
      <c r="I68" s="8">
        <v>0</v>
      </c>
      <c r="J68" s="26">
        <v>1000</v>
      </c>
      <c r="K68" s="8">
        <v>0</v>
      </c>
      <c r="L68" s="8">
        <v>0</v>
      </c>
      <c r="M68" s="8">
        <v>0</v>
      </c>
      <c r="N68" s="8">
        <v>0</v>
      </c>
      <c r="O68" s="8">
        <f t="shared" si="5"/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Housing</vt:lpstr>
      <vt:lpstr> May'19-Apr'20 Main Campus</vt:lpstr>
      <vt:lpstr>Jul'19-Apr'20MainCampus</vt:lpstr>
      <vt:lpstr>18-19MainCampus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rstabile</dc:creator>
  <cp:lastModifiedBy>kcrawfor</cp:lastModifiedBy>
  <cp:lastPrinted>2020-06-09T14:21:49Z</cp:lastPrinted>
  <dcterms:created xsi:type="dcterms:W3CDTF">2020-06-09T14:20:33Z</dcterms:created>
  <dcterms:modified xsi:type="dcterms:W3CDTF">2020-06-28T13:26:22Z</dcterms:modified>
</cp:coreProperties>
</file>