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dwna/Documents/Nanette's Documents/Acad Sust/"/>
    </mc:Choice>
  </mc:AlternateContent>
  <bookViews>
    <workbookView xWindow="0" yWindow="0" windowWidth="27320" windowHeight="15360" tabRatio="733"/>
  </bookViews>
  <sheets>
    <sheet name="2016-18" sheetId="17" r:id="rId1"/>
    <sheet name="2013-15" sheetId="1" r:id="rId2"/>
    <sheet name="2010-12 " sheetId="6" r:id="rId3"/>
    <sheet name="AG" sheetId="12" r:id="rId4"/>
    <sheet name="ARCH" sheetId="7" r:id="rId5"/>
    <sheet name="BUSI" sheetId="3" r:id="rId6"/>
    <sheet name="ED" sheetId="8" r:id="rId7"/>
    <sheet name="ENGNRG" sheetId="11" r:id="rId8"/>
    <sheet name="FOREST" sheetId="5" r:id="rId9"/>
    <sheet name="HUMAN SCI" sheetId="2" r:id="rId10"/>
    <sheet name="LIB ARTS" sheetId="9" r:id="rId11"/>
    <sheet name="SCI&amp;MATH" sheetId="4" r:id="rId12"/>
    <sheet name="PROV" sheetId="13" r:id="rId13"/>
    <sheet name="NURS" sheetId="15" r:id="rId14"/>
    <sheet name="PHARM" sheetId="14" r:id="rId15"/>
    <sheet name="VET" sheetId="16" r:id="rId16"/>
  </sheets>
  <externalReferences>
    <externalReference r:id="rId17"/>
  </externalReferences>
  <definedNames>
    <definedName name="_xlnm.Print_Area" localSheetId="12">PROV!$A$1:$D$13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4" l="1"/>
  <c r="B33" i="4"/>
  <c r="B34" i="4"/>
  <c r="B35" i="4"/>
  <c r="B36" i="4"/>
  <c r="B37" i="4"/>
  <c r="B39" i="4"/>
  <c r="C32" i="4"/>
  <c r="C33" i="4"/>
  <c r="C34" i="4"/>
  <c r="C35" i="4"/>
  <c r="C36" i="4"/>
  <c r="C37" i="4"/>
  <c r="C39" i="4"/>
  <c r="E43" i="4"/>
  <c r="E32" i="4"/>
  <c r="E33" i="4"/>
  <c r="E34" i="4"/>
  <c r="E35" i="4"/>
  <c r="E36" i="4"/>
  <c r="E37" i="4"/>
  <c r="E39" i="4"/>
  <c r="E42" i="4"/>
  <c r="E44" i="4"/>
  <c r="D39" i="4"/>
  <c r="F39" i="4"/>
  <c r="D37" i="4"/>
  <c r="D36" i="4"/>
  <c r="F36" i="4"/>
  <c r="D35" i="4"/>
  <c r="F35" i="4"/>
  <c r="D34" i="4"/>
  <c r="F34" i="4"/>
  <c r="D33" i="4"/>
  <c r="F33" i="4"/>
  <c r="D32" i="4"/>
  <c r="F32" i="4"/>
  <c r="B20" i="4"/>
  <c r="B21" i="4"/>
  <c r="B22" i="4"/>
  <c r="B23" i="4"/>
  <c r="B24" i="4"/>
  <c r="B27" i="4"/>
  <c r="C20" i="4"/>
  <c r="C21" i="4"/>
  <c r="C22" i="4"/>
  <c r="C23" i="4"/>
  <c r="C24" i="4"/>
  <c r="C27" i="4"/>
  <c r="D27" i="4"/>
  <c r="E20" i="4"/>
  <c r="E21" i="4"/>
  <c r="E22" i="4"/>
  <c r="E23" i="4"/>
  <c r="E24" i="4"/>
  <c r="E27" i="4"/>
  <c r="F27" i="4"/>
  <c r="D25" i="4"/>
  <c r="D24" i="4"/>
  <c r="F24" i="4"/>
  <c r="D23" i="4"/>
  <c r="F23" i="4"/>
  <c r="D22" i="4"/>
  <c r="F22" i="4"/>
  <c r="D21" i="4"/>
  <c r="F21" i="4"/>
  <c r="D20" i="4"/>
  <c r="F20" i="4"/>
  <c r="B9" i="4"/>
  <c r="B10" i="4"/>
  <c r="B11" i="4"/>
  <c r="B12" i="4"/>
  <c r="B13" i="4"/>
  <c r="B14" i="4"/>
  <c r="B16" i="4"/>
  <c r="C9" i="4"/>
  <c r="C10" i="4"/>
  <c r="C11" i="4"/>
  <c r="C12" i="4"/>
  <c r="C13" i="4"/>
  <c r="C14" i="4"/>
  <c r="C16" i="4"/>
  <c r="D16" i="4"/>
  <c r="E9" i="4"/>
  <c r="E10" i="4"/>
  <c r="E16" i="4"/>
  <c r="F16" i="4"/>
  <c r="D14" i="4"/>
  <c r="F14" i="4"/>
  <c r="D13" i="4"/>
  <c r="F13" i="4"/>
  <c r="D12" i="4"/>
  <c r="F12" i="4"/>
  <c r="D11" i="4"/>
  <c r="F11" i="4"/>
  <c r="D10" i="4"/>
  <c r="F10" i="4"/>
  <c r="D9" i="4"/>
  <c r="F9" i="4"/>
  <c r="U19" i="17"/>
  <c r="T19" i="17"/>
  <c r="S19" i="17"/>
  <c r="R19" i="17"/>
  <c r="U18" i="17"/>
  <c r="D18" i="17"/>
  <c r="T18" i="17"/>
  <c r="S18" i="17"/>
  <c r="R18" i="17"/>
  <c r="U17" i="17"/>
  <c r="L17" i="17"/>
  <c r="T17" i="17"/>
  <c r="S17" i="17"/>
  <c r="R17" i="17"/>
  <c r="U16" i="17"/>
  <c r="T16" i="17"/>
  <c r="S16" i="17"/>
  <c r="R16" i="17"/>
  <c r="U15" i="17"/>
  <c r="T15" i="17"/>
  <c r="S15" i="17"/>
  <c r="R15" i="17"/>
  <c r="U14" i="17"/>
  <c r="T14" i="17"/>
  <c r="S14" i="17"/>
  <c r="R14" i="17"/>
  <c r="U13" i="17"/>
  <c r="T13" i="17"/>
  <c r="S13" i="17"/>
  <c r="R13" i="17"/>
  <c r="U12" i="17"/>
  <c r="T12" i="17"/>
  <c r="S12" i="17"/>
  <c r="R12" i="17"/>
  <c r="U11" i="17"/>
  <c r="T11" i="17"/>
  <c r="S11" i="17"/>
  <c r="R11" i="17"/>
  <c r="U10" i="17"/>
  <c r="T10" i="17"/>
  <c r="S10" i="17"/>
  <c r="R10" i="17"/>
  <c r="U9" i="17"/>
  <c r="T9" i="17"/>
  <c r="S9" i="17"/>
  <c r="R9" i="17"/>
  <c r="U8" i="17"/>
  <c r="T8" i="17"/>
  <c r="S8" i="17"/>
  <c r="R8" i="17"/>
  <c r="U7" i="17"/>
  <c r="L7" i="17"/>
  <c r="T7" i="17"/>
  <c r="S7" i="17"/>
  <c r="R7" i="17"/>
  <c r="D53" i="11"/>
  <c r="E53" i="11"/>
  <c r="F53" i="11"/>
  <c r="C53" i="11"/>
  <c r="B53" i="11"/>
  <c r="F51" i="11"/>
  <c r="F50" i="11"/>
  <c r="F49" i="11"/>
  <c r="F48" i="11"/>
  <c r="F47" i="11"/>
  <c r="F46" i="11"/>
  <c r="F45" i="11"/>
  <c r="F44" i="11"/>
  <c r="F43" i="11"/>
  <c r="F42" i="11"/>
  <c r="D37" i="11"/>
  <c r="E37" i="11"/>
  <c r="F37" i="11"/>
  <c r="C37" i="11"/>
  <c r="B37" i="11"/>
  <c r="F35" i="11"/>
  <c r="F34" i="11"/>
  <c r="F33" i="11"/>
  <c r="F32" i="11"/>
  <c r="F31" i="11"/>
  <c r="F30" i="11"/>
  <c r="F29" i="11"/>
  <c r="F28" i="11"/>
  <c r="F27" i="11"/>
  <c r="F26" i="11"/>
  <c r="D21" i="11"/>
  <c r="E21" i="11"/>
  <c r="F21" i="11"/>
  <c r="C21" i="11"/>
  <c r="B21" i="11"/>
  <c r="F19" i="11"/>
  <c r="F18" i="11"/>
  <c r="F17" i="11"/>
  <c r="F16" i="11"/>
  <c r="F15" i="11"/>
  <c r="F14" i="11"/>
  <c r="F13" i="11"/>
  <c r="F12" i="11"/>
  <c r="F11" i="11"/>
  <c r="F10" i="11"/>
  <c r="F9" i="11"/>
  <c r="D33" i="8"/>
  <c r="E33" i="8"/>
  <c r="F33" i="8"/>
  <c r="C33" i="8"/>
  <c r="F31" i="8"/>
  <c r="F30" i="8"/>
  <c r="F29" i="8"/>
  <c r="F28" i="8"/>
  <c r="D23" i="8"/>
  <c r="E23" i="8"/>
  <c r="F23" i="8"/>
  <c r="C23" i="8"/>
  <c r="B23" i="8"/>
  <c r="F21" i="8"/>
  <c r="F20" i="8"/>
  <c r="F19" i="8"/>
  <c r="F18" i="8"/>
  <c r="D14" i="8"/>
  <c r="E14" i="8"/>
  <c r="F14" i="8"/>
  <c r="C14" i="8"/>
  <c r="B14" i="8"/>
  <c r="F12" i="8"/>
  <c r="F11" i="8"/>
  <c r="F10" i="8"/>
  <c r="F9" i="8"/>
  <c r="D38" i="3"/>
  <c r="E38" i="3"/>
  <c r="F38" i="3"/>
  <c r="C38" i="3"/>
  <c r="B38" i="3"/>
  <c r="F36" i="3"/>
  <c r="F35" i="3"/>
  <c r="F34" i="3"/>
  <c r="F33" i="3"/>
  <c r="F32" i="3"/>
  <c r="D27" i="3"/>
  <c r="E27" i="3"/>
  <c r="F27" i="3"/>
  <c r="C27" i="3"/>
  <c r="B27" i="3"/>
  <c r="F25" i="3"/>
  <c r="F24" i="3"/>
  <c r="F23" i="3"/>
  <c r="F22" i="3"/>
  <c r="F21" i="3"/>
  <c r="D16" i="3"/>
  <c r="E16" i="3"/>
  <c r="F16" i="3"/>
  <c r="C16" i="3"/>
  <c r="B16" i="3"/>
  <c r="F14" i="3"/>
  <c r="F13" i="3"/>
  <c r="F12" i="3"/>
  <c r="F11" i="3"/>
  <c r="F10" i="3"/>
  <c r="F9" i="3"/>
  <c r="D35" i="7"/>
  <c r="E35" i="7"/>
  <c r="F35" i="7"/>
  <c r="C35" i="7"/>
  <c r="B35" i="7"/>
  <c r="F33" i="7"/>
  <c r="F32" i="7"/>
  <c r="F31" i="7"/>
  <c r="F30" i="7"/>
  <c r="F29" i="7"/>
  <c r="D25" i="7"/>
  <c r="E25" i="7"/>
  <c r="F25" i="7"/>
  <c r="C25" i="7"/>
  <c r="B25" i="7"/>
  <c r="F22" i="7"/>
  <c r="F21" i="7"/>
  <c r="F20" i="7"/>
  <c r="F19" i="7"/>
  <c r="D15" i="7"/>
  <c r="E15" i="7"/>
  <c r="F15" i="7"/>
  <c r="C15" i="7"/>
  <c r="B15" i="7"/>
  <c r="F13" i="7"/>
  <c r="F11" i="7"/>
  <c r="F10" i="7"/>
  <c r="F9" i="7"/>
  <c r="D44" i="12"/>
  <c r="E44" i="12"/>
  <c r="F44" i="12"/>
  <c r="C44" i="12"/>
  <c r="B44" i="12"/>
  <c r="F42" i="12"/>
  <c r="F41" i="12"/>
  <c r="F40" i="12"/>
  <c r="F39" i="12"/>
  <c r="F38" i="12"/>
  <c r="F37" i="12"/>
  <c r="F36" i="12"/>
  <c r="D31" i="12"/>
  <c r="E31" i="12"/>
  <c r="F31" i="12"/>
  <c r="C31" i="12"/>
  <c r="B31" i="12"/>
  <c r="F29" i="12"/>
  <c r="F28" i="12"/>
  <c r="F27" i="12"/>
  <c r="F26" i="12"/>
  <c r="F25" i="12"/>
  <c r="F24" i="12"/>
  <c r="F23" i="12"/>
  <c r="D18" i="12"/>
  <c r="E18" i="12"/>
  <c r="F18" i="12"/>
  <c r="C18" i="12"/>
  <c r="B18" i="12"/>
  <c r="F16" i="12"/>
  <c r="F15" i="12"/>
  <c r="F14" i="12"/>
  <c r="F13" i="12"/>
  <c r="F12" i="12"/>
  <c r="F11" i="12"/>
  <c r="F10" i="12"/>
  <c r="F9" i="12"/>
  <c r="D54" i="9"/>
  <c r="D55" i="9"/>
  <c r="D56" i="9"/>
  <c r="D57" i="9"/>
  <c r="D58" i="9"/>
  <c r="D59" i="9"/>
  <c r="D60" i="9"/>
  <c r="D62" i="9"/>
  <c r="D63" i="9"/>
  <c r="D64" i="9"/>
  <c r="D65" i="9"/>
  <c r="D66" i="9"/>
  <c r="D68" i="9"/>
  <c r="D69" i="9"/>
  <c r="D70" i="9"/>
  <c r="D72" i="9"/>
  <c r="E55" i="9"/>
  <c r="E56" i="9"/>
  <c r="E57" i="9"/>
  <c r="E58" i="9"/>
  <c r="E59" i="9"/>
  <c r="E60" i="9"/>
  <c r="E62" i="9"/>
  <c r="E63" i="9"/>
  <c r="E64" i="9"/>
  <c r="E65" i="9"/>
  <c r="E66" i="9"/>
  <c r="E67" i="9"/>
  <c r="E68" i="9"/>
  <c r="E69" i="9"/>
  <c r="E70" i="9"/>
  <c r="E72" i="9"/>
  <c r="F72" i="9"/>
  <c r="C54" i="9"/>
  <c r="C55" i="9"/>
  <c r="C56" i="9"/>
  <c r="C57" i="9"/>
  <c r="C58" i="9"/>
  <c r="C59" i="9"/>
  <c r="C60" i="9"/>
  <c r="C62" i="9"/>
  <c r="C63" i="9"/>
  <c r="C64" i="9"/>
  <c r="C65" i="9"/>
  <c r="C66" i="9"/>
  <c r="C69" i="9"/>
  <c r="C70" i="9"/>
  <c r="C72" i="9"/>
  <c r="B54" i="9"/>
  <c r="B55" i="9"/>
  <c r="B56" i="9"/>
  <c r="B57" i="9"/>
  <c r="B58" i="9"/>
  <c r="B59" i="9"/>
  <c r="B60" i="9"/>
  <c r="B62" i="9"/>
  <c r="B63" i="9"/>
  <c r="B64" i="9"/>
  <c r="B65" i="9"/>
  <c r="B66" i="9"/>
  <c r="B67" i="9"/>
  <c r="B68" i="9"/>
  <c r="B69" i="9"/>
  <c r="B70" i="9"/>
  <c r="B72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D49" i="9"/>
  <c r="E49" i="9"/>
  <c r="F49" i="9"/>
  <c r="C49" i="9"/>
  <c r="B49" i="9"/>
  <c r="F47" i="9"/>
  <c r="F45" i="9"/>
  <c r="F44" i="9"/>
  <c r="F43" i="9"/>
  <c r="F41" i="9"/>
  <c r="F39" i="9"/>
  <c r="F38" i="9"/>
  <c r="F37" i="9"/>
  <c r="F36" i="9"/>
  <c r="F35" i="9"/>
  <c r="F34" i="9"/>
  <c r="D27" i="9"/>
  <c r="E27" i="9"/>
  <c r="F27" i="9"/>
  <c r="C27" i="9"/>
  <c r="B27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D32" i="2"/>
  <c r="E32" i="2"/>
  <c r="F32" i="2"/>
  <c r="C32" i="2"/>
  <c r="B32" i="2"/>
  <c r="F30" i="2"/>
  <c r="F29" i="2"/>
  <c r="F28" i="2"/>
  <c r="F27" i="2"/>
  <c r="D23" i="2"/>
  <c r="E23" i="2"/>
  <c r="F23" i="2"/>
  <c r="C23" i="2"/>
  <c r="B23" i="2"/>
  <c r="F21" i="2"/>
  <c r="F19" i="2"/>
  <c r="F18" i="2"/>
  <c r="D14" i="2"/>
  <c r="E14" i="2"/>
  <c r="F14" i="2"/>
  <c r="C14" i="2"/>
  <c r="B14" i="2"/>
  <c r="F12" i="2"/>
  <c r="F11" i="2"/>
  <c r="F10" i="2"/>
  <c r="F9" i="2"/>
  <c r="D35" i="5"/>
  <c r="E35" i="5"/>
  <c r="F35" i="5"/>
  <c r="C35" i="5"/>
  <c r="B35" i="5"/>
  <c r="F33" i="5"/>
  <c r="F32" i="5"/>
  <c r="F31" i="5"/>
  <c r="F30" i="5"/>
  <c r="F29" i="5"/>
  <c r="D25" i="5"/>
  <c r="E25" i="5"/>
  <c r="F25" i="5"/>
  <c r="C25" i="5"/>
  <c r="B25" i="5"/>
  <c r="F21" i="5"/>
  <c r="F20" i="5"/>
  <c r="F19" i="5"/>
  <c r="D15" i="5"/>
  <c r="E15" i="5"/>
  <c r="F15" i="5"/>
  <c r="C15" i="5"/>
  <c r="B15" i="5"/>
  <c r="F13" i="5"/>
  <c r="F11" i="5"/>
  <c r="F10" i="5"/>
  <c r="F9" i="5"/>
  <c r="B35" i="13"/>
  <c r="E35" i="13"/>
  <c r="F35" i="13"/>
  <c r="D35" i="13"/>
  <c r="C35" i="13"/>
  <c r="F32" i="13"/>
  <c r="B25" i="13"/>
  <c r="E25" i="13"/>
  <c r="F25" i="13"/>
  <c r="F22" i="13"/>
  <c r="B15" i="13"/>
  <c r="E15" i="13"/>
  <c r="F15" i="13"/>
  <c r="F12" i="13"/>
  <c r="D23" i="16"/>
  <c r="E23" i="16"/>
  <c r="F23" i="16"/>
  <c r="C23" i="16"/>
  <c r="B23" i="16"/>
  <c r="F21" i="16"/>
  <c r="D17" i="16"/>
  <c r="E17" i="16"/>
  <c r="F17" i="16"/>
  <c r="C17" i="16"/>
  <c r="B17" i="16"/>
  <c r="F15" i="16"/>
  <c r="D11" i="16"/>
  <c r="E11" i="16"/>
  <c r="F11" i="16"/>
  <c r="C11" i="16"/>
  <c r="B11" i="16"/>
  <c r="F9" i="16"/>
  <c r="D23" i="14"/>
  <c r="E23" i="14"/>
  <c r="F23" i="14"/>
  <c r="C23" i="14"/>
  <c r="B23" i="14"/>
  <c r="F21" i="14"/>
  <c r="D17" i="14"/>
  <c r="E17" i="14"/>
  <c r="F17" i="14"/>
  <c r="C17" i="14"/>
  <c r="B17" i="14"/>
  <c r="F15" i="14"/>
  <c r="D11" i="14"/>
  <c r="E11" i="14"/>
  <c r="C11" i="14"/>
  <c r="B11" i="14"/>
  <c r="D23" i="15"/>
  <c r="E23" i="15"/>
  <c r="F23" i="15"/>
  <c r="C23" i="15"/>
  <c r="B23" i="15"/>
  <c r="F21" i="15"/>
  <c r="D17" i="15"/>
  <c r="E17" i="15"/>
  <c r="F17" i="15"/>
  <c r="C17" i="15"/>
  <c r="B17" i="15"/>
  <c r="F15" i="15"/>
  <c r="D11" i="15"/>
  <c r="E11" i="15"/>
  <c r="F11" i="15"/>
  <c r="C11" i="15"/>
  <c r="B11" i="15"/>
  <c r="F9" i="15"/>
  <c r="B43" i="17"/>
  <c r="C43" i="17"/>
  <c r="D43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T21" i="17"/>
  <c r="U21" i="17"/>
  <c r="X21" i="17"/>
  <c r="S21" i="17"/>
  <c r="W21" i="17"/>
  <c r="R21" i="17"/>
  <c r="V21" i="17"/>
  <c r="L21" i="17"/>
  <c r="M21" i="17"/>
  <c r="P21" i="17"/>
  <c r="K21" i="17"/>
  <c r="O21" i="17"/>
  <c r="J21" i="17"/>
  <c r="N21" i="17"/>
  <c r="D21" i="17"/>
  <c r="E21" i="17"/>
  <c r="H21" i="17"/>
  <c r="C21" i="17"/>
  <c r="G21" i="17"/>
  <c r="B21" i="17"/>
  <c r="F21" i="17"/>
  <c r="X19" i="17"/>
  <c r="W19" i="17"/>
  <c r="V19" i="17"/>
  <c r="P19" i="17"/>
  <c r="O19" i="17"/>
  <c r="N19" i="17"/>
  <c r="H19" i="17"/>
  <c r="G19" i="17"/>
  <c r="F19" i="17"/>
  <c r="X18" i="17"/>
  <c r="W18" i="17"/>
  <c r="V18" i="17"/>
  <c r="P18" i="17"/>
  <c r="O18" i="17"/>
  <c r="N18" i="17"/>
  <c r="X17" i="17"/>
  <c r="W17" i="17"/>
  <c r="V17" i="17"/>
  <c r="P17" i="17"/>
  <c r="O17" i="17"/>
  <c r="N17" i="17"/>
  <c r="H17" i="17"/>
  <c r="G17" i="17"/>
  <c r="F17" i="17"/>
  <c r="X16" i="17"/>
  <c r="W16" i="17"/>
  <c r="V16" i="17"/>
  <c r="P16" i="17"/>
  <c r="O16" i="17"/>
  <c r="N16" i="17"/>
  <c r="H16" i="17"/>
  <c r="G16" i="17"/>
  <c r="F16" i="17"/>
  <c r="X15" i="17"/>
  <c r="W15" i="17"/>
  <c r="V15" i="17"/>
  <c r="P15" i="17"/>
  <c r="O15" i="17"/>
  <c r="N15" i="17"/>
  <c r="H15" i="17"/>
  <c r="G15" i="17"/>
  <c r="F15" i="17"/>
  <c r="X14" i="17"/>
  <c r="W14" i="17"/>
  <c r="V14" i="17"/>
  <c r="P14" i="17"/>
  <c r="O14" i="17"/>
  <c r="N14" i="17"/>
  <c r="H14" i="17"/>
  <c r="G14" i="17"/>
  <c r="F14" i="17"/>
  <c r="X13" i="17"/>
  <c r="W13" i="17"/>
  <c r="V13" i="17"/>
  <c r="P13" i="17"/>
  <c r="O13" i="17"/>
  <c r="N13" i="17"/>
  <c r="H13" i="17"/>
  <c r="G13" i="17"/>
  <c r="F13" i="17"/>
  <c r="X12" i="17"/>
  <c r="W12" i="17"/>
  <c r="V12" i="17"/>
  <c r="P12" i="17"/>
  <c r="O12" i="17"/>
  <c r="N12" i="17"/>
  <c r="H12" i="17"/>
  <c r="G12" i="17"/>
  <c r="F12" i="17"/>
  <c r="X11" i="17"/>
  <c r="W11" i="17"/>
  <c r="V11" i="17"/>
  <c r="P11" i="17"/>
  <c r="O11" i="17"/>
  <c r="N11" i="17"/>
  <c r="H11" i="17"/>
  <c r="G11" i="17"/>
  <c r="F11" i="17"/>
  <c r="X10" i="17"/>
  <c r="W10" i="17"/>
  <c r="V10" i="17"/>
  <c r="P10" i="17"/>
  <c r="O10" i="17"/>
  <c r="N10" i="17"/>
  <c r="H10" i="17"/>
  <c r="G10" i="17"/>
  <c r="F10" i="17"/>
  <c r="X9" i="17"/>
  <c r="W9" i="17"/>
  <c r="V9" i="17"/>
  <c r="P9" i="17"/>
  <c r="O9" i="17"/>
  <c r="N9" i="17"/>
  <c r="H9" i="17"/>
  <c r="G9" i="17"/>
  <c r="F9" i="17"/>
  <c r="X8" i="17"/>
  <c r="W8" i="17"/>
  <c r="V8" i="17"/>
  <c r="P8" i="17"/>
  <c r="O8" i="17"/>
  <c r="N8" i="17"/>
  <c r="H8" i="17"/>
  <c r="G8" i="17"/>
  <c r="F8" i="17"/>
  <c r="X7" i="17"/>
  <c r="W7" i="17"/>
  <c r="V7" i="17"/>
  <c r="P7" i="17"/>
  <c r="O7" i="17"/>
  <c r="N7" i="17"/>
  <c r="H7" i="17"/>
  <c r="G7" i="17"/>
  <c r="F7" i="17"/>
  <c r="T7" i="1"/>
  <c r="T8" i="1"/>
  <c r="T9" i="1"/>
  <c r="T10" i="1"/>
  <c r="T11" i="1"/>
  <c r="T12" i="1"/>
  <c r="T13" i="1"/>
  <c r="T14" i="1"/>
  <c r="T15" i="1"/>
  <c r="T16" i="1"/>
  <c r="T17" i="1"/>
  <c r="T21" i="1"/>
  <c r="U21" i="1"/>
  <c r="X21" i="1"/>
  <c r="S21" i="1"/>
  <c r="W21" i="1"/>
  <c r="R21" i="1"/>
  <c r="V21" i="1"/>
  <c r="L7" i="1"/>
  <c r="L8" i="1"/>
  <c r="L9" i="1"/>
  <c r="L10" i="1"/>
  <c r="L11" i="1"/>
  <c r="L12" i="1"/>
  <c r="L13" i="1"/>
  <c r="L14" i="1"/>
  <c r="L15" i="1"/>
  <c r="L16" i="1"/>
  <c r="L17" i="1"/>
  <c r="L21" i="1"/>
  <c r="M21" i="1"/>
  <c r="P21" i="1"/>
  <c r="K21" i="1"/>
  <c r="O21" i="1"/>
  <c r="J21" i="1"/>
  <c r="N21" i="1"/>
  <c r="D12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E21" i="1"/>
  <c r="H21" i="1"/>
  <c r="C21" i="1"/>
  <c r="G21" i="1"/>
  <c r="B21" i="1"/>
  <c r="F21" i="1"/>
  <c r="X19" i="1"/>
  <c r="X18" i="1"/>
  <c r="X17" i="1"/>
  <c r="W19" i="1"/>
  <c r="W18" i="1"/>
  <c r="W17" i="1"/>
  <c r="V19" i="1"/>
  <c r="V18" i="1"/>
  <c r="V17" i="1"/>
  <c r="P19" i="1"/>
  <c r="P18" i="1"/>
  <c r="P17" i="1"/>
  <c r="O19" i="1"/>
  <c r="O18" i="1"/>
  <c r="O17" i="1"/>
  <c r="N19" i="1"/>
  <c r="N18" i="1"/>
  <c r="N17" i="1"/>
  <c r="H19" i="1"/>
  <c r="H18" i="1"/>
  <c r="H17" i="1"/>
  <c r="G19" i="1"/>
  <c r="G18" i="1"/>
  <c r="G17" i="1"/>
  <c r="F19" i="1"/>
  <c r="F18" i="1"/>
  <c r="F17" i="1"/>
  <c r="D42" i="1"/>
  <c r="D41" i="1"/>
  <c r="D40" i="1"/>
  <c r="D39" i="1"/>
  <c r="V16" i="1"/>
  <c r="W16" i="1"/>
  <c r="X16" i="1"/>
  <c r="N16" i="1"/>
  <c r="O16" i="1"/>
  <c r="P16" i="1"/>
  <c r="F16" i="1"/>
  <c r="G16" i="1"/>
  <c r="H16" i="1"/>
  <c r="D30" i="1"/>
  <c r="X7" i="1"/>
  <c r="W7" i="1"/>
  <c r="V7" i="1"/>
  <c r="P8" i="1"/>
  <c r="P7" i="1"/>
  <c r="O7" i="1"/>
  <c r="N7" i="1"/>
  <c r="H7" i="1"/>
  <c r="G7" i="1"/>
  <c r="G8" i="1"/>
  <c r="F7" i="1"/>
  <c r="H15" i="1"/>
  <c r="H14" i="1"/>
  <c r="H13" i="1"/>
  <c r="H12" i="1"/>
  <c r="H11" i="1"/>
  <c r="H10" i="1"/>
  <c r="H9" i="1"/>
  <c r="H8" i="1"/>
  <c r="P15" i="1"/>
  <c r="P14" i="1"/>
  <c r="P13" i="1"/>
  <c r="P12" i="1"/>
  <c r="P11" i="1"/>
  <c r="P10" i="1"/>
  <c r="P9" i="1"/>
  <c r="X15" i="1"/>
  <c r="X14" i="1"/>
  <c r="X13" i="1"/>
  <c r="X12" i="1"/>
  <c r="X11" i="1"/>
  <c r="X10" i="1"/>
  <c r="X9" i="1"/>
  <c r="X8" i="1"/>
  <c r="W15" i="1"/>
  <c r="W14" i="1"/>
  <c r="W13" i="1"/>
  <c r="W12" i="1"/>
  <c r="W11" i="1"/>
  <c r="W10" i="1"/>
  <c r="W9" i="1"/>
  <c r="W8" i="1"/>
  <c r="V15" i="1"/>
  <c r="V14" i="1"/>
  <c r="V13" i="1"/>
  <c r="V12" i="1"/>
  <c r="V11" i="1"/>
  <c r="V10" i="1"/>
  <c r="V9" i="1"/>
  <c r="V8" i="1"/>
  <c r="G15" i="1"/>
  <c r="G14" i="1"/>
  <c r="G13" i="1"/>
  <c r="G12" i="1"/>
  <c r="G11" i="1"/>
  <c r="G10" i="1"/>
  <c r="G9" i="1"/>
  <c r="O15" i="1"/>
  <c r="O14" i="1"/>
  <c r="O13" i="1"/>
  <c r="O12" i="1"/>
  <c r="O11" i="1"/>
  <c r="O10" i="1"/>
  <c r="O9" i="1"/>
  <c r="O8" i="1"/>
  <c r="N15" i="1"/>
  <c r="N14" i="1"/>
  <c r="N13" i="1"/>
  <c r="N12" i="1"/>
  <c r="N11" i="1"/>
  <c r="N10" i="1"/>
  <c r="N9" i="1"/>
  <c r="N8" i="1"/>
  <c r="F15" i="1"/>
  <c r="F14" i="1"/>
  <c r="F13" i="1"/>
  <c r="F12" i="1"/>
  <c r="F11" i="1"/>
  <c r="F10" i="1"/>
  <c r="F9" i="1"/>
  <c r="F8" i="1"/>
  <c r="B44" i="1"/>
  <c r="C44" i="1"/>
  <c r="D44" i="1"/>
  <c r="D38" i="1"/>
  <c r="D37" i="1"/>
  <c r="D36" i="1"/>
  <c r="D35" i="1"/>
  <c r="D34" i="1"/>
  <c r="D33" i="1"/>
  <c r="D32" i="1"/>
  <c r="D31" i="1"/>
  <c r="E20" i="6"/>
  <c r="F20" i="6"/>
  <c r="G20" i="6"/>
  <c r="H20" i="6"/>
  <c r="I20" i="6"/>
  <c r="B20" i="6"/>
  <c r="C20" i="6"/>
  <c r="D20" i="6"/>
  <c r="D18" i="6"/>
  <c r="D17" i="6"/>
  <c r="D16" i="6"/>
  <c r="D15" i="6"/>
  <c r="D14" i="6"/>
  <c r="D13" i="6"/>
  <c r="D12" i="6"/>
  <c r="D11" i="6"/>
  <c r="D10" i="6"/>
  <c r="D9" i="6"/>
  <c r="I8" i="6"/>
  <c r="D8" i="6"/>
  <c r="D7" i="6"/>
  <c r="D6" i="6"/>
  <c r="B33" i="8"/>
  <c r="B31" i="8"/>
</calcChain>
</file>

<file path=xl/sharedStrings.xml><?xml version="1.0" encoding="utf-8"?>
<sst xmlns="http://schemas.openxmlformats.org/spreadsheetml/2006/main" count="766" uniqueCount="182">
  <si>
    <t>Auburn University</t>
  </si>
  <si>
    <t>Liberal Arts</t>
  </si>
  <si>
    <t># sust-focussed courses</t>
  </si>
  <si>
    <t># sust-related courses</t>
  </si>
  <si>
    <t># depts with sust courses</t>
  </si>
  <si>
    <t>Agriculture</t>
    <phoneticPr fontId="1" type="noConversion"/>
  </si>
  <si>
    <t>Architecture and Design</t>
    <phoneticPr fontId="1" type="noConversion"/>
  </si>
  <si>
    <t>Business</t>
    <phoneticPr fontId="1" type="noConversion"/>
  </si>
  <si>
    <t>Education</t>
    <phoneticPr fontId="1" type="noConversion"/>
  </si>
  <si>
    <t>Engineering</t>
    <phoneticPr fontId="1" type="noConversion"/>
  </si>
  <si>
    <t>Human Sciences</t>
    <phoneticPr fontId="1" type="noConversion"/>
  </si>
  <si>
    <t>Sciences and Mathematics</t>
    <phoneticPr fontId="1" type="noConversion"/>
  </si>
  <si>
    <t>total # sust courses</t>
  </si>
  <si>
    <t>total # departments in unit</t>
  </si>
  <si>
    <t>% departments with sust courses</t>
  </si>
  <si>
    <t>total # courses in unit</t>
  </si>
  <si>
    <t>% courses with sust content</t>
  </si>
  <si>
    <t>Campus-wide summary</t>
  </si>
  <si>
    <t>Percent of departments with sustainability content in courses = 40/71 = 59.2%</t>
  </si>
  <si>
    <t>Percent of all courses that are sustainability-focussed =118/3038 = 3.8%</t>
  </si>
  <si>
    <t>Percent of all courses that are sustainability-related = 185/3038 =6.1%</t>
  </si>
  <si>
    <t>Percent of all courses with sustainability content = 302/3038 = 9.9%</t>
  </si>
  <si>
    <t xml:space="preserve">Percent of all courses that are sustainability-focussed </t>
  </si>
  <si>
    <t xml:space="preserve">Percent of all courses that are sustainability-related </t>
  </si>
  <si>
    <t>Percent of all courses with sustainability content</t>
  </si>
  <si>
    <t>College of Human Sciences</t>
  </si>
  <si>
    <t>Department/Unit</t>
  </si>
  <si>
    <t>Consumer and Design Sciences</t>
  </si>
  <si>
    <t>Human Development and Family Studies</t>
  </si>
  <si>
    <t>Nutrition, Dietetics and Hospitality Management</t>
  </si>
  <si>
    <t>Total</t>
  </si>
  <si>
    <t>College of Business</t>
  </si>
  <si>
    <t>Aviation and Supply Chain Management</t>
  </si>
  <si>
    <t>Finance</t>
  </si>
  <si>
    <t>Marketing</t>
  </si>
  <si>
    <t>College of Sciences and Mathematics</t>
  </si>
  <si>
    <t xml:space="preserve">UNDERGRADUATE </t>
  </si>
  <si>
    <t>Biological Sciences</t>
  </si>
  <si>
    <t>Chemistry and Biochemistry</t>
  </si>
  <si>
    <t>Geology and Geography</t>
  </si>
  <si>
    <t>Mathematics</t>
  </si>
  <si>
    <t>Physics</t>
  </si>
  <si>
    <t>Sciences and Mathematics, General</t>
  </si>
  <si>
    <t>TOTAL</t>
  </si>
  <si>
    <t xml:space="preserve">GRADUATE </t>
  </si>
  <si>
    <t>College of Architecture, Design and Construction</t>
  </si>
  <si>
    <t>Architecture, Planning and Landscape Architecture</t>
  </si>
  <si>
    <t>Industrial and Graphic Design</t>
  </si>
  <si>
    <t>Building Sciences</t>
  </si>
  <si>
    <t>Real Estate Development</t>
  </si>
  <si>
    <t>College of Education</t>
  </si>
  <si>
    <t>Curriculum and Teaching</t>
  </si>
  <si>
    <t>Kinesiology</t>
  </si>
  <si>
    <t>Special Education, Rehabilitation and Counseling</t>
  </si>
  <si>
    <t>College of Liberal Arts</t>
  </si>
  <si>
    <t>UNDERGRADUATE</t>
  </si>
  <si>
    <t>Art</t>
  </si>
  <si>
    <t>Community and Civic Engagement</t>
  </si>
  <si>
    <t>Communication and Journalism</t>
  </si>
  <si>
    <t>Communication Disorders</t>
  </si>
  <si>
    <t>Economics</t>
  </si>
  <si>
    <t>English</t>
  </si>
  <si>
    <t>History</t>
  </si>
  <si>
    <t>Music</t>
  </si>
  <si>
    <t>Philosophy</t>
  </si>
  <si>
    <t>Political Science</t>
  </si>
  <si>
    <t>Psychology</t>
  </si>
  <si>
    <t>Theatre</t>
  </si>
  <si>
    <t>Undergraduate courses</t>
  </si>
  <si>
    <t># sust-focussed</t>
  </si>
  <si>
    <t xml:space="preserve"> # sust-related</t>
  </si>
  <si>
    <t># sust total</t>
  </si>
  <si>
    <t># total</t>
  </si>
  <si>
    <t>% sust-related</t>
  </si>
  <si>
    <t>% sust total</t>
  </si>
  <si>
    <t>% sust-focussed</t>
  </si>
  <si>
    <t>Graduate courses</t>
  </si>
  <si>
    <t>All courses</t>
  </si>
  <si>
    <t>% with sust courses</t>
  </si>
  <si>
    <t># depts total</t>
  </si>
  <si>
    <t>College of Engineering</t>
  </si>
  <si>
    <t>Aerospace</t>
  </si>
  <si>
    <t>Biosystems</t>
  </si>
  <si>
    <t>Chemical</t>
  </si>
  <si>
    <t>Electrical and Computer</t>
  </si>
  <si>
    <t>General Engineering</t>
  </si>
  <si>
    <t>Industrial and Systems</t>
  </si>
  <si>
    <t>Materials</t>
  </si>
  <si>
    <t>Mechanical</t>
  </si>
  <si>
    <t>College of Agriculture</t>
  </si>
  <si>
    <t>Agriculture Economics and Rural Sociology</t>
  </si>
  <si>
    <t>Animal Sciences</t>
  </si>
  <si>
    <t>Entomology and Plant Pathology</t>
  </si>
  <si>
    <t>Horticulture</t>
  </si>
  <si>
    <t>Poultry Science</t>
  </si>
  <si>
    <t xml:space="preserve">Courses supervised directly by the Office of the Provost </t>
  </si>
  <si>
    <t>Aerospace Studies (AFROTC)</t>
  </si>
  <si>
    <t>Military Science (AROTC)</t>
  </si>
  <si>
    <t>Naval Science (NROTC)</t>
  </si>
  <si>
    <t>Provost</t>
  </si>
  <si>
    <t>Statistics</t>
  </si>
  <si>
    <t>School of Pharmacy</t>
  </si>
  <si>
    <t>School of Nursing</t>
  </si>
  <si>
    <t>College/School</t>
  </si>
  <si>
    <t>Forestry and Wildlife Sciences</t>
  </si>
  <si>
    <t>Nursing</t>
  </si>
  <si>
    <t>Pharmacy</t>
  </si>
  <si>
    <t>Veterinary Sciences</t>
  </si>
  <si>
    <t>Sustainability course inventory 2010-12</t>
  </si>
  <si>
    <t xml:space="preserve">Campus-wide summary </t>
  </si>
  <si>
    <t>Sustainability course inventory 2013-15</t>
  </si>
  <si>
    <t>Percent of departments with sustainability content</t>
  </si>
  <si>
    <t>Sustainability course inventory 2016-18</t>
  </si>
  <si>
    <t># sust-focused</t>
  </si>
  <si>
    <t>% sust-focused</t>
  </si>
  <si>
    <t xml:space="preserve">Percent of all courses that are sustainability-focused </t>
  </si>
  <si>
    <t>Summary of sustainability course inventory for 2016-2018</t>
  </si>
  <si>
    <t># depts / units that offer courses with sust content:</t>
  </si>
  <si>
    <t>0/1</t>
  </si>
  <si>
    <t>% of depts / units that offer courses with sust content:</t>
  </si>
  <si>
    <t># sust-focused courses</t>
  </si>
  <si>
    <t># courses with sust content</t>
  </si>
  <si>
    <t># total courses offered</t>
  </si>
  <si>
    <t>% with sust content</t>
  </si>
  <si>
    <t>Total Undergraduate</t>
  </si>
  <si>
    <t>Total Graduate</t>
  </si>
  <si>
    <t>ALL COURSES</t>
  </si>
  <si>
    <t>Total All Courses</t>
  </si>
  <si>
    <t>School of Veterinary Medicine</t>
  </si>
  <si>
    <t>1/1</t>
  </si>
  <si>
    <t>Veterinary Medicine</t>
  </si>
  <si>
    <t>Summary of sustainability course inventory for 2016-18</t>
  </si>
  <si>
    <t>1/5</t>
  </si>
  <si>
    <t>GRADUATE</t>
  </si>
  <si>
    <t>College of Forestry and Wildlife Sciences</t>
  </si>
  <si>
    <t>4/5</t>
  </si>
  <si>
    <t>Forestry</t>
  </si>
  <si>
    <t>Geospatial</t>
  </si>
  <si>
    <t>Natural Resource Management</t>
  </si>
  <si>
    <t>Biomaterials</t>
  </si>
  <si>
    <t>Wildlife Sciences</t>
  </si>
  <si>
    <t>3/4</t>
  </si>
  <si>
    <t>Human Sciences, General</t>
  </si>
  <si>
    <t>0%</t>
  </si>
  <si>
    <t>12/17</t>
  </si>
  <si>
    <t>Aviation</t>
  </si>
  <si>
    <t>Foreign Language and Literature</t>
  </si>
  <si>
    <t>General Courses in the College of Liberal Arts</t>
  </si>
  <si>
    <t>Sociology</t>
  </si>
  <si>
    <t>Womens Studies</t>
  </si>
  <si>
    <t>6/8</t>
  </si>
  <si>
    <t>College of Agriculture, college-wide courses</t>
  </si>
  <si>
    <t>Crop, Soil, and Environmental Sciences</t>
  </si>
  <si>
    <t>Fisheries, Aquaculture and Aquatic Sciences</t>
  </si>
  <si>
    <t>Note: For Biosystems Engineering courses, see the course inventory of the College of Engineering.</t>
  </si>
  <si>
    <t xml:space="preserve">Biosystems Engineering courses are offered by that college, in cooperation with the College of Agriculture. </t>
  </si>
  <si>
    <t>5/5</t>
  </si>
  <si>
    <t>Environmental Design</t>
  </si>
  <si>
    <t>6/6</t>
  </si>
  <si>
    <t>100%</t>
  </si>
  <si>
    <t>Accounting</t>
  </si>
  <si>
    <t xml:space="preserve"> Aviation and Supply Chain Management</t>
  </si>
  <si>
    <t>College of Business, college-wide courses</t>
  </si>
  <si>
    <t>Management</t>
  </si>
  <si>
    <t>NOTE: Aviation courses were moved to the College of Liberal Arts in 2017, but are retained here for this assessment.</t>
  </si>
  <si>
    <t>As of the next 3-year assessment for 2019-2021, they will appear under the College of Liberal Arts.</t>
  </si>
  <si>
    <t>Education Foundations, Leadership, and Technology</t>
  </si>
  <si>
    <t xml:space="preserve"> Education Foundations, Leadership, and Technology</t>
  </si>
  <si>
    <t>7/11</t>
  </si>
  <si>
    <t xml:space="preserve">Civil </t>
  </si>
  <si>
    <t>Computer Science and Software</t>
  </si>
  <si>
    <t>Polymer</t>
  </si>
  <si>
    <t>4/6</t>
  </si>
  <si>
    <t># Sust Focused courses</t>
  </si>
  <si>
    <t># Sust Related courses</t>
  </si>
  <si>
    <t># Total Courses offered</t>
  </si>
  <si>
    <t>Total # courses in College =</t>
  </si>
  <si>
    <t xml:space="preserve">Total # courses with sustainability content = </t>
    <phoneticPr fontId="6" type="noConversion"/>
  </si>
  <si>
    <t xml:space="preserve">Total % of courses with sustainability content = </t>
    <phoneticPr fontId="6" type="noConversion"/>
  </si>
  <si>
    <t>Business</t>
  </si>
  <si>
    <t xml:space="preserve">Pharmacy </t>
  </si>
  <si>
    <t xml:space="preserve">Veterinary Sciences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</si>
</sst>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2"/>
      <color theme="1"/>
      <name val="Calibri"/>
      <family val="2"/>
      <scheme val="minor"/>
    </font>
    <font>
      <sz val="8"/>
      <name val="Verdana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49" fontId="5" fillId="0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2" borderId="0" xfId="0" applyFill="1"/>
    <xf numFmtId="164" fontId="0" fillId="0" borderId="0" xfId="0" quotePrefix="1" applyNumberFormat="1" applyAlignment="1">
      <alignment horizontal="center"/>
    </xf>
    <xf numFmtId="16" fontId="5" fillId="0" borderId="0" xfId="0" quotePrefix="1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16" fontId="5" fillId="0" borderId="0" xfId="0" quotePrefix="1" applyNumberFormat="1" applyFont="1" applyAlignment="1">
      <alignment horizontal="center" vertical="center"/>
    </xf>
    <xf numFmtId="0" fontId="0" fillId="2" borderId="1" xfId="0" applyFill="1" applyBorder="1"/>
    <xf numFmtId="0" fontId="0" fillId="0" borderId="2" xfId="0" applyBorder="1"/>
    <xf numFmtId="0" fontId="0" fillId="2" borderId="3" xfId="0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</cellXfs>
  <cellStyles count="2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dwna/Downloads/COSAMCoursesSTARS_2016-18_FINAL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ge"/>
      <sheetName val="BIOL"/>
      <sheetName val="CHEM &amp; BCHEM"/>
      <sheetName val="GEOG &amp; GEOL"/>
      <sheetName val="MATH"/>
      <sheetName val="PHYS"/>
      <sheetName val="SCMH"/>
    </sheetNames>
    <sheetDataSet>
      <sheetData sheetId="0"/>
      <sheetData sheetId="1">
        <row r="78">
          <cell r="D78">
            <v>73</v>
          </cell>
        </row>
        <row r="79">
          <cell r="E79">
            <v>17</v>
          </cell>
        </row>
        <row r="81">
          <cell r="D81">
            <v>7</v>
          </cell>
        </row>
        <row r="132">
          <cell r="E132">
            <v>11</v>
          </cell>
        </row>
        <row r="134">
          <cell r="D134">
            <v>2</v>
          </cell>
        </row>
        <row r="136">
          <cell r="D136">
            <v>43</v>
          </cell>
        </row>
        <row r="142">
          <cell r="E142">
            <v>28</v>
          </cell>
        </row>
        <row r="144">
          <cell r="D144">
            <v>9</v>
          </cell>
        </row>
        <row r="146">
          <cell r="D146">
            <v>116</v>
          </cell>
        </row>
      </sheetData>
      <sheetData sheetId="2">
        <row r="36">
          <cell r="E36">
            <v>31</v>
          </cell>
        </row>
        <row r="37">
          <cell r="F37">
            <v>0</v>
          </cell>
        </row>
        <row r="39">
          <cell r="E39">
            <v>0</v>
          </cell>
        </row>
        <row r="72">
          <cell r="F72">
            <v>0</v>
          </cell>
        </row>
        <row r="74">
          <cell r="E74">
            <v>0</v>
          </cell>
        </row>
        <row r="76">
          <cell r="E76">
            <v>24</v>
          </cell>
        </row>
        <row r="83">
          <cell r="E83">
            <v>55</v>
          </cell>
        </row>
        <row r="84">
          <cell r="F84">
            <v>0</v>
          </cell>
        </row>
        <row r="86">
          <cell r="E86">
            <v>0</v>
          </cell>
        </row>
      </sheetData>
      <sheetData sheetId="3">
        <row r="54">
          <cell r="E54">
            <v>9</v>
          </cell>
        </row>
        <row r="56">
          <cell r="D56">
            <v>7</v>
          </cell>
        </row>
        <row r="97">
          <cell r="E97">
            <v>8</v>
          </cell>
        </row>
        <row r="99">
          <cell r="D99">
            <v>4</v>
          </cell>
        </row>
        <row r="101">
          <cell r="D101">
            <v>33</v>
          </cell>
        </row>
        <row r="106">
          <cell r="D106">
            <v>81</v>
          </cell>
        </row>
        <row r="107">
          <cell r="E107">
            <v>17</v>
          </cell>
        </row>
        <row r="109">
          <cell r="D109">
            <v>11</v>
          </cell>
        </row>
      </sheetData>
      <sheetData sheetId="4">
        <row r="59">
          <cell r="E59">
            <v>0</v>
          </cell>
        </row>
        <row r="61">
          <cell r="D61">
            <v>0</v>
          </cell>
        </row>
        <row r="141">
          <cell r="E141">
            <v>0</v>
          </cell>
        </row>
        <row r="143">
          <cell r="D143">
            <v>0</v>
          </cell>
        </row>
        <row r="145">
          <cell r="D145">
            <v>72</v>
          </cell>
        </row>
        <row r="150">
          <cell r="D150">
            <v>125</v>
          </cell>
        </row>
        <row r="151">
          <cell r="E151">
            <v>0</v>
          </cell>
        </row>
        <row r="153">
          <cell r="D153">
            <v>0</v>
          </cell>
        </row>
      </sheetData>
      <sheetData sheetId="5">
        <row r="27">
          <cell r="F27">
            <v>1</v>
          </cell>
        </row>
        <row r="29">
          <cell r="E29">
            <v>0</v>
          </cell>
        </row>
        <row r="52">
          <cell r="F52">
            <v>0</v>
          </cell>
        </row>
        <row r="54">
          <cell r="E54">
            <v>0</v>
          </cell>
        </row>
        <row r="56">
          <cell r="E56">
            <v>15</v>
          </cell>
        </row>
        <row r="63">
          <cell r="F63">
            <v>1</v>
          </cell>
        </row>
        <row r="65">
          <cell r="E65">
            <v>0</v>
          </cell>
        </row>
        <row r="67">
          <cell r="E67">
            <v>36</v>
          </cell>
        </row>
      </sheetData>
      <sheetData sheetId="6">
        <row r="8">
          <cell r="E8">
            <v>4</v>
          </cell>
        </row>
        <row r="9">
          <cell r="F9">
            <v>2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50" zoomScaleNormal="150" zoomScalePageLayoutView="150" workbookViewId="0">
      <selection activeCell="A4" sqref="A4"/>
    </sheetView>
  </sheetViews>
  <sheetFormatPr baseColWidth="10" defaultColWidth="11" defaultRowHeight="16" x14ac:dyDescent="0.2"/>
  <cols>
    <col min="1" max="1" width="28.83203125" customWidth="1"/>
    <col min="2" max="2" width="8.83203125" style="1" customWidth="1"/>
    <col min="3" max="3" width="7.1640625" style="1" customWidth="1"/>
    <col min="4" max="4" width="7.5" style="1" customWidth="1"/>
    <col min="5" max="5" width="5.33203125" style="4" customWidth="1"/>
    <col min="6" max="6" width="8.5" style="2" customWidth="1"/>
    <col min="7" max="7" width="7.5" style="2" customWidth="1"/>
    <col min="8" max="8" width="6.83203125" style="2" customWidth="1"/>
    <col min="9" max="9" width="3.1640625" style="4" customWidth="1"/>
    <col min="10" max="10" width="8.5" style="1" customWidth="1"/>
    <col min="11" max="11" width="7.33203125" style="1" customWidth="1"/>
    <col min="12" max="12" width="6.1640625" style="1" customWidth="1"/>
    <col min="13" max="13" width="5" style="1" customWidth="1"/>
    <col min="14" max="14" width="8.6640625" style="2" customWidth="1"/>
    <col min="15" max="15" width="7.6640625" style="2" customWidth="1"/>
    <col min="16" max="16" width="6.83203125" style="2" customWidth="1"/>
    <col min="17" max="17" width="3.33203125" style="1" customWidth="1"/>
    <col min="18" max="18" width="9" style="1" customWidth="1"/>
    <col min="19" max="19" width="7" style="1" customWidth="1"/>
    <col min="20" max="20" width="6.6640625" style="1" customWidth="1"/>
    <col min="21" max="21" width="5.33203125" style="1" customWidth="1"/>
    <col min="22" max="22" width="8.6640625" style="2" customWidth="1"/>
    <col min="23" max="23" width="7.1640625" style="2" customWidth="1"/>
    <col min="24" max="24" width="6.6640625" style="2" customWidth="1"/>
  </cols>
  <sheetData>
    <row r="1" spans="1:24" s="6" customFormat="1" x14ac:dyDescent="0.2">
      <c r="A1" s="6" t="s">
        <v>0</v>
      </c>
      <c r="B1" s="12"/>
      <c r="C1" s="12"/>
      <c r="D1" s="12"/>
      <c r="E1" s="11"/>
      <c r="F1" s="13"/>
      <c r="G1" s="13"/>
      <c r="H1" s="13"/>
      <c r="I1" s="11"/>
      <c r="J1" s="12"/>
      <c r="K1" s="12"/>
      <c r="L1" s="12"/>
      <c r="M1" s="12"/>
      <c r="N1" s="13"/>
      <c r="O1" s="13"/>
      <c r="P1" s="13"/>
      <c r="Q1" s="12"/>
      <c r="R1" s="12"/>
      <c r="S1" s="12"/>
      <c r="T1" s="12"/>
      <c r="U1" s="12"/>
      <c r="V1" s="13"/>
      <c r="W1" s="13"/>
      <c r="X1" s="13"/>
    </row>
    <row r="2" spans="1:24" s="6" customFormat="1" x14ac:dyDescent="0.2">
      <c r="A2" s="6" t="s">
        <v>109</v>
      </c>
      <c r="B2" s="12"/>
      <c r="C2" s="12"/>
      <c r="D2" s="12"/>
      <c r="E2" s="11"/>
      <c r="F2" s="13"/>
      <c r="G2" s="13"/>
      <c r="H2" s="13"/>
      <c r="I2" s="11"/>
      <c r="J2" s="12"/>
      <c r="K2" s="12"/>
      <c r="L2" s="12"/>
      <c r="M2" s="12"/>
      <c r="N2" s="13"/>
      <c r="O2" s="13"/>
      <c r="P2" s="13"/>
      <c r="Q2" s="12"/>
      <c r="R2" s="12"/>
      <c r="S2" s="12"/>
      <c r="T2" s="12"/>
      <c r="U2" s="12"/>
      <c r="V2" s="13"/>
      <c r="W2" s="13"/>
      <c r="X2" s="13"/>
    </row>
    <row r="3" spans="1:24" s="6" customFormat="1" x14ac:dyDescent="0.2">
      <c r="A3" s="6" t="s">
        <v>112</v>
      </c>
      <c r="B3" s="12"/>
      <c r="C3" s="12"/>
      <c r="D3" s="12"/>
      <c r="E3" s="11"/>
      <c r="F3" s="13"/>
      <c r="G3" s="13"/>
      <c r="H3" s="13"/>
      <c r="I3" s="11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3"/>
      <c r="W3" s="13"/>
      <c r="X3" s="13"/>
    </row>
    <row r="4" spans="1:24" s="6" customFormat="1" x14ac:dyDescent="0.2">
      <c r="B4" s="12"/>
      <c r="C4" s="12"/>
      <c r="D4" s="12"/>
      <c r="E4" s="11"/>
      <c r="F4" s="13"/>
      <c r="G4" s="13"/>
      <c r="H4" s="13"/>
      <c r="I4" s="11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3"/>
      <c r="W4" s="13"/>
      <c r="X4" s="13"/>
    </row>
    <row r="5" spans="1:24" s="6" customFormat="1" x14ac:dyDescent="0.2">
      <c r="B5" s="12"/>
      <c r="C5" s="12"/>
      <c r="D5" s="12"/>
      <c r="E5" s="11" t="s">
        <v>68</v>
      </c>
      <c r="F5" s="13"/>
      <c r="G5" s="13"/>
      <c r="H5" s="13"/>
      <c r="I5" s="11"/>
      <c r="J5" s="12"/>
      <c r="K5" s="12"/>
      <c r="L5" s="12"/>
      <c r="M5" s="12" t="s">
        <v>76</v>
      </c>
      <c r="N5" s="13"/>
      <c r="O5" s="13"/>
      <c r="P5" s="13"/>
      <c r="Q5" s="12"/>
      <c r="R5" s="12"/>
      <c r="S5" s="12"/>
      <c r="U5" s="12" t="s">
        <v>77</v>
      </c>
      <c r="V5" s="13"/>
      <c r="W5" s="13"/>
      <c r="X5" s="13"/>
    </row>
    <row r="6" spans="1:24" s="8" customFormat="1" ht="32" x14ac:dyDescent="0.2">
      <c r="A6" s="8" t="s">
        <v>103</v>
      </c>
      <c r="B6" s="9" t="s">
        <v>113</v>
      </c>
      <c r="C6" s="9" t="s">
        <v>70</v>
      </c>
      <c r="D6" s="9" t="s">
        <v>71</v>
      </c>
      <c r="E6" s="9" t="s">
        <v>72</v>
      </c>
      <c r="F6" s="14" t="s">
        <v>114</v>
      </c>
      <c r="G6" s="14" t="s">
        <v>73</v>
      </c>
      <c r="H6" s="14" t="s">
        <v>74</v>
      </c>
      <c r="I6" s="9"/>
      <c r="J6" s="9" t="s">
        <v>113</v>
      </c>
      <c r="K6" s="9" t="s">
        <v>70</v>
      </c>
      <c r="L6" s="9" t="s">
        <v>71</v>
      </c>
      <c r="M6" s="9" t="s">
        <v>72</v>
      </c>
      <c r="N6" s="14" t="s">
        <v>114</v>
      </c>
      <c r="O6" s="14" t="s">
        <v>73</v>
      </c>
      <c r="P6" s="14" t="s">
        <v>74</v>
      </c>
      <c r="Q6" s="9"/>
      <c r="R6" s="9" t="s">
        <v>113</v>
      </c>
      <c r="S6" s="9" t="s">
        <v>70</v>
      </c>
      <c r="T6" s="9" t="s">
        <v>71</v>
      </c>
      <c r="U6" s="9" t="s">
        <v>72</v>
      </c>
      <c r="V6" s="14" t="s">
        <v>114</v>
      </c>
      <c r="W6" s="14" t="s">
        <v>73</v>
      </c>
      <c r="X6" s="14" t="s">
        <v>74</v>
      </c>
    </row>
    <row r="7" spans="1:24" x14ac:dyDescent="0.2">
      <c r="A7" t="s">
        <v>5</v>
      </c>
      <c r="B7" s="1">
        <v>26</v>
      </c>
      <c r="C7" s="1">
        <v>35</v>
      </c>
      <c r="D7" s="1">
        <v>61</v>
      </c>
      <c r="E7" s="1">
        <v>185</v>
      </c>
      <c r="F7" s="2">
        <f t="shared" ref="F7:F21" si="0">(B7/E7)</f>
        <v>0.14054054054054055</v>
      </c>
      <c r="G7" s="2">
        <f>(C7/E7)</f>
        <v>0.1891891891891892</v>
      </c>
      <c r="H7" s="2">
        <f t="shared" ref="H7:H21" si="1">(D7/E7)</f>
        <v>0.32972972972972975</v>
      </c>
      <c r="I7" s="1"/>
      <c r="J7" s="1">
        <v>15</v>
      </c>
      <c r="K7" s="1">
        <v>28</v>
      </c>
      <c r="L7" s="1">
        <f t="shared" ref="L7:L17" si="2">SUM(J7+K7)</f>
        <v>43</v>
      </c>
      <c r="M7" s="1">
        <v>157</v>
      </c>
      <c r="N7" s="2">
        <f t="shared" ref="N7:N21" si="3">(J7/M7)</f>
        <v>9.5541401273885357E-2</v>
      </c>
      <c r="O7" s="2">
        <f t="shared" ref="O7:O21" si="4">(K7/M7)</f>
        <v>0.17834394904458598</v>
      </c>
      <c r="P7" s="2">
        <f t="shared" ref="P7:P21" si="5">(L7/M7)</f>
        <v>0.27388535031847133</v>
      </c>
      <c r="R7" s="1">
        <f>B7+J7</f>
        <v>41</v>
      </c>
      <c r="S7" s="1">
        <f>C7+K7</f>
        <v>63</v>
      </c>
      <c r="T7" s="1">
        <f>D7+L7</f>
        <v>104</v>
      </c>
      <c r="U7" s="1">
        <f>E7+M7</f>
        <v>342</v>
      </c>
      <c r="V7" s="2">
        <f>(R7/U7)</f>
        <v>0.11988304093567251</v>
      </c>
      <c r="W7" s="2">
        <f t="shared" ref="W7:W21" si="6">(S7/U7)</f>
        <v>0.18421052631578946</v>
      </c>
      <c r="X7" s="2">
        <f t="shared" ref="X7:X21" si="7">(T7/U7)</f>
        <v>0.30409356725146197</v>
      </c>
    </row>
    <row r="8" spans="1:24" x14ac:dyDescent="0.2">
      <c r="A8" t="s">
        <v>6</v>
      </c>
      <c r="B8" s="1">
        <v>6</v>
      </c>
      <c r="C8" s="1">
        <v>9</v>
      </c>
      <c r="D8" s="1">
        <v>15</v>
      </c>
      <c r="E8" s="1">
        <v>111</v>
      </c>
      <c r="F8" s="2">
        <f t="shared" si="0"/>
        <v>5.4054054054054057E-2</v>
      </c>
      <c r="G8" s="2">
        <f>(C8/E8)</f>
        <v>8.1081081081081086E-2</v>
      </c>
      <c r="H8" s="2">
        <f t="shared" si="1"/>
        <v>0.13513513513513514</v>
      </c>
      <c r="I8" s="1"/>
      <c r="J8" s="1">
        <v>0</v>
      </c>
      <c r="K8" s="1">
        <v>3</v>
      </c>
      <c r="L8" s="1">
        <v>3</v>
      </c>
      <c r="M8" s="1">
        <v>49</v>
      </c>
      <c r="N8" s="2">
        <f t="shared" si="3"/>
        <v>0</v>
      </c>
      <c r="O8" s="2">
        <f t="shared" si="4"/>
        <v>6.1224489795918366E-2</v>
      </c>
      <c r="P8" s="2">
        <f t="shared" si="5"/>
        <v>6.1224489795918366E-2</v>
      </c>
      <c r="R8" s="1">
        <f t="shared" ref="R8:R19" si="8">B8+J8</f>
        <v>6</v>
      </c>
      <c r="S8" s="1">
        <f t="shared" ref="S8:S19" si="9">C8+K8</f>
        <v>12</v>
      </c>
      <c r="T8" s="1">
        <f t="shared" ref="T8:T19" si="10">D8+L8</f>
        <v>18</v>
      </c>
      <c r="U8" s="1">
        <f t="shared" ref="U8:U19" si="11">E8+M8</f>
        <v>160</v>
      </c>
      <c r="V8" s="2">
        <f>(R8/U8)</f>
        <v>3.7499999999999999E-2</v>
      </c>
      <c r="W8" s="2">
        <f t="shared" si="6"/>
        <v>7.4999999999999997E-2</v>
      </c>
      <c r="X8" s="2">
        <f t="shared" si="7"/>
        <v>0.1125</v>
      </c>
    </row>
    <row r="9" spans="1:24" x14ac:dyDescent="0.2">
      <c r="A9" s="3" t="s">
        <v>7</v>
      </c>
      <c r="B9" s="1">
        <v>0</v>
      </c>
      <c r="C9" s="1">
        <v>7</v>
      </c>
      <c r="D9" s="1">
        <v>7</v>
      </c>
      <c r="E9" s="1">
        <v>151</v>
      </c>
      <c r="F9" s="2">
        <f t="shared" si="0"/>
        <v>0</v>
      </c>
      <c r="G9" s="2">
        <f t="shared" ref="G9:G21" si="12">(C9/E9)</f>
        <v>4.6357615894039736E-2</v>
      </c>
      <c r="H9" s="2">
        <f t="shared" si="1"/>
        <v>4.6357615894039736E-2</v>
      </c>
      <c r="I9" s="1"/>
      <c r="J9" s="1">
        <v>0</v>
      </c>
      <c r="K9" s="1">
        <v>4</v>
      </c>
      <c r="L9" s="1">
        <v>4</v>
      </c>
      <c r="M9" s="1">
        <v>70</v>
      </c>
      <c r="N9" s="2">
        <f t="shared" si="3"/>
        <v>0</v>
      </c>
      <c r="O9" s="2">
        <f t="shared" si="4"/>
        <v>5.7142857142857141E-2</v>
      </c>
      <c r="P9" s="2">
        <f t="shared" si="5"/>
        <v>5.7142857142857141E-2</v>
      </c>
      <c r="R9" s="1">
        <f t="shared" si="8"/>
        <v>0</v>
      </c>
      <c r="S9" s="1">
        <f t="shared" si="9"/>
        <v>11</v>
      </c>
      <c r="T9" s="1">
        <f t="shared" si="10"/>
        <v>11</v>
      </c>
      <c r="U9" s="1">
        <f t="shared" si="11"/>
        <v>221</v>
      </c>
      <c r="V9" s="2">
        <f t="shared" ref="V9:V21" si="13">(R9/U9)</f>
        <v>0</v>
      </c>
      <c r="W9" s="2">
        <f t="shared" si="6"/>
        <v>4.9773755656108594E-2</v>
      </c>
      <c r="X9" s="2">
        <f t="shared" si="7"/>
        <v>4.9773755656108594E-2</v>
      </c>
    </row>
    <row r="10" spans="1:24" x14ac:dyDescent="0.2">
      <c r="A10" s="3" t="s">
        <v>8</v>
      </c>
      <c r="B10" s="1">
        <v>0</v>
      </c>
      <c r="C10" s="1">
        <v>13</v>
      </c>
      <c r="D10" s="1">
        <v>13</v>
      </c>
      <c r="E10" s="1">
        <v>143</v>
      </c>
      <c r="F10" s="2">
        <f t="shared" si="0"/>
        <v>0</v>
      </c>
      <c r="G10" s="2">
        <f t="shared" si="12"/>
        <v>9.0909090909090912E-2</v>
      </c>
      <c r="H10" s="2">
        <f t="shared" si="1"/>
        <v>9.0909090909090912E-2</v>
      </c>
      <c r="I10" s="1"/>
      <c r="J10" s="1">
        <v>0</v>
      </c>
      <c r="K10" s="1">
        <v>4</v>
      </c>
      <c r="L10" s="1">
        <v>4</v>
      </c>
      <c r="M10" s="1">
        <v>232</v>
      </c>
      <c r="N10" s="2">
        <f t="shared" si="3"/>
        <v>0</v>
      </c>
      <c r="O10" s="2">
        <f t="shared" si="4"/>
        <v>1.7241379310344827E-2</v>
      </c>
      <c r="P10" s="2">
        <f t="shared" si="5"/>
        <v>1.7241379310344827E-2</v>
      </c>
      <c r="R10" s="1">
        <f t="shared" si="8"/>
        <v>0</v>
      </c>
      <c r="S10" s="1">
        <f t="shared" si="9"/>
        <v>17</v>
      </c>
      <c r="T10" s="1">
        <f t="shared" si="10"/>
        <v>17</v>
      </c>
      <c r="U10" s="1">
        <f t="shared" si="11"/>
        <v>375</v>
      </c>
      <c r="V10" s="2">
        <f t="shared" si="13"/>
        <v>0</v>
      </c>
      <c r="W10" s="2">
        <f t="shared" si="6"/>
        <v>4.5333333333333337E-2</v>
      </c>
      <c r="X10" s="2">
        <f t="shared" si="7"/>
        <v>4.5333333333333337E-2</v>
      </c>
    </row>
    <row r="11" spans="1:24" x14ac:dyDescent="0.2">
      <c r="A11" s="3" t="s">
        <v>9</v>
      </c>
      <c r="B11" s="1">
        <v>16</v>
      </c>
      <c r="C11" s="1">
        <v>8</v>
      </c>
      <c r="D11" s="1">
        <v>24</v>
      </c>
      <c r="E11" s="1">
        <v>287</v>
      </c>
      <c r="F11" s="2">
        <f t="shared" si="0"/>
        <v>5.5749128919860627E-2</v>
      </c>
      <c r="G11" s="2">
        <f t="shared" si="12"/>
        <v>2.7874564459930314E-2</v>
      </c>
      <c r="H11" s="2">
        <f t="shared" si="1"/>
        <v>8.3623693379790948E-2</v>
      </c>
      <c r="I11" s="1"/>
      <c r="J11" s="1">
        <v>11</v>
      </c>
      <c r="K11" s="1">
        <v>4</v>
      </c>
      <c r="L11" s="1">
        <v>15</v>
      </c>
      <c r="M11" s="1">
        <v>218</v>
      </c>
      <c r="N11" s="2">
        <f t="shared" si="3"/>
        <v>5.0458715596330278E-2</v>
      </c>
      <c r="O11" s="2">
        <f t="shared" si="4"/>
        <v>1.834862385321101E-2</v>
      </c>
      <c r="P11" s="2">
        <f t="shared" si="5"/>
        <v>6.8807339449541288E-2</v>
      </c>
      <c r="R11" s="1">
        <f t="shared" si="8"/>
        <v>27</v>
      </c>
      <c r="S11" s="1">
        <f t="shared" si="9"/>
        <v>12</v>
      </c>
      <c r="T11" s="1">
        <f t="shared" si="10"/>
        <v>39</v>
      </c>
      <c r="U11" s="1">
        <f t="shared" si="11"/>
        <v>505</v>
      </c>
      <c r="V11" s="2">
        <f t="shared" si="13"/>
        <v>5.3465346534653464E-2</v>
      </c>
      <c r="W11" s="2">
        <f t="shared" si="6"/>
        <v>2.3762376237623763E-2</v>
      </c>
      <c r="X11" s="2">
        <f t="shared" si="7"/>
        <v>7.7227722772277227E-2</v>
      </c>
    </row>
    <row r="12" spans="1:24" x14ac:dyDescent="0.2">
      <c r="A12" s="3" t="s">
        <v>104</v>
      </c>
      <c r="B12" s="1">
        <v>15</v>
      </c>
      <c r="C12" s="1">
        <v>13</v>
      </c>
      <c r="D12" s="1">
        <v>28</v>
      </c>
      <c r="E12" s="1">
        <v>66</v>
      </c>
      <c r="F12" s="2">
        <f t="shared" si="0"/>
        <v>0.22727272727272727</v>
      </c>
      <c r="G12" s="2">
        <f t="shared" si="12"/>
        <v>0.19696969696969696</v>
      </c>
      <c r="H12" s="2">
        <f t="shared" si="1"/>
        <v>0.42424242424242425</v>
      </c>
      <c r="I12" s="1"/>
      <c r="J12" s="1">
        <v>9</v>
      </c>
      <c r="K12" s="1">
        <v>16</v>
      </c>
      <c r="L12" s="1">
        <v>25</v>
      </c>
      <c r="M12" s="1">
        <v>53</v>
      </c>
      <c r="N12" s="2">
        <f t="shared" si="3"/>
        <v>0.16981132075471697</v>
      </c>
      <c r="O12" s="2">
        <f t="shared" si="4"/>
        <v>0.30188679245283018</v>
      </c>
      <c r="P12" s="2">
        <f t="shared" si="5"/>
        <v>0.47169811320754718</v>
      </c>
      <c r="R12" s="1">
        <f t="shared" si="8"/>
        <v>24</v>
      </c>
      <c r="S12" s="1">
        <f t="shared" si="9"/>
        <v>29</v>
      </c>
      <c r="T12" s="1">
        <f t="shared" si="10"/>
        <v>53</v>
      </c>
      <c r="U12" s="1">
        <f t="shared" si="11"/>
        <v>119</v>
      </c>
      <c r="V12" s="2">
        <f t="shared" si="13"/>
        <v>0.20168067226890757</v>
      </c>
      <c r="W12" s="2">
        <f t="shared" si="6"/>
        <v>0.24369747899159663</v>
      </c>
      <c r="X12" s="2">
        <f t="shared" si="7"/>
        <v>0.44537815126050423</v>
      </c>
    </row>
    <row r="13" spans="1:24" x14ac:dyDescent="0.2">
      <c r="A13" s="3" t="s">
        <v>10</v>
      </c>
      <c r="B13" s="1">
        <v>5</v>
      </c>
      <c r="C13" s="1">
        <v>9</v>
      </c>
      <c r="D13" s="1">
        <v>14</v>
      </c>
      <c r="E13" s="1">
        <v>84</v>
      </c>
      <c r="F13" s="2">
        <f t="shared" si="0"/>
        <v>5.9523809523809521E-2</v>
      </c>
      <c r="G13" s="2">
        <f t="shared" si="12"/>
        <v>0.10714285714285714</v>
      </c>
      <c r="H13" s="2">
        <f t="shared" si="1"/>
        <v>0.16666666666666666</v>
      </c>
      <c r="I13" s="1"/>
      <c r="J13" s="1">
        <v>0</v>
      </c>
      <c r="K13" s="1">
        <v>3</v>
      </c>
      <c r="L13" s="1">
        <v>3</v>
      </c>
      <c r="M13" s="1">
        <v>58</v>
      </c>
      <c r="N13" s="2">
        <f t="shared" si="3"/>
        <v>0</v>
      </c>
      <c r="O13" s="2">
        <f t="shared" si="4"/>
        <v>5.1724137931034482E-2</v>
      </c>
      <c r="P13" s="2">
        <f t="shared" si="5"/>
        <v>5.1724137931034482E-2</v>
      </c>
      <c r="R13" s="1">
        <f t="shared" si="8"/>
        <v>5</v>
      </c>
      <c r="S13" s="1">
        <f t="shared" si="9"/>
        <v>12</v>
      </c>
      <c r="T13" s="1">
        <f t="shared" si="10"/>
        <v>17</v>
      </c>
      <c r="U13" s="1">
        <f t="shared" si="11"/>
        <v>142</v>
      </c>
      <c r="V13" s="2">
        <f t="shared" si="13"/>
        <v>3.5211267605633804E-2</v>
      </c>
      <c r="W13" s="2">
        <f t="shared" si="6"/>
        <v>8.4507042253521125E-2</v>
      </c>
      <c r="X13" s="2">
        <f t="shared" si="7"/>
        <v>0.11971830985915492</v>
      </c>
    </row>
    <row r="14" spans="1:24" x14ac:dyDescent="0.2">
      <c r="A14" s="3" t="s">
        <v>1</v>
      </c>
      <c r="B14" s="1">
        <v>14</v>
      </c>
      <c r="C14" s="1">
        <v>33</v>
      </c>
      <c r="D14" s="1">
        <v>47</v>
      </c>
      <c r="E14" s="1">
        <v>733</v>
      </c>
      <c r="F14" s="2">
        <f t="shared" si="0"/>
        <v>1.9099590723055934E-2</v>
      </c>
      <c r="G14" s="2">
        <f t="shared" si="12"/>
        <v>4.5020463847203276E-2</v>
      </c>
      <c r="H14" s="2">
        <f t="shared" si="1"/>
        <v>6.4120054570259211E-2</v>
      </c>
      <c r="I14" s="1"/>
      <c r="J14" s="1">
        <v>6</v>
      </c>
      <c r="K14" s="1">
        <v>5</v>
      </c>
      <c r="L14" s="1">
        <v>13</v>
      </c>
      <c r="M14" s="1">
        <v>238</v>
      </c>
      <c r="N14" s="2">
        <f t="shared" si="3"/>
        <v>2.5210084033613446E-2</v>
      </c>
      <c r="O14" s="2">
        <f t="shared" si="4"/>
        <v>2.100840336134454E-2</v>
      </c>
      <c r="P14" s="2">
        <f t="shared" si="5"/>
        <v>5.4621848739495799E-2</v>
      </c>
      <c r="R14" s="1">
        <f t="shared" si="8"/>
        <v>20</v>
      </c>
      <c r="S14" s="1">
        <f t="shared" si="9"/>
        <v>38</v>
      </c>
      <c r="T14" s="1">
        <f t="shared" si="10"/>
        <v>60</v>
      </c>
      <c r="U14" s="1">
        <f t="shared" si="11"/>
        <v>971</v>
      </c>
      <c r="V14" s="2">
        <f t="shared" si="13"/>
        <v>2.0597322348094749E-2</v>
      </c>
      <c r="W14" s="2">
        <f t="shared" si="6"/>
        <v>3.9134912461380018E-2</v>
      </c>
      <c r="X14" s="2">
        <f t="shared" si="7"/>
        <v>6.1791967044284246E-2</v>
      </c>
    </row>
    <row r="15" spans="1:24" x14ac:dyDescent="0.2">
      <c r="A15" s="3" t="s">
        <v>11</v>
      </c>
      <c r="B15" s="1">
        <v>14</v>
      </c>
      <c r="C15" s="1">
        <v>29</v>
      </c>
      <c r="D15" s="1">
        <v>43</v>
      </c>
      <c r="E15" s="1">
        <v>230</v>
      </c>
      <c r="F15" s="2">
        <f t="shared" si="0"/>
        <v>6.0869565217391307E-2</v>
      </c>
      <c r="G15" s="2">
        <f t="shared" si="12"/>
        <v>0.12608695652173912</v>
      </c>
      <c r="H15" s="2">
        <f t="shared" si="1"/>
        <v>0.18695652173913044</v>
      </c>
      <c r="I15" s="1"/>
      <c r="J15" s="1">
        <v>6</v>
      </c>
      <c r="K15" s="1">
        <v>19</v>
      </c>
      <c r="L15" s="1">
        <v>25</v>
      </c>
      <c r="M15" s="1">
        <v>187</v>
      </c>
      <c r="N15" s="2">
        <f t="shared" si="3"/>
        <v>3.2085561497326207E-2</v>
      </c>
      <c r="O15" s="2">
        <f t="shared" si="4"/>
        <v>0.10160427807486631</v>
      </c>
      <c r="P15" s="2">
        <f t="shared" si="5"/>
        <v>0.13368983957219252</v>
      </c>
      <c r="R15" s="1">
        <f t="shared" si="8"/>
        <v>20</v>
      </c>
      <c r="S15" s="1">
        <f t="shared" si="9"/>
        <v>48</v>
      </c>
      <c r="T15" s="1">
        <f t="shared" si="10"/>
        <v>68</v>
      </c>
      <c r="U15" s="1">
        <f t="shared" si="11"/>
        <v>417</v>
      </c>
      <c r="V15" s="2">
        <f t="shared" si="13"/>
        <v>4.7961630695443645E-2</v>
      </c>
      <c r="W15" s="2">
        <f t="shared" si="6"/>
        <v>0.11510791366906475</v>
      </c>
      <c r="X15" s="2">
        <f t="shared" si="7"/>
        <v>0.16306954436450841</v>
      </c>
    </row>
    <row r="16" spans="1:24" x14ac:dyDescent="0.2">
      <c r="A16" s="3" t="s">
        <v>99</v>
      </c>
      <c r="B16" s="1">
        <v>5</v>
      </c>
      <c r="C16" s="1">
        <v>0</v>
      </c>
      <c r="D16" s="1">
        <v>5</v>
      </c>
      <c r="E16" s="1">
        <v>54</v>
      </c>
      <c r="F16" s="2">
        <f t="shared" si="0"/>
        <v>9.2592592592592587E-2</v>
      </c>
      <c r="G16" s="2">
        <f t="shared" si="12"/>
        <v>0</v>
      </c>
      <c r="H16" s="2">
        <f t="shared" si="1"/>
        <v>9.2592592592592587E-2</v>
      </c>
      <c r="I16" s="1"/>
      <c r="J16" s="1">
        <v>3</v>
      </c>
      <c r="K16" s="1">
        <v>0</v>
      </c>
      <c r="L16" s="1">
        <v>3</v>
      </c>
      <c r="M16" s="1">
        <v>22</v>
      </c>
      <c r="N16" s="2">
        <f t="shared" si="3"/>
        <v>0.13636363636363635</v>
      </c>
      <c r="O16" s="2">
        <f t="shared" si="4"/>
        <v>0</v>
      </c>
      <c r="P16" s="2">
        <f t="shared" si="5"/>
        <v>0.13636363636363635</v>
      </c>
      <c r="R16" s="1">
        <f t="shared" si="8"/>
        <v>8</v>
      </c>
      <c r="S16" s="1">
        <f t="shared" si="9"/>
        <v>0</v>
      </c>
      <c r="T16" s="1">
        <f t="shared" si="10"/>
        <v>8</v>
      </c>
      <c r="U16" s="1">
        <f t="shared" si="11"/>
        <v>76</v>
      </c>
      <c r="V16" s="2">
        <f t="shared" si="13"/>
        <v>0.10526315789473684</v>
      </c>
      <c r="W16" s="2">
        <f t="shared" si="6"/>
        <v>0</v>
      </c>
      <c r="X16" s="2">
        <f t="shared" si="7"/>
        <v>0.10526315789473684</v>
      </c>
    </row>
    <row r="17" spans="1:24" x14ac:dyDescent="0.2">
      <c r="A17" t="s">
        <v>105</v>
      </c>
      <c r="B17" s="1">
        <v>0</v>
      </c>
      <c r="C17" s="1">
        <v>0</v>
      </c>
      <c r="D17" s="1">
        <v>0</v>
      </c>
      <c r="E17" s="1">
        <v>11</v>
      </c>
      <c r="F17" s="2">
        <f t="shared" si="0"/>
        <v>0</v>
      </c>
      <c r="G17" s="2">
        <f t="shared" si="12"/>
        <v>0</v>
      </c>
      <c r="H17" s="2">
        <f t="shared" si="1"/>
        <v>0</v>
      </c>
      <c r="I17" s="1"/>
      <c r="J17" s="1">
        <v>0</v>
      </c>
      <c r="K17" s="1">
        <v>0</v>
      </c>
      <c r="L17" s="1">
        <f t="shared" si="2"/>
        <v>0</v>
      </c>
      <c r="M17" s="1">
        <v>20</v>
      </c>
      <c r="N17" s="2">
        <f t="shared" si="3"/>
        <v>0</v>
      </c>
      <c r="O17" s="2">
        <f t="shared" si="4"/>
        <v>0</v>
      </c>
      <c r="P17" s="2">
        <f t="shared" si="5"/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f t="shared" si="11"/>
        <v>31</v>
      </c>
      <c r="V17" s="2">
        <f t="shared" si="13"/>
        <v>0</v>
      </c>
      <c r="W17" s="2">
        <f t="shared" si="6"/>
        <v>0</v>
      </c>
      <c r="X17" s="2">
        <f t="shared" si="7"/>
        <v>0</v>
      </c>
    </row>
    <row r="18" spans="1:24" x14ac:dyDescent="0.2">
      <c r="A18" t="s">
        <v>106</v>
      </c>
      <c r="B18" s="1">
        <v>0</v>
      </c>
      <c r="C18" s="1">
        <v>0</v>
      </c>
      <c r="D18" s="1">
        <f t="shared" ref="D18" si="14">SUM(B18+C18)</f>
        <v>0</v>
      </c>
      <c r="E18" s="1">
        <v>0</v>
      </c>
      <c r="F18" s="2">
        <v>0</v>
      </c>
      <c r="G18" s="2">
        <v>0</v>
      </c>
      <c r="H18" s="2">
        <v>0</v>
      </c>
      <c r="I18" s="1"/>
      <c r="J18" s="1">
        <v>0</v>
      </c>
      <c r="K18" s="1">
        <v>0</v>
      </c>
      <c r="L18" s="1">
        <v>0</v>
      </c>
      <c r="M18" s="1">
        <v>48</v>
      </c>
      <c r="N18" s="2">
        <f t="shared" si="3"/>
        <v>0</v>
      </c>
      <c r="O18" s="2">
        <f t="shared" si="4"/>
        <v>0</v>
      </c>
      <c r="P18" s="2">
        <f t="shared" si="5"/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f t="shared" si="11"/>
        <v>48</v>
      </c>
      <c r="V18" s="2">
        <f t="shared" si="13"/>
        <v>0</v>
      </c>
      <c r="W18" s="2">
        <f t="shared" si="6"/>
        <v>0</v>
      </c>
      <c r="X18" s="2">
        <f t="shared" si="7"/>
        <v>0</v>
      </c>
    </row>
    <row r="19" spans="1:24" x14ac:dyDescent="0.2">
      <c r="A19" t="s">
        <v>107</v>
      </c>
      <c r="B19" s="1">
        <v>0</v>
      </c>
      <c r="C19" s="1">
        <v>3</v>
      </c>
      <c r="D19" s="1">
        <v>3</v>
      </c>
      <c r="E19" s="1">
        <v>5</v>
      </c>
      <c r="F19" s="2">
        <f t="shared" si="0"/>
        <v>0</v>
      </c>
      <c r="G19" s="2">
        <f t="shared" si="12"/>
        <v>0.6</v>
      </c>
      <c r="H19" s="2">
        <f t="shared" si="1"/>
        <v>0.6</v>
      </c>
      <c r="I19" s="1"/>
      <c r="J19" s="1">
        <v>0</v>
      </c>
      <c r="K19" s="1">
        <v>0</v>
      </c>
      <c r="L19" s="1">
        <v>0</v>
      </c>
      <c r="M19" s="1">
        <v>115</v>
      </c>
      <c r="N19" s="2">
        <f t="shared" si="3"/>
        <v>0</v>
      </c>
      <c r="O19" s="2">
        <f t="shared" si="4"/>
        <v>0</v>
      </c>
      <c r="P19" s="2">
        <f t="shared" si="5"/>
        <v>0</v>
      </c>
      <c r="R19" s="1">
        <f t="shared" si="8"/>
        <v>0</v>
      </c>
      <c r="S19" s="1">
        <f t="shared" si="9"/>
        <v>3</v>
      </c>
      <c r="T19" s="1">
        <f t="shared" si="10"/>
        <v>3</v>
      </c>
      <c r="U19" s="1">
        <f t="shared" si="11"/>
        <v>120</v>
      </c>
      <c r="V19" s="2">
        <f t="shared" si="13"/>
        <v>0</v>
      </c>
      <c r="W19" s="2">
        <f t="shared" si="6"/>
        <v>2.5000000000000001E-2</v>
      </c>
      <c r="X19" s="2">
        <f t="shared" si="7"/>
        <v>2.5000000000000001E-2</v>
      </c>
    </row>
    <row r="20" spans="1:24" x14ac:dyDescent="0.2">
      <c r="E20" s="1"/>
      <c r="I20" s="1"/>
    </row>
    <row r="21" spans="1:24" s="6" customFormat="1" x14ac:dyDescent="0.2">
      <c r="A21" s="6" t="s">
        <v>30</v>
      </c>
      <c r="B21" s="12">
        <f>SUM(B7:B19)</f>
        <v>101</v>
      </c>
      <c r="C21" s="12">
        <f>SUM(C7:C19)</f>
        <v>159</v>
      </c>
      <c r="D21" s="12">
        <f>SUM(D7:D19)</f>
        <v>260</v>
      </c>
      <c r="E21" s="12">
        <f>SUM(E7:E19)</f>
        <v>2060</v>
      </c>
      <c r="F21" s="2">
        <f t="shared" si="0"/>
        <v>4.9029126213592233E-2</v>
      </c>
      <c r="G21" s="2">
        <f t="shared" si="12"/>
        <v>7.7184466019417475E-2</v>
      </c>
      <c r="H21" s="2">
        <f t="shared" si="1"/>
        <v>0.12621359223300971</v>
      </c>
      <c r="I21" s="12"/>
      <c r="J21" s="12">
        <f>SUM(J7:J19)</f>
        <v>50</v>
      </c>
      <c r="K21" s="12">
        <f>SUM(K7:K19)</f>
        <v>86</v>
      </c>
      <c r="L21" s="12">
        <f>SUM(L7:L19)</f>
        <v>138</v>
      </c>
      <c r="M21" s="12">
        <f>SUM(M7:M19)</f>
        <v>1467</v>
      </c>
      <c r="N21" s="2">
        <f t="shared" si="3"/>
        <v>3.4083162917518749E-2</v>
      </c>
      <c r="O21" s="2">
        <f t="shared" si="4"/>
        <v>5.8623040218132243E-2</v>
      </c>
      <c r="P21" s="2">
        <f t="shared" si="5"/>
        <v>9.4069529652351741E-2</v>
      </c>
      <c r="Q21" s="12"/>
      <c r="R21" s="12">
        <f>SUM(R7:R19)</f>
        <v>151</v>
      </c>
      <c r="S21" s="12">
        <f>SUM(S7:S19)</f>
        <v>245</v>
      </c>
      <c r="T21" s="12">
        <f>SUM(T7:T19)</f>
        <v>398</v>
      </c>
      <c r="U21" s="12">
        <f>SUM(U7:U19)</f>
        <v>3527</v>
      </c>
      <c r="V21" s="2">
        <f t="shared" si="13"/>
        <v>4.2812588602211508E-2</v>
      </c>
      <c r="W21" s="2">
        <f t="shared" si="6"/>
        <v>6.9464133824780269E-2</v>
      </c>
      <c r="X21" s="2">
        <f t="shared" si="7"/>
        <v>0.11284377658066345</v>
      </c>
    </row>
    <row r="22" spans="1:24" x14ac:dyDescent="0.2">
      <c r="E22" s="1"/>
      <c r="I22" s="1"/>
    </row>
    <row r="23" spans="1:24" s="6" customFormat="1" x14ac:dyDescent="0.2">
      <c r="A23" s="6" t="s">
        <v>111</v>
      </c>
      <c r="B23" s="12"/>
      <c r="C23" s="12"/>
      <c r="D23" s="13">
        <v>0.70299999999999996</v>
      </c>
      <c r="E23" s="11"/>
      <c r="F23" s="13"/>
      <c r="G23" s="13"/>
      <c r="H23" s="13"/>
      <c r="I23" s="11"/>
      <c r="J23" s="12"/>
      <c r="K23" s="12"/>
      <c r="L23" s="12"/>
      <c r="M23" s="12"/>
      <c r="N23" s="13"/>
      <c r="O23" s="13"/>
      <c r="P23" s="13"/>
      <c r="Q23" s="12"/>
      <c r="R23" s="12"/>
      <c r="S23" s="12"/>
      <c r="T23" s="12"/>
      <c r="U23" s="12"/>
      <c r="V23" s="13"/>
      <c r="W23" s="13"/>
      <c r="X23" s="13"/>
    </row>
    <row r="24" spans="1:24" s="6" customFormat="1" x14ac:dyDescent="0.2">
      <c r="A24" s="6" t="s">
        <v>115</v>
      </c>
      <c r="B24" s="12"/>
      <c r="C24" s="12"/>
      <c r="D24" s="13">
        <v>4.2999999999999997E-2</v>
      </c>
      <c r="E24" s="11"/>
      <c r="F24" s="13"/>
      <c r="G24" s="13"/>
      <c r="H24" s="13"/>
      <c r="I24" s="11"/>
      <c r="J24" s="12"/>
      <c r="K24" s="12"/>
      <c r="L24" s="12"/>
      <c r="M24" s="12"/>
      <c r="N24" s="13"/>
      <c r="O24" s="13"/>
      <c r="P24" s="13"/>
      <c r="Q24" s="12"/>
      <c r="R24" s="12"/>
      <c r="S24" s="12"/>
      <c r="T24" s="12"/>
      <c r="U24" s="12"/>
      <c r="V24" s="13"/>
      <c r="W24" s="13"/>
      <c r="X24" s="13"/>
    </row>
    <row r="25" spans="1:24" s="6" customFormat="1" x14ac:dyDescent="0.2">
      <c r="A25" s="6" t="s">
        <v>23</v>
      </c>
      <c r="B25" s="12"/>
      <c r="C25" s="12"/>
      <c r="D25" s="13">
        <v>6.9000000000000006E-2</v>
      </c>
      <c r="E25" s="11"/>
      <c r="F25" s="13"/>
      <c r="G25" s="13"/>
      <c r="H25" s="13"/>
      <c r="I25" s="11"/>
      <c r="J25" s="12"/>
      <c r="K25" s="12"/>
      <c r="L25" s="12"/>
      <c r="M25" s="12"/>
      <c r="N25" s="13"/>
      <c r="O25" s="13"/>
      <c r="P25" s="13"/>
      <c r="Q25" s="12"/>
      <c r="R25" s="12"/>
      <c r="S25" s="12"/>
      <c r="T25" s="12"/>
      <c r="U25" s="12"/>
      <c r="V25" s="13"/>
      <c r="W25" s="13"/>
      <c r="X25" s="13"/>
    </row>
    <row r="26" spans="1:24" s="6" customFormat="1" x14ac:dyDescent="0.2">
      <c r="A26" s="6" t="s">
        <v>24</v>
      </c>
      <c r="B26" s="12"/>
      <c r="C26" s="12"/>
      <c r="D26" s="13">
        <v>0.113</v>
      </c>
      <c r="E26" s="11"/>
      <c r="F26" s="13"/>
      <c r="G26" s="13"/>
      <c r="H26" s="13"/>
      <c r="I26" s="11"/>
      <c r="J26" s="12"/>
      <c r="K26" s="12"/>
      <c r="L26" s="12"/>
      <c r="M26" s="12"/>
      <c r="N26" s="13"/>
      <c r="O26" s="13"/>
      <c r="P26" s="13"/>
      <c r="Q26" s="12"/>
      <c r="R26" s="12"/>
      <c r="S26" s="12"/>
      <c r="T26" s="12"/>
      <c r="U26" s="12"/>
      <c r="V26" s="13"/>
      <c r="W26" s="13"/>
      <c r="X26" s="13"/>
    </row>
    <row r="27" spans="1:24" x14ac:dyDescent="0.2">
      <c r="D27" s="2"/>
    </row>
    <row r="28" spans="1:24" s="15" customFormat="1" ht="48" x14ac:dyDescent="0.2">
      <c r="A28" s="26" t="s">
        <v>103</v>
      </c>
      <c r="B28" s="27" t="s">
        <v>4</v>
      </c>
      <c r="C28" s="27" t="s">
        <v>79</v>
      </c>
      <c r="D28" s="28" t="s">
        <v>78</v>
      </c>
      <c r="E28" s="63"/>
      <c r="F28" s="28"/>
      <c r="G28" s="28"/>
      <c r="H28" s="28"/>
      <c r="I28" s="62"/>
      <c r="J28" s="19"/>
      <c r="K28" s="19"/>
      <c r="L28" s="19"/>
      <c r="M28" s="19"/>
      <c r="N28" s="20"/>
      <c r="O28" s="20"/>
      <c r="P28" s="20"/>
      <c r="Q28" s="19"/>
      <c r="R28" s="19"/>
      <c r="S28" s="19"/>
      <c r="T28" s="19"/>
      <c r="U28" s="19"/>
      <c r="V28" s="20"/>
      <c r="W28" s="20"/>
      <c r="X28" s="20"/>
    </row>
    <row r="29" spans="1:24" x14ac:dyDescent="0.2">
      <c r="A29" t="s">
        <v>5</v>
      </c>
      <c r="B29" s="1">
        <v>6</v>
      </c>
      <c r="C29" s="1">
        <v>8</v>
      </c>
      <c r="D29" s="2">
        <f t="shared" ref="D29:D41" si="15">(B29/C29)</f>
        <v>0.75</v>
      </c>
      <c r="E29" s="2"/>
      <c r="I29" s="2"/>
    </row>
    <row r="30" spans="1:24" x14ac:dyDescent="0.2">
      <c r="A30" t="s">
        <v>6</v>
      </c>
      <c r="B30" s="1">
        <v>5</v>
      </c>
      <c r="C30" s="1">
        <v>5</v>
      </c>
      <c r="D30" s="2">
        <f t="shared" si="15"/>
        <v>1</v>
      </c>
      <c r="E30" s="2"/>
      <c r="I30" s="2"/>
    </row>
    <row r="31" spans="1:24" x14ac:dyDescent="0.2">
      <c r="A31" s="3" t="s">
        <v>7</v>
      </c>
      <c r="B31" s="1">
        <v>6</v>
      </c>
      <c r="C31" s="1">
        <v>6</v>
      </c>
      <c r="D31" s="2">
        <f t="shared" si="15"/>
        <v>1</v>
      </c>
      <c r="E31" s="2"/>
      <c r="I31" s="2"/>
    </row>
    <row r="32" spans="1:24" x14ac:dyDescent="0.2">
      <c r="A32" s="3" t="s">
        <v>8</v>
      </c>
      <c r="B32" s="1">
        <v>3</v>
      </c>
      <c r="C32" s="1">
        <v>4</v>
      </c>
      <c r="D32" s="2">
        <f t="shared" si="15"/>
        <v>0.75</v>
      </c>
      <c r="E32" s="2"/>
      <c r="I32" s="2"/>
    </row>
    <row r="33" spans="1:24" x14ac:dyDescent="0.2">
      <c r="A33" s="3" t="s">
        <v>9</v>
      </c>
      <c r="B33" s="1">
        <v>7</v>
      </c>
      <c r="C33" s="1">
        <v>11</v>
      </c>
      <c r="D33" s="2">
        <f t="shared" si="15"/>
        <v>0.63636363636363635</v>
      </c>
      <c r="E33" s="2"/>
      <c r="I33" s="2"/>
    </row>
    <row r="34" spans="1:24" x14ac:dyDescent="0.2">
      <c r="A34" s="3" t="s">
        <v>104</v>
      </c>
      <c r="B34" s="1">
        <v>4</v>
      </c>
      <c r="C34" s="1">
        <v>5</v>
      </c>
      <c r="D34" s="2">
        <f t="shared" si="15"/>
        <v>0.8</v>
      </c>
      <c r="E34" s="2"/>
      <c r="I34" s="2"/>
    </row>
    <row r="35" spans="1:24" x14ac:dyDescent="0.2">
      <c r="A35" s="3" t="s">
        <v>10</v>
      </c>
      <c r="B35" s="1">
        <v>3</v>
      </c>
      <c r="C35" s="1">
        <v>4</v>
      </c>
      <c r="D35" s="2">
        <f t="shared" si="15"/>
        <v>0.75</v>
      </c>
      <c r="E35" s="2"/>
      <c r="I35" s="2"/>
    </row>
    <row r="36" spans="1:24" x14ac:dyDescent="0.2">
      <c r="A36" s="3" t="s">
        <v>1</v>
      </c>
      <c r="B36" s="1">
        <v>12</v>
      </c>
      <c r="C36" s="1">
        <v>17</v>
      </c>
      <c r="D36" s="2">
        <f t="shared" si="15"/>
        <v>0.70588235294117652</v>
      </c>
      <c r="E36" s="2"/>
      <c r="I36" s="2"/>
    </row>
    <row r="37" spans="1:24" x14ac:dyDescent="0.2">
      <c r="A37" s="3" t="s">
        <v>11</v>
      </c>
      <c r="B37" s="1">
        <v>4</v>
      </c>
      <c r="C37" s="1">
        <v>6</v>
      </c>
      <c r="D37" s="2">
        <f t="shared" si="15"/>
        <v>0.66666666666666663</v>
      </c>
      <c r="E37" s="2"/>
      <c r="I37" s="2"/>
    </row>
    <row r="38" spans="1:24" x14ac:dyDescent="0.2">
      <c r="A38" s="3" t="s">
        <v>99</v>
      </c>
      <c r="B38" s="1">
        <v>1</v>
      </c>
      <c r="C38" s="1">
        <v>5</v>
      </c>
      <c r="D38" s="2">
        <f t="shared" si="15"/>
        <v>0.2</v>
      </c>
      <c r="E38" s="2"/>
      <c r="I38" s="2"/>
    </row>
    <row r="39" spans="1:24" x14ac:dyDescent="0.2">
      <c r="A39" t="s">
        <v>105</v>
      </c>
      <c r="B39" s="1">
        <v>0</v>
      </c>
      <c r="C39" s="1">
        <v>1</v>
      </c>
      <c r="D39" s="2">
        <f t="shared" si="15"/>
        <v>0</v>
      </c>
      <c r="E39" s="2"/>
      <c r="I39" s="2"/>
    </row>
    <row r="40" spans="1:24" x14ac:dyDescent="0.2">
      <c r="A40" t="s">
        <v>106</v>
      </c>
      <c r="B40" s="1">
        <v>0</v>
      </c>
      <c r="C40" s="1">
        <v>1</v>
      </c>
      <c r="D40" s="2">
        <f t="shared" si="15"/>
        <v>0</v>
      </c>
      <c r="E40" s="2"/>
      <c r="I40" s="2"/>
    </row>
    <row r="41" spans="1:24" x14ac:dyDescent="0.2">
      <c r="A41" t="s">
        <v>107</v>
      </c>
      <c r="B41" s="1">
        <v>1</v>
      </c>
      <c r="C41" s="1">
        <v>1</v>
      </c>
      <c r="D41" s="2">
        <f t="shared" si="15"/>
        <v>1</v>
      </c>
      <c r="E41" s="2"/>
      <c r="I41" s="2"/>
    </row>
    <row r="42" spans="1:24" x14ac:dyDescent="0.2">
      <c r="D42" s="2"/>
      <c r="E42" s="2"/>
      <c r="I42" s="2"/>
    </row>
    <row r="43" spans="1:24" s="6" customFormat="1" x14ac:dyDescent="0.2">
      <c r="A43" s="6" t="s">
        <v>30</v>
      </c>
      <c r="B43" s="12">
        <f>SUM(B29:B41)</f>
        <v>52</v>
      </c>
      <c r="C43" s="12">
        <f>SUM(C29:C41)</f>
        <v>74</v>
      </c>
      <c r="D43" s="13">
        <f>SUM(B43/C43)</f>
        <v>0.70270270270270274</v>
      </c>
      <c r="E43" s="13"/>
      <c r="F43" s="13"/>
      <c r="G43" s="13"/>
      <c r="H43" s="13"/>
      <c r="I43" s="13"/>
      <c r="J43" s="12"/>
      <c r="K43" s="12"/>
      <c r="L43" s="12"/>
      <c r="M43" s="12"/>
      <c r="N43" s="13"/>
      <c r="O43" s="13"/>
      <c r="P43" s="13"/>
      <c r="Q43" s="12"/>
      <c r="R43" s="12"/>
      <c r="S43" s="12"/>
      <c r="T43" s="12"/>
      <c r="U43" s="12"/>
      <c r="V43" s="13"/>
      <c r="W43" s="13"/>
      <c r="X43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0.33203125" customWidth="1"/>
    <col min="2" max="2" width="20.6640625" style="1" customWidth="1"/>
    <col min="3" max="3" width="15" customWidth="1"/>
    <col min="4" max="4" width="21" style="1" customWidth="1"/>
  </cols>
  <sheetData>
    <row r="1" spans="1:6" x14ac:dyDescent="0.2">
      <c r="A1" s="6" t="s">
        <v>25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141</v>
      </c>
      <c r="D4" s="19"/>
      <c r="E4" s="19"/>
      <c r="F4" s="20"/>
    </row>
    <row r="5" spans="1:6" x14ac:dyDescent="0.2">
      <c r="A5" s="16" t="s">
        <v>119</v>
      </c>
      <c r="B5" s="21"/>
      <c r="C5" s="22">
        <v>0.75</v>
      </c>
      <c r="D5" s="19"/>
      <c r="E5" s="19"/>
      <c r="F5" s="20"/>
    </row>
    <row r="6" spans="1:6" x14ac:dyDescent="0.2">
      <c r="C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27</v>
      </c>
      <c r="B9" s="1">
        <v>2</v>
      </c>
      <c r="C9" s="1">
        <v>2</v>
      </c>
      <c r="D9" s="1">
        <v>4</v>
      </c>
      <c r="E9" s="1">
        <v>30</v>
      </c>
      <c r="F9" s="2">
        <f>D9/E9</f>
        <v>0.13333333333333333</v>
      </c>
    </row>
    <row r="10" spans="1:6" x14ac:dyDescent="0.2">
      <c r="A10" t="s">
        <v>28</v>
      </c>
      <c r="B10" s="1">
        <v>1</v>
      </c>
      <c r="C10" s="1">
        <v>4</v>
      </c>
      <c r="D10" s="1">
        <v>5</v>
      </c>
      <c r="E10" s="1">
        <v>18</v>
      </c>
      <c r="F10" s="2">
        <f t="shared" ref="F10:F11" si="0">D10/E10</f>
        <v>0.27777777777777779</v>
      </c>
    </row>
    <row r="11" spans="1:6" x14ac:dyDescent="0.2">
      <c r="A11" t="s">
        <v>142</v>
      </c>
      <c r="B11" s="5">
        <v>2</v>
      </c>
      <c r="C11" s="5">
        <v>0</v>
      </c>
      <c r="D11" s="1">
        <v>2</v>
      </c>
      <c r="E11" s="1">
        <v>2</v>
      </c>
      <c r="F11" s="2">
        <f t="shared" si="0"/>
        <v>1</v>
      </c>
    </row>
    <row r="12" spans="1:6" x14ac:dyDescent="0.2">
      <c r="A12" t="s">
        <v>29</v>
      </c>
      <c r="B12" s="1">
        <v>0</v>
      </c>
      <c r="C12" s="1">
        <v>3</v>
      </c>
      <c r="D12" s="1">
        <v>3</v>
      </c>
      <c r="E12" s="1">
        <v>34</v>
      </c>
      <c r="F12" s="2">
        <f>D12/E12</f>
        <v>8.8235294117647065E-2</v>
      </c>
    </row>
    <row r="13" spans="1:6" x14ac:dyDescent="0.2">
      <c r="C13" s="1"/>
      <c r="E13" s="1"/>
      <c r="F13" s="1"/>
    </row>
    <row r="14" spans="1:6" x14ac:dyDescent="0.2">
      <c r="A14" t="s">
        <v>124</v>
      </c>
      <c r="B14" s="1">
        <f>SUM(B9:B12)</f>
        <v>5</v>
      </c>
      <c r="C14" s="1">
        <f>SUM(C9:C12)</f>
        <v>9</v>
      </c>
      <c r="D14" s="1">
        <f>SUM(D9:D12)</f>
        <v>14</v>
      </c>
      <c r="E14" s="1">
        <f>SUM(E9:E12)</f>
        <v>84</v>
      </c>
      <c r="F14" s="2">
        <f>D14/E14</f>
        <v>0.16666666666666666</v>
      </c>
    </row>
    <row r="15" spans="1:6" x14ac:dyDescent="0.2">
      <c r="C15" s="1"/>
      <c r="E15" s="1"/>
      <c r="F15" s="1"/>
    </row>
    <row r="16" spans="1:6" x14ac:dyDescent="0.2">
      <c r="A16" s="23" t="s">
        <v>44</v>
      </c>
      <c r="B16" s="24"/>
      <c r="C16" s="24"/>
      <c r="D16" s="24"/>
      <c r="E16" s="24"/>
      <c r="F16" s="24"/>
    </row>
    <row r="17" spans="1:6" ht="48" x14ac:dyDescent="0.2">
      <c r="A17" s="26" t="s">
        <v>26</v>
      </c>
      <c r="B17" s="27" t="s">
        <v>120</v>
      </c>
      <c r="C17" s="27" t="s">
        <v>3</v>
      </c>
      <c r="D17" s="27" t="s">
        <v>121</v>
      </c>
      <c r="E17" s="27" t="s">
        <v>122</v>
      </c>
      <c r="F17" s="28" t="s">
        <v>123</v>
      </c>
    </row>
    <row r="18" spans="1:6" x14ac:dyDescent="0.2">
      <c r="A18" t="s">
        <v>27</v>
      </c>
      <c r="B18" s="1">
        <v>0</v>
      </c>
      <c r="C18" s="1">
        <v>0</v>
      </c>
      <c r="D18" s="1">
        <v>0</v>
      </c>
      <c r="E18" s="1">
        <v>17</v>
      </c>
      <c r="F18" s="2">
        <f>D18/E18</f>
        <v>0</v>
      </c>
    </row>
    <row r="19" spans="1:6" x14ac:dyDescent="0.2">
      <c r="A19" t="s">
        <v>28</v>
      </c>
      <c r="B19" s="1">
        <v>0</v>
      </c>
      <c r="C19" s="1">
        <v>1</v>
      </c>
      <c r="D19" s="1">
        <v>1</v>
      </c>
      <c r="E19" s="1">
        <v>18</v>
      </c>
      <c r="F19" s="2">
        <f t="shared" ref="F19" si="1">D19/E19</f>
        <v>5.5555555555555552E-2</v>
      </c>
    </row>
    <row r="20" spans="1:6" x14ac:dyDescent="0.2">
      <c r="A20" t="s">
        <v>142</v>
      </c>
      <c r="B20" s="5">
        <v>0</v>
      </c>
      <c r="C20" s="5">
        <v>0</v>
      </c>
      <c r="D20" s="1">
        <v>0</v>
      </c>
      <c r="E20" s="1">
        <v>0</v>
      </c>
      <c r="F20" s="30" t="s">
        <v>143</v>
      </c>
    </row>
    <row r="21" spans="1:6" x14ac:dyDescent="0.2">
      <c r="A21" t="s">
        <v>29</v>
      </c>
      <c r="B21" s="1">
        <v>0</v>
      </c>
      <c r="C21" s="1">
        <v>2</v>
      </c>
      <c r="D21" s="1">
        <v>2</v>
      </c>
      <c r="E21" s="1">
        <v>23</v>
      </c>
      <c r="F21" s="2">
        <f>D21/E21</f>
        <v>8.6956521739130432E-2</v>
      </c>
    </row>
    <row r="22" spans="1:6" x14ac:dyDescent="0.2">
      <c r="C22" s="1"/>
      <c r="E22" s="1"/>
      <c r="F22" s="1"/>
    </row>
    <row r="23" spans="1:6" x14ac:dyDescent="0.2">
      <c r="A23" t="s">
        <v>125</v>
      </c>
      <c r="B23" s="1">
        <f>SUM(B18:B21)</f>
        <v>0</v>
      </c>
      <c r="C23" s="1">
        <f>SUM(C18:C21)</f>
        <v>3</v>
      </c>
      <c r="D23" s="1">
        <f>SUM(D18:D21)</f>
        <v>3</v>
      </c>
      <c r="E23" s="1">
        <f>SUM(E18:E21)</f>
        <v>58</v>
      </c>
      <c r="F23" s="2">
        <f>D23/E23</f>
        <v>5.1724137931034482E-2</v>
      </c>
    </row>
    <row r="24" spans="1:6" x14ac:dyDescent="0.2">
      <c r="C24" s="1"/>
      <c r="E24" s="1"/>
      <c r="F24" s="1"/>
    </row>
    <row r="25" spans="1:6" x14ac:dyDescent="0.2">
      <c r="A25" s="6" t="s">
        <v>126</v>
      </c>
      <c r="C25" s="1"/>
      <c r="E25" s="1"/>
      <c r="F25" s="1"/>
    </row>
    <row r="26" spans="1:6" ht="48" x14ac:dyDescent="0.2">
      <c r="A26" s="26" t="s">
        <v>26</v>
      </c>
      <c r="B26" s="27" t="s">
        <v>120</v>
      </c>
      <c r="C26" s="27" t="s">
        <v>3</v>
      </c>
      <c r="D26" s="27" t="s">
        <v>121</v>
      </c>
      <c r="E26" s="27" t="s">
        <v>122</v>
      </c>
      <c r="F26" s="28" t="s">
        <v>123</v>
      </c>
    </row>
    <row r="27" spans="1:6" x14ac:dyDescent="0.2">
      <c r="A27" t="s">
        <v>27</v>
      </c>
      <c r="B27" s="1">
        <v>2</v>
      </c>
      <c r="C27" s="1">
        <v>2</v>
      </c>
      <c r="D27" s="1">
        <v>4</v>
      </c>
      <c r="E27" s="1">
        <v>47</v>
      </c>
      <c r="F27" s="2">
        <f>D27/E27</f>
        <v>8.5106382978723402E-2</v>
      </c>
    </row>
    <row r="28" spans="1:6" x14ac:dyDescent="0.2">
      <c r="A28" t="s">
        <v>28</v>
      </c>
      <c r="B28" s="1">
        <v>1</v>
      </c>
      <c r="C28" s="1">
        <v>5</v>
      </c>
      <c r="D28" s="1">
        <v>6</v>
      </c>
      <c r="E28" s="1">
        <v>36</v>
      </c>
      <c r="F28" s="2">
        <f t="shared" ref="F28:F30" si="2">D28/E28</f>
        <v>0.16666666666666666</v>
      </c>
    </row>
    <row r="29" spans="1:6" x14ac:dyDescent="0.2">
      <c r="A29" t="s">
        <v>142</v>
      </c>
      <c r="B29" s="5">
        <v>0</v>
      </c>
      <c r="C29" s="5">
        <v>0</v>
      </c>
      <c r="D29" s="1">
        <v>5</v>
      </c>
      <c r="E29" s="1">
        <v>2</v>
      </c>
      <c r="F29" s="2">
        <f t="shared" si="2"/>
        <v>2.5</v>
      </c>
    </row>
    <row r="30" spans="1:6" x14ac:dyDescent="0.2">
      <c r="A30" t="s">
        <v>29</v>
      </c>
      <c r="B30" s="1">
        <v>0</v>
      </c>
      <c r="C30" s="1">
        <v>5</v>
      </c>
      <c r="D30" s="1">
        <v>5</v>
      </c>
      <c r="E30" s="1">
        <v>57</v>
      </c>
      <c r="F30" s="2">
        <f t="shared" si="2"/>
        <v>8.771929824561403E-2</v>
      </c>
    </row>
    <row r="31" spans="1:6" x14ac:dyDescent="0.2">
      <c r="C31" s="1"/>
      <c r="E31" s="1"/>
      <c r="F31" s="1"/>
    </row>
    <row r="32" spans="1:6" x14ac:dyDescent="0.2">
      <c r="A32" t="s">
        <v>127</v>
      </c>
      <c r="B32" s="1">
        <f>SUM(B27:B30)</f>
        <v>3</v>
      </c>
      <c r="C32" s="1">
        <f>SUM(C27:C30)</f>
        <v>12</v>
      </c>
      <c r="D32" s="1">
        <f>SUM(D27:D30)</f>
        <v>20</v>
      </c>
      <c r="E32" s="1">
        <f>SUM(E27:E30)</f>
        <v>142</v>
      </c>
      <c r="F32" s="2">
        <f>D32/E32</f>
        <v>0.14084507042253522</v>
      </c>
    </row>
    <row r="33" spans="2:4" x14ac:dyDescent="0.2">
      <c r="B33"/>
      <c r="D33"/>
    </row>
    <row r="34" spans="2:4" x14ac:dyDescent="0.2">
      <c r="B34"/>
      <c r="D34"/>
    </row>
    <row r="35" spans="2:4" x14ac:dyDescent="0.2">
      <c r="B35"/>
      <c r="D35"/>
    </row>
    <row r="36" spans="2:4" x14ac:dyDescent="0.2">
      <c r="B36"/>
      <c r="D36"/>
    </row>
    <row r="37" spans="2:4" x14ac:dyDescent="0.2">
      <c r="B37"/>
      <c r="D37"/>
    </row>
    <row r="38" spans="2:4" x14ac:dyDescent="0.2">
      <c r="B38"/>
      <c r="D38"/>
    </row>
    <row r="39" spans="2:4" x14ac:dyDescent="0.2">
      <c r="B39"/>
      <c r="D39"/>
    </row>
    <row r="40" spans="2:4" x14ac:dyDescent="0.2">
      <c r="B40"/>
      <c r="D40"/>
    </row>
    <row r="41" spans="2:4" x14ac:dyDescent="0.2">
      <c r="B41"/>
      <c r="D41"/>
    </row>
    <row r="42" spans="2:4" x14ac:dyDescent="0.2">
      <c r="B42"/>
      <c r="D42"/>
    </row>
    <row r="43" spans="2:4" x14ac:dyDescent="0.2">
      <c r="B43"/>
      <c r="D43"/>
    </row>
    <row r="44" spans="2:4" x14ac:dyDescent="0.2">
      <c r="B44"/>
      <c r="D44"/>
    </row>
    <row r="45" spans="2:4" x14ac:dyDescent="0.2">
      <c r="B45"/>
      <c r="D45"/>
    </row>
    <row r="46" spans="2:4" x14ac:dyDescent="0.2">
      <c r="B46"/>
      <c r="D46"/>
    </row>
    <row r="47" spans="2:4" x14ac:dyDescent="0.2">
      <c r="B47"/>
      <c r="D47"/>
    </row>
    <row r="48" spans="2:4" x14ac:dyDescent="0.2">
      <c r="B48"/>
      <c r="D48"/>
    </row>
    <row r="49" spans="2:4" x14ac:dyDescent="0.2">
      <c r="B49"/>
      <c r="D49"/>
    </row>
    <row r="50" spans="2:4" x14ac:dyDescent="0.2">
      <c r="B50"/>
      <c r="D50"/>
    </row>
    <row r="51" spans="2:4" x14ac:dyDescent="0.2">
      <c r="B51"/>
      <c r="D51"/>
    </row>
    <row r="52" spans="2:4" x14ac:dyDescent="0.2">
      <c r="B52"/>
      <c r="D52"/>
    </row>
    <row r="53" spans="2:4" x14ac:dyDescent="0.2">
      <c r="B53"/>
      <c r="D53"/>
    </row>
    <row r="54" spans="2:4" x14ac:dyDescent="0.2">
      <c r="B54"/>
      <c r="D54"/>
    </row>
    <row r="55" spans="2:4" x14ac:dyDescent="0.2">
      <c r="B55"/>
      <c r="D55"/>
    </row>
    <row r="56" spans="2:4" x14ac:dyDescent="0.2">
      <c r="B56"/>
      <c r="D56"/>
    </row>
    <row r="57" spans="2:4" x14ac:dyDescent="0.2">
      <c r="B57"/>
      <c r="D57"/>
    </row>
    <row r="58" spans="2:4" x14ac:dyDescent="0.2">
      <c r="B58"/>
      <c r="D58"/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37.33203125" customWidth="1"/>
    <col min="2" max="2" width="20.6640625" style="1" customWidth="1"/>
    <col min="3" max="3" width="15" style="1" customWidth="1"/>
    <col min="4" max="4" width="21" style="1" customWidth="1"/>
  </cols>
  <sheetData>
    <row r="1" spans="1:6" x14ac:dyDescent="0.2">
      <c r="A1" s="6" t="s">
        <v>54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31" t="s">
        <v>144</v>
      </c>
      <c r="D4" s="19"/>
      <c r="E4" s="19"/>
      <c r="F4" s="20"/>
    </row>
    <row r="5" spans="1:6" x14ac:dyDescent="0.2">
      <c r="A5" s="16" t="s">
        <v>119</v>
      </c>
      <c r="B5" s="21"/>
      <c r="C5" s="32">
        <v>0.70599999999999996</v>
      </c>
      <c r="D5" s="19"/>
      <c r="E5" s="19"/>
      <c r="F5" s="20"/>
    </row>
    <row r="6" spans="1:6" x14ac:dyDescent="0.2"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56</v>
      </c>
      <c r="B9" s="1">
        <v>0</v>
      </c>
      <c r="C9" s="1">
        <v>3</v>
      </c>
      <c r="D9" s="1">
        <v>3</v>
      </c>
      <c r="E9" s="1">
        <v>48</v>
      </c>
      <c r="F9" s="2">
        <f>D9/E9</f>
        <v>6.25E-2</v>
      </c>
    </row>
    <row r="10" spans="1:6" x14ac:dyDescent="0.2">
      <c r="A10" t="s">
        <v>145</v>
      </c>
      <c r="B10" s="1">
        <v>0</v>
      </c>
      <c r="C10" s="1">
        <v>0</v>
      </c>
      <c r="D10" s="1">
        <v>0</v>
      </c>
      <c r="E10" s="1">
        <v>33</v>
      </c>
      <c r="F10" s="2">
        <f t="shared" ref="F10:F25" si="0">D10/E10</f>
        <v>0</v>
      </c>
    </row>
    <row r="11" spans="1:6" x14ac:dyDescent="0.2">
      <c r="A11" t="s">
        <v>57</v>
      </c>
      <c r="B11" s="5">
        <v>0</v>
      </c>
      <c r="C11" s="5">
        <v>3</v>
      </c>
      <c r="D11" s="1">
        <v>3</v>
      </c>
      <c r="E11" s="1">
        <v>4</v>
      </c>
      <c r="F11" s="2">
        <f t="shared" si="0"/>
        <v>0.75</v>
      </c>
    </row>
    <row r="12" spans="1:6" x14ac:dyDescent="0.2">
      <c r="A12" s="33" t="s">
        <v>58</v>
      </c>
      <c r="B12" s="1">
        <v>0</v>
      </c>
      <c r="C12" s="1">
        <v>1</v>
      </c>
      <c r="D12" s="1">
        <v>1</v>
      </c>
      <c r="E12" s="1">
        <v>81</v>
      </c>
      <c r="F12" s="2">
        <f t="shared" si="0"/>
        <v>1.2345679012345678E-2</v>
      </c>
    </row>
    <row r="13" spans="1:6" x14ac:dyDescent="0.2">
      <c r="A13" t="s">
        <v>59</v>
      </c>
      <c r="B13" s="1">
        <v>0</v>
      </c>
      <c r="C13" s="1">
        <v>0</v>
      </c>
      <c r="D13" s="1">
        <v>0</v>
      </c>
      <c r="E13" s="1">
        <v>16</v>
      </c>
      <c r="F13" s="2">
        <f t="shared" si="0"/>
        <v>0</v>
      </c>
    </row>
    <row r="14" spans="1:6" x14ac:dyDescent="0.2">
      <c r="A14" t="s">
        <v>60</v>
      </c>
      <c r="B14" s="1">
        <v>0</v>
      </c>
      <c r="C14" s="1">
        <v>1</v>
      </c>
      <c r="D14" s="1">
        <v>1</v>
      </c>
      <c r="E14" s="1">
        <v>27</v>
      </c>
      <c r="F14" s="2">
        <f t="shared" si="0"/>
        <v>3.7037037037037035E-2</v>
      </c>
    </row>
    <row r="15" spans="1:6" x14ac:dyDescent="0.2">
      <c r="A15" t="s">
        <v>146</v>
      </c>
      <c r="B15" s="1">
        <v>0</v>
      </c>
      <c r="C15" s="1">
        <v>1</v>
      </c>
      <c r="D15" s="1">
        <v>1</v>
      </c>
      <c r="E15" s="1">
        <v>90</v>
      </c>
      <c r="F15" s="2">
        <f t="shared" si="0"/>
        <v>1.1111111111111112E-2</v>
      </c>
    </row>
    <row r="16" spans="1:6" x14ac:dyDescent="0.2">
      <c r="A16" t="s">
        <v>61</v>
      </c>
      <c r="B16" s="1">
        <v>3</v>
      </c>
      <c r="C16" s="1">
        <v>1</v>
      </c>
      <c r="D16" s="1">
        <v>4</v>
      </c>
      <c r="E16" s="1">
        <v>57</v>
      </c>
      <c r="F16" s="2">
        <f t="shared" si="0"/>
        <v>7.0175438596491224E-2</v>
      </c>
    </row>
    <row r="17" spans="1:6" x14ac:dyDescent="0.2">
      <c r="A17" t="s">
        <v>62</v>
      </c>
      <c r="B17" s="1">
        <v>3</v>
      </c>
      <c r="C17" s="1">
        <v>7</v>
      </c>
      <c r="D17" s="1">
        <v>10</v>
      </c>
      <c r="E17" s="1">
        <v>61</v>
      </c>
      <c r="F17" s="2">
        <f t="shared" si="0"/>
        <v>0.16393442622950818</v>
      </c>
    </row>
    <row r="18" spans="1:6" x14ac:dyDescent="0.2">
      <c r="A18" t="s">
        <v>147</v>
      </c>
      <c r="B18" s="1">
        <v>0</v>
      </c>
      <c r="C18" s="1">
        <v>1</v>
      </c>
      <c r="D18" s="1">
        <v>1</v>
      </c>
      <c r="E18" s="1">
        <v>2</v>
      </c>
      <c r="F18" s="2">
        <f t="shared" si="0"/>
        <v>0.5</v>
      </c>
    </row>
    <row r="19" spans="1:6" x14ac:dyDescent="0.2">
      <c r="A19" t="s">
        <v>63</v>
      </c>
      <c r="B19" s="1">
        <v>0</v>
      </c>
      <c r="C19" s="1">
        <v>0</v>
      </c>
      <c r="D19" s="1">
        <v>0</v>
      </c>
      <c r="E19" s="1">
        <v>48</v>
      </c>
      <c r="F19" s="2">
        <f t="shared" si="0"/>
        <v>0</v>
      </c>
    </row>
    <row r="20" spans="1:6" x14ac:dyDescent="0.2">
      <c r="A20" t="s">
        <v>64</v>
      </c>
      <c r="B20" s="1">
        <v>1</v>
      </c>
      <c r="C20" s="1">
        <v>0</v>
      </c>
      <c r="D20" s="1">
        <v>1</v>
      </c>
      <c r="E20" s="1">
        <v>34</v>
      </c>
      <c r="F20" s="2">
        <f t="shared" si="0"/>
        <v>2.9411764705882353E-2</v>
      </c>
    </row>
    <row r="21" spans="1:6" x14ac:dyDescent="0.2">
      <c r="A21" t="s">
        <v>65</v>
      </c>
      <c r="B21" s="1">
        <v>6</v>
      </c>
      <c r="C21" s="1">
        <v>1</v>
      </c>
      <c r="D21" s="1">
        <v>7</v>
      </c>
      <c r="E21" s="1">
        <v>76</v>
      </c>
      <c r="F21" s="2">
        <f t="shared" si="0"/>
        <v>9.2105263157894732E-2</v>
      </c>
    </row>
    <row r="22" spans="1:6" x14ac:dyDescent="0.2">
      <c r="A22" t="s">
        <v>66</v>
      </c>
      <c r="B22" s="1">
        <v>0</v>
      </c>
      <c r="C22" s="1">
        <v>0</v>
      </c>
      <c r="D22" s="1">
        <v>0</v>
      </c>
      <c r="E22" s="1">
        <v>31</v>
      </c>
      <c r="F22" s="2">
        <f t="shared" si="0"/>
        <v>0</v>
      </c>
    </row>
    <row r="23" spans="1:6" x14ac:dyDescent="0.2">
      <c r="A23" t="s">
        <v>148</v>
      </c>
      <c r="B23" s="1">
        <v>1</v>
      </c>
      <c r="C23" s="1">
        <v>12</v>
      </c>
      <c r="D23" s="1">
        <v>13</v>
      </c>
      <c r="E23" s="1">
        <v>62</v>
      </c>
      <c r="F23" s="2">
        <f t="shared" si="0"/>
        <v>0.20967741935483872</v>
      </c>
    </row>
    <row r="24" spans="1:6" x14ac:dyDescent="0.2">
      <c r="A24" t="s">
        <v>67</v>
      </c>
      <c r="B24" s="1">
        <v>0</v>
      </c>
      <c r="C24" s="1">
        <v>0</v>
      </c>
      <c r="D24" s="1">
        <v>0</v>
      </c>
      <c r="E24" s="1">
        <v>61</v>
      </c>
      <c r="F24" s="2">
        <f t="shared" si="0"/>
        <v>0</v>
      </c>
    </row>
    <row r="25" spans="1:6" x14ac:dyDescent="0.2">
      <c r="A25" t="s">
        <v>149</v>
      </c>
      <c r="B25" s="1">
        <v>0</v>
      </c>
      <c r="C25" s="1">
        <v>2</v>
      </c>
      <c r="D25" s="1">
        <v>2</v>
      </c>
      <c r="E25" s="1">
        <v>2</v>
      </c>
      <c r="F25" s="2">
        <f t="shared" si="0"/>
        <v>1</v>
      </c>
    </row>
    <row r="26" spans="1:6" x14ac:dyDescent="0.2">
      <c r="E26" s="1"/>
      <c r="F26" s="1"/>
    </row>
    <row r="27" spans="1:6" s="6" customFormat="1" x14ac:dyDescent="0.2">
      <c r="A27" s="6" t="s">
        <v>124</v>
      </c>
      <c r="B27" s="12">
        <f>SUM(B9:B25)</f>
        <v>14</v>
      </c>
      <c r="C27" s="12">
        <f>SUM(C9:C25)</f>
        <v>33</v>
      </c>
      <c r="D27" s="12">
        <f>SUM(D9:D25)</f>
        <v>47</v>
      </c>
      <c r="E27" s="12">
        <f>SUM(E9:E25)</f>
        <v>733</v>
      </c>
      <c r="F27" s="13">
        <f>D27/E27</f>
        <v>6.4120054570259211E-2</v>
      </c>
    </row>
    <row r="28" spans="1:6" x14ac:dyDescent="0.2">
      <c r="E28" s="1"/>
      <c r="F28" s="1"/>
    </row>
    <row r="29" spans="1:6" x14ac:dyDescent="0.2">
      <c r="A29" s="23" t="s">
        <v>44</v>
      </c>
      <c r="B29" s="24"/>
      <c r="C29" s="24"/>
      <c r="D29" s="24"/>
      <c r="E29" s="24"/>
      <c r="F29" s="24"/>
    </row>
    <row r="30" spans="1:6" ht="48" x14ac:dyDescent="0.2">
      <c r="A30" s="26" t="s">
        <v>26</v>
      </c>
      <c r="B30" s="27" t="s">
        <v>120</v>
      </c>
      <c r="C30" s="27" t="s">
        <v>3</v>
      </c>
      <c r="D30" s="27" t="s">
        <v>121</v>
      </c>
      <c r="E30" s="27" t="s">
        <v>122</v>
      </c>
      <c r="F30" s="28" t="s">
        <v>123</v>
      </c>
    </row>
    <row r="31" spans="1:6" x14ac:dyDescent="0.2">
      <c r="A31" t="s">
        <v>56</v>
      </c>
      <c r="B31" s="1">
        <v>0</v>
      </c>
      <c r="C31" s="1">
        <v>0</v>
      </c>
      <c r="D31" s="1">
        <v>0</v>
      </c>
      <c r="E31" s="1">
        <v>0</v>
      </c>
      <c r="F31" s="2">
        <v>0</v>
      </c>
    </row>
    <row r="32" spans="1:6" x14ac:dyDescent="0.2">
      <c r="A32" t="s">
        <v>145</v>
      </c>
      <c r="B32" s="1">
        <v>0</v>
      </c>
      <c r="C32" s="1">
        <v>0</v>
      </c>
      <c r="D32" s="1">
        <v>0</v>
      </c>
      <c r="E32" s="1">
        <v>0</v>
      </c>
      <c r="F32" s="2">
        <v>0</v>
      </c>
    </row>
    <row r="33" spans="1:6" x14ac:dyDescent="0.2">
      <c r="A33" t="s">
        <v>57</v>
      </c>
      <c r="B33" s="5">
        <v>0</v>
      </c>
      <c r="C33" s="5">
        <v>0</v>
      </c>
      <c r="D33" s="1">
        <v>0</v>
      </c>
      <c r="E33" s="1">
        <v>0</v>
      </c>
      <c r="F33" s="2">
        <v>0</v>
      </c>
    </row>
    <row r="34" spans="1:6" x14ac:dyDescent="0.2">
      <c r="A34" s="33" t="s">
        <v>58</v>
      </c>
      <c r="B34" s="1">
        <v>0</v>
      </c>
      <c r="C34" s="1">
        <v>0</v>
      </c>
      <c r="D34" s="1">
        <v>0</v>
      </c>
      <c r="E34" s="1">
        <v>14</v>
      </c>
      <c r="F34" s="2">
        <f t="shared" ref="F34:F47" si="1">D34/E34</f>
        <v>0</v>
      </c>
    </row>
    <row r="35" spans="1:6" x14ac:dyDescent="0.2">
      <c r="A35" t="s">
        <v>59</v>
      </c>
      <c r="B35" s="1">
        <v>0</v>
      </c>
      <c r="C35" s="1">
        <v>0</v>
      </c>
      <c r="D35" s="1">
        <v>0</v>
      </c>
      <c r="E35" s="1">
        <v>37</v>
      </c>
      <c r="F35" s="2">
        <f t="shared" si="1"/>
        <v>0</v>
      </c>
    </row>
    <row r="36" spans="1:6" x14ac:dyDescent="0.2">
      <c r="A36" t="s">
        <v>60</v>
      </c>
      <c r="B36" s="1">
        <v>0</v>
      </c>
      <c r="C36" s="1">
        <v>0</v>
      </c>
      <c r="D36" s="1">
        <v>0</v>
      </c>
      <c r="E36" s="1">
        <v>16</v>
      </c>
      <c r="F36" s="2">
        <f t="shared" si="1"/>
        <v>0</v>
      </c>
    </row>
    <row r="37" spans="1:6" x14ac:dyDescent="0.2">
      <c r="A37" t="s">
        <v>146</v>
      </c>
      <c r="B37" s="1">
        <v>0</v>
      </c>
      <c r="C37" s="1">
        <v>0</v>
      </c>
      <c r="D37" s="1">
        <v>0</v>
      </c>
      <c r="E37" s="1">
        <v>22</v>
      </c>
      <c r="F37" s="2">
        <f t="shared" si="1"/>
        <v>0</v>
      </c>
    </row>
    <row r="38" spans="1:6" x14ac:dyDescent="0.2">
      <c r="A38" t="s">
        <v>61</v>
      </c>
      <c r="B38" s="1">
        <v>0</v>
      </c>
      <c r="C38" s="1">
        <v>0</v>
      </c>
      <c r="D38" s="1">
        <v>0</v>
      </c>
      <c r="E38" s="1">
        <v>28</v>
      </c>
      <c r="F38" s="2">
        <f t="shared" si="1"/>
        <v>0</v>
      </c>
    </row>
    <row r="39" spans="1:6" x14ac:dyDescent="0.2">
      <c r="A39" t="s">
        <v>62</v>
      </c>
      <c r="B39" s="1">
        <v>0</v>
      </c>
      <c r="C39" s="1">
        <v>3</v>
      </c>
      <c r="D39" s="1">
        <v>3</v>
      </c>
      <c r="E39" s="1">
        <v>30</v>
      </c>
      <c r="F39" s="2">
        <f t="shared" si="1"/>
        <v>0.1</v>
      </c>
    </row>
    <row r="40" spans="1:6" x14ac:dyDescent="0.2">
      <c r="A40" t="s">
        <v>147</v>
      </c>
      <c r="B40" s="1">
        <v>0</v>
      </c>
      <c r="C40" s="1">
        <v>0</v>
      </c>
      <c r="D40" s="1">
        <v>0</v>
      </c>
      <c r="E40" s="1">
        <v>0</v>
      </c>
      <c r="F40" s="2">
        <v>0</v>
      </c>
    </row>
    <row r="41" spans="1:6" x14ac:dyDescent="0.2">
      <c r="A41" t="s">
        <v>63</v>
      </c>
      <c r="B41" s="1">
        <v>0</v>
      </c>
      <c r="C41" s="1">
        <v>0</v>
      </c>
      <c r="D41" s="1">
        <v>0</v>
      </c>
      <c r="E41" s="1">
        <v>8</v>
      </c>
      <c r="F41" s="2">
        <f t="shared" si="1"/>
        <v>0</v>
      </c>
    </row>
    <row r="42" spans="1:6" x14ac:dyDescent="0.2">
      <c r="A42" t="s">
        <v>64</v>
      </c>
      <c r="B42" s="1">
        <v>0</v>
      </c>
      <c r="C42" s="1">
        <v>0</v>
      </c>
      <c r="D42" s="1">
        <v>0</v>
      </c>
      <c r="E42" s="1">
        <v>0</v>
      </c>
      <c r="F42" s="2">
        <v>0</v>
      </c>
    </row>
    <row r="43" spans="1:6" x14ac:dyDescent="0.2">
      <c r="A43" t="s">
        <v>65</v>
      </c>
      <c r="B43" s="1">
        <v>6</v>
      </c>
      <c r="C43" s="1">
        <v>1</v>
      </c>
      <c r="D43" s="1">
        <v>7</v>
      </c>
      <c r="E43" s="1">
        <v>29</v>
      </c>
      <c r="F43" s="2">
        <f t="shared" si="1"/>
        <v>0.2413793103448276</v>
      </c>
    </row>
    <row r="44" spans="1:6" x14ac:dyDescent="0.2">
      <c r="A44" t="s">
        <v>66</v>
      </c>
      <c r="B44" s="1">
        <v>0</v>
      </c>
      <c r="C44" s="1">
        <v>0</v>
      </c>
      <c r="D44" s="1">
        <v>0</v>
      </c>
      <c r="E44" s="1">
        <v>38</v>
      </c>
      <c r="F44" s="2">
        <f t="shared" si="1"/>
        <v>0</v>
      </c>
    </row>
    <row r="45" spans="1:6" x14ac:dyDescent="0.2">
      <c r="A45" t="s">
        <v>148</v>
      </c>
      <c r="B45" s="1">
        <v>0</v>
      </c>
      <c r="C45" s="1">
        <v>0</v>
      </c>
      <c r="D45" s="1">
        <v>2</v>
      </c>
      <c r="E45" s="1">
        <v>15</v>
      </c>
      <c r="F45" s="2">
        <f t="shared" si="1"/>
        <v>0.13333333333333333</v>
      </c>
    </row>
    <row r="46" spans="1:6" x14ac:dyDescent="0.2">
      <c r="A46" t="s">
        <v>67</v>
      </c>
      <c r="B46" s="1">
        <v>0</v>
      </c>
      <c r="C46" s="1">
        <v>0</v>
      </c>
      <c r="D46" s="1">
        <v>0</v>
      </c>
      <c r="E46" s="1">
        <v>0</v>
      </c>
      <c r="F46" s="2">
        <v>0</v>
      </c>
    </row>
    <row r="47" spans="1:6" x14ac:dyDescent="0.2">
      <c r="A47" t="s">
        <v>149</v>
      </c>
      <c r="B47" s="1">
        <v>0</v>
      </c>
      <c r="C47" s="1">
        <v>1</v>
      </c>
      <c r="D47" s="1">
        <v>1</v>
      </c>
      <c r="E47" s="1">
        <v>1</v>
      </c>
      <c r="F47" s="2">
        <f t="shared" si="1"/>
        <v>1</v>
      </c>
    </row>
    <row r="48" spans="1:6" x14ac:dyDescent="0.2">
      <c r="E48" s="1"/>
      <c r="F48" s="1"/>
    </row>
    <row r="49" spans="1:6" s="6" customFormat="1" x14ac:dyDescent="0.2">
      <c r="A49" s="6" t="s">
        <v>125</v>
      </c>
      <c r="B49" s="12">
        <f>SUM(B31:B47)</f>
        <v>6</v>
      </c>
      <c r="C49" s="12">
        <f>SUM(C31:C47)</f>
        <v>5</v>
      </c>
      <c r="D49" s="12">
        <f>SUM(D31:D47)</f>
        <v>13</v>
      </c>
      <c r="E49" s="12">
        <f>SUM(E31:E47)</f>
        <v>238</v>
      </c>
      <c r="F49" s="13">
        <f>D49/E49</f>
        <v>5.4621848739495799E-2</v>
      </c>
    </row>
    <row r="50" spans="1:6" x14ac:dyDescent="0.2">
      <c r="E50" s="1"/>
      <c r="F50" s="1"/>
    </row>
    <row r="52" spans="1:6" x14ac:dyDescent="0.2">
      <c r="A52" s="6" t="s">
        <v>126</v>
      </c>
      <c r="E52" s="1"/>
      <c r="F52" s="1"/>
    </row>
    <row r="53" spans="1:6" ht="48" x14ac:dyDescent="0.2">
      <c r="A53" s="26" t="s">
        <v>26</v>
      </c>
      <c r="B53" s="27" t="s">
        <v>120</v>
      </c>
      <c r="C53" s="27" t="s">
        <v>3</v>
      </c>
      <c r="D53" s="27" t="s">
        <v>121</v>
      </c>
      <c r="E53" s="27" t="s">
        <v>122</v>
      </c>
      <c r="F53" s="28" t="s">
        <v>123</v>
      </c>
    </row>
    <row r="54" spans="1:6" x14ac:dyDescent="0.2">
      <c r="A54" t="s">
        <v>56</v>
      </c>
      <c r="B54" s="1">
        <f>SUM(B31+B9)</f>
        <v>0</v>
      </c>
      <c r="C54" s="1">
        <f>SUM(C31+C9)</f>
        <v>3</v>
      </c>
      <c r="D54" s="1">
        <f>SUM(D31+D9)</f>
        <v>3</v>
      </c>
      <c r="E54" s="1">
        <v>48</v>
      </c>
      <c r="F54" s="2">
        <f>D54/E54</f>
        <v>6.25E-2</v>
      </c>
    </row>
    <row r="55" spans="1:6" x14ac:dyDescent="0.2">
      <c r="A55" t="s">
        <v>145</v>
      </c>
      <c r="B55" s="1">
        <f t="shared" ref="B55:E70" si="2">SUM(B32+B10)</f>
        <v>0</v>
      </c>
      <c r="C55" s="1">
        <f t="shared" si="2"/>
        <v>0</v>
      </c>
      <c r="D55" s="1">
        <f t="shared" si="2"/>
        <v>0</v>
      </c>
      <c r="E55" s="1">
        <f t="shared" si="2"/>
        <v>33</v>
      </c>
      <c r="F55" s="2">
        <f t="shared" ref="F55:F70" si="3">D55/E55</f>
        <v>0</v>
      </c>
    </row>
    <row r="56" spans="1:6" x14ac:dyDescent="0.2">
      <c r="A56" t="s">
        <v>57</v>
      </c>
      <c r="B56" s="1">
        <f t="shared" si="2"/>
        <v>0</v>
      </c>
      <c r="C56" s="1">
        <f t="shared" si="2"/>
        <v>3</v>
      </c>
      <c r="D56" s="1">
        <f t="shared" si="2"/>
        <v>3</v>
      </c>
      <c r="E56" s="1">
        <f t="shared" si="2"/>
        <v>4</v>
      </c>
      <c r="F56" s="2">
        <f t="shared" si="3"/>
        <v>0.75</v>
      </c>
    </row>
    <row r="57" spans="1:6" x14ac:dyDescent="0.2">
      <c r="A57" s="33" t="s">
        <v>58</v>
      </c>
      <c r="B57" s="1">
        <f t="shared" si="2"/>
        <v>0</v>
      </c>
      <c r="C57" s="1">
        <f t="shared" si="2"/>
        <v>1</v>
      </c>
      <c r="D57" s="1">
        <f t="shared" si="2"/>
        <v>1</v>
      </c>
      <c r="E57" s="1">
        <f t="shared" si="2"/>
        <v>95</v>
      </c>
      <c r="F57" s="2">
        <f t="shared" si="3"/>
        <v>1.0526315789473684E-2</v>
      </c>
    </row>
    <row r="58" spans="1:6" x14ac:dyDescent="0.2">
      <c r="A58" t="s">
        <v>59</v>
      </c>
      <c r="B58" s="1">
        <f t="shared" si="2"/>
        <v>0</v>
      </c>
      <c r="C58" s="1">
        <f t="shared" si="2"/>
        <v>0</v>
      </c>
      <c r="D58" s="1">
        <f t="shared" si="2"/>
        <v>0</v>
      </c>
      <c r="E58" s="1">
        <f t="shared" si="2"/>
        <v>53</v>
      </c>
      <c r="F58" s="2">
        <f t="shared" si="3"/>
        <v>0</v>
      </c>
    </row>
    <row r="59" spans="1:6" x14ac:dyDescent="0.2">
      <c r="A59" t="s">
        <v>60</v>
      </c>
      <c r="B59" s="1">
        <f t="shared" si="2"/>
        <v>0</v>
      </c>
      <c r="C59" s="1">
        <f t="shared" si="2"/>
        <v>1</v>
      </c>
      <c r="D59" s="1">
        <f t="shared" si="2"/>
        <v>1</v>
      </c>
      <c r="E59" s="1">
        <f t="shared" si="2"/>
        <v>43</v>
      </c>
      <c r="F59" s="2">
        <f t="shared" si="3"/>
        <v>2.3255813953488372E-2</v>
      </c>
    </row>
    <row r="60" spans="1:6" x14ac:dyDescent="0.2">
      <c r="A60" t="s">
        <v>146</v>
      </c>
      <c r="B60" s="1">
        <f t="shared" si="2"/>
        <v>0</v>
      </c>
      <c r="C60" s="1">
        <f t="shared" si="2"/>
        <v>1</v>
      </c>
      <c r="D60" s="1">
        <f t="shared" si="2"/>
        <v>1</v>
      </c>
      <c r="E60" s="1">
        <f t="shared" si="2"/>
        <v>112</v>
      </c>
      <c r="F60" s="2">
        <f t="shared" si="3"/>
        <v>8.9285714285714281E-3</v>
      </c>
    </row>
    <row r="61" spans="1:6" x14ac:dyDescent="0.2">
      <c r="A61" t="s">
        <v>61</v>
      </c>
      <c r="B61" s="1">
        <v>3</v>
      </c>
      <c r="C61" s="1">
        <v>1</v>
      </c>
      <c r="D61" s="1">
        <v>4</v>
      </c>
      <c r="E61" s="1">
        <v>85</v>
      </c>
      <c r="F61" s="2">
        <f t="shared" si="3"/>
        <v>4.7058823529411764E-2</v>
      </c>
    </row>
    <row r="62" spans="1:6" x14ac:dyDescent="0.2">
      <c r="A62" t="s">
        <v>62</v>
      </c>
      <c r="B62" s="1">
        <f t="shared" si="2"/>
        <v>3</v>
      </c>
      <c r="C62" s="1">
        <f t="shared" si="2"/>
        <v>10</v>
      </c>
      <c r="D62" s="1">
        <f t="shared" si="2"/>
        <v>13</v>
      </c>
      <c r="E62" s="1">
        <f t="shared" si="2"/>
        <v>91</v>
      </c>
      <c r="F62" s="2">
        <f t="shared" si="3"/>
        <v>0.14285714285714285</v>
      </c>
    </row>
    <row r="63" spans="1:6" x14ac:dyDescent="0.2">
      <c r="A63" t="s">
        <v>147</v>
      </c>
      <c r="B63" s="1">
        <f t="shared" si="2"/>
        <v>0</v>
      </c>
      <c r="C63" s="1">
        <f t="shared" si="2"/>
        <v>1</v>
      </c>
      <c r="D63" s="1">
        <f t="shared" si="2"/>
        <v>1</v>
      </c>
      <c r="E63" s="1">
        <f t="shared" si="2"/>
        <v>2</v>
      </c>
      <c r="F63" s="2">
        <f t="shared" si="3"/>
        <v>0.5</v>
      </c>
    </row>
    <row r="64" spans="1:6" x14ac:dyDescent="0.2">
      <c r="A64" t="s">
        <v>63</v>
      </c>
      <c r="B64" s="1">
        <f t="shared" si="2"/>
        <v>0</v>
      </c>
      <c r="C64" s="1">
        <f t="shared" si="2"/>
        <v>0</v>
      </c>
      <c r="D64" s="1">
        <f t="shared" si="2"/>
        <v>0</v>
      </c>
      <c r="E64" s="1">
        <f t="shared" si="2"/>
        <v>56</v>
      </c>
      <c r="F64" s="2">
        <f t="shared" si="3"/>
        <v>0</v>
      </c>
    </row>
    <row r="65" spans="1:6" x14ac:dyDescent="0.2">
      <c r="A65" t="s">
        <v>64</v>
      </c>
      <c r="B65" s="1">
        <f t="shared" si="2"/>
        <v>1</v>
      </c>
      <c r="C65" s="1">
        <f t="shared" si="2"/>
        <v>0</v>
      </c>
      <c r="D65" s="1">
        <f t="shared" si="2"/>
        <v>1</v>
      </c>
      <c r="E65" s="1">
        <f t="shared" si="2"/>
        <v>34</v>
      </c>
      <c r="F65" s="2">
        <f t="shared" si="3"/>
        <v>2.9411764705882353E-2</v>
      </c>
    </row>
    <row r="66" spans="1:6" x14ac:dyDescent="0.2">
      <c r="A66" t="s">
        <v>65</v>
      </c>
      <c r="B66" s="1">
        <f t="shared" si="2"/>
        <v>12</v>
      </c>
      <c r="C66" s="1">
        <f t="shared" si="2"/>
        <v>2</v>
      </c>
      <c r="D66" s="1">
        <f t="shared" si="2"/>
        <v>14</v>
      </c>
      <c r="E66" s="1">
        <f t="shared" si="2"/>
        <v>105</v>
      </c>
      <c r="F66" s="2">
        <f t="shared" si="3"/>
        <v>0.13333333333333333</v>
      </c>
    </row>
    <row r="67" spans="1:6" x14ac:dyDescent="0.2">
      <c r="A67" t="s">
        <v>66</v>
      </c>
      <c r="B67" s="1">
        <f t="shared" si="2"/>
        <v>0</v>
      </c>
      <c r="C67" s="1">
        <v>0</v>
      </c>
      <c r="D67" s="1">
        <v>0</v>
      </c>
      <c r="E67" s="1">
        <f t="shared" si="2"/>
        <v>69</v>
      </c>
      <c r="F67" s="2">
        <f t="shared" si="3"/>
        <v>0</v>
      </c>
    </row>
    <row r="68" spans="1:6" x14ac:dyDescent="0.2">
      <c r="A68" t="s">
        <v>148</v>
      </c>
      <c r="B68" s="1">
        <f t="shared" si="2"/>
        <v>1</v>
      </c>
      <c r="C68" s="1">
        <v>14</v>
      </c>
      <c r="D68" s="1">
        <f t="shared" si="2"/>
        <v>15</v>
      </c>
      <c r="E68" s="1">
        <f t="shared" si="2"/>
        <v>77</v>
      </c>
      <c r="F68" s="2">
        <f t="shared" si="3"/>
        <v>0.19480519480519481</v>
      </c>
    </row>
    <row r="69" spans="1:6" x14ac:dyDescent="0.2">
      <c r="A69" t="s">
        <v>67</v>
      </c>
      <c r="B69" s="1">
        <f t="shared" si="2"/>
        <v>0</v>
      </c>
      <c r="C69" s="1">
        <f t="shared" si="2"/>
        <v>0</v>
      </c>
      <c r="D69" s="1">
        <f t="shared" si="2"/>
        <v>0</v>
      </c>
      <c r="E69" s="1">
        <f t="shared" si="2"/>
        <v>61</v>
      </c>
      <c r="F69" s="2">
        <f t="shared" si="3"/>
        <v>0</v>
      </c>
    </row>
    <row r="70" spans="1:6" x14ac:dyDescent="0.2">
      <c r="A70" t="s">
        <v>149</v>
      </c>
      <c r="B70" s="1">
        <f t="shared" si="2"/>
        <v>0</v>
      </c>
      <c r="C70" s="1">
        <f t="shared" si="2"/>
        <v>3</v>
      </c>
      <c r="D70" s="1">
        <f t="shared" si="2"/>
        <v>3</v>
      </c>
      <c r="E70" s="1">
        <f t="shared" si="2"/>
        <v>3</v>
      </c>
      <c r="F70" s="2">
        <f t="shared" si="3"/>
        <v>1</v>
      </c>
    </row>
    <row r="72" spans="1:6" s="6" customFormat="1" x14ac:dyDescent="0.2">
      <c r="A72" s="6" t="s">
        <v>127</v>
      </c>
      <c r="B72" s="12">
        <f>SUM(B54:B70)</f>
        <v>20</v>
      </c>
      <c r="C72" s="12">
        <f>SUM(C54:C70)</f>
        <v>40</v>
      </c>
      <c r="D72" s="12">
        <f>SUM(D54:D70)</f>
        <v>60</v>
      </c>
      <c r="E72" s="12">
        <f>SUM(E54:E70)</f>
        <v>971</v>
      </c>
      <c r="F72" s="13">
        <f>D72/E72</f>
        <v>6.1791967044284246E-2</v>
      </c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50" zoomScaleNormal="150" zoomScalePageLayoutView="150" workbookViewId="0">
      <selection activeCell="A6" sqref="A6"/>
    </sheetView>
  </sheetViews>
  <sheetFormatPr baseColWidth="10" defaultColWidth="11" defaultRowHeight="16" x14ac:dyDescent="0.2"/>
  <cols>
    <col min="1" max="1" width="36.1640625" style="48" customWidth="1"/>
    <col min="2" max="2" width="13.6640625" style="48" customWidth="1"/>
    <col min="3" max="4" width="13.5" style="48" customWidth="1"/>
    <col min="5" max="5" width="14.6640625" style="48" customWidth="1"/>
    <col min="6" max="6" width="9.6640625" style="49" customWidth="1"/>
    <col min="7" max="16384" width="11" style="48"/>
  </cols>
  <sheetData>
    <row r="1" spans="1:7" s="15" customFormat="1" x14ac:dyDescent="0.2">
      <c r="A1" s="15" t="s">
        <v>35</v>
      </c>
      <c r="F1" s="19"/>
    </row>
    <row r="2" spans="1:7" s="15" customFormat="1" x14ac:dyDescent="0.2">
      <c r="A2" s="15" t="s">
        <v>131</v>
      </c>
      <c r="F2" s="19"/>
    </row>
    <row r="3" spans="1:7" s="15" customFormat="1" x14ac:dyDescent="0.2">
      <c r="F3" s="19"/>
    </row>
    <row r="4" spans="1:7" x14ac:dyDescent="0.2">
      <c r="A4" s="16" t="s">
        <v>117</v>
      </c>
      <c r="B4" s="17"/>
      <c r="C4" s="31" t="s">
        <v>172</v>
      </c>
      <c r="D4" s="31"/>
      <c r="E4" s="19"/>
      <c r="F4" s="19"/>
      <c r="G4" s="20"/>
    </row>
    <row r="5" spans="1:7" x14ac:dyDescent="0.2">
      <c r="A5" s="16" t="s">
        <v>119</v>
      </c>
      <c r="B5" s="21"/>
      <c r="C5" s="22">
        <v>0.67</v>
      </c>
      <c r="D5" s="22"/>
      <c r="E5" s="19"/>
      <c r="F5" s="19"/>
      <c r="G5" s="20"/>
    </row>
    <row r="7" spans="1:7" x14ac:dyDescent="0.2">
      <c r="A7" s="50" t="s">
        <v>36</v>
      </c>
      <c r="B7" s="50"/>
      <c r="C7" s="50"/>
      <c r="D7" s="50"/>
      <c r="E7" s="50"/>
      <c r="F7" s="51"/>
    </row>
    <row r="8" spans="1:7" s="52" customFormat="1" ht="48" x14ac:dyDescent="0.2">
      <c r="A8" s="52" t="s">
        <v>26</v>
      </c>
      <c r="B8" s="53" t="s">
        <v>173</v>
      </c>
      <c r="C8" s="53" t="s">
        <v>174</v>
      </c>
      <c r="D8" s="53" t="s">
        <v>121</v>
      </c>
      <c r="E8" s="54" t="s">
        <v>175</v>
      </c>
      <c r="F8" s="53" t="s">
        <v>123</v>
      </c>
    </row>
    <row r="9" spans="1:7" x14ac:dyDescent="0.2">
      <c r="A9" s="48" t="s">
        <v>37</v>
      </c>
      <c r="B9" s="49">
        <f>[1]BIOL!D81</f>
        <v>7</v>
      </c>
      <c r="C9" s="49">
        <f>[1]BIOL!E79</f>
        <v>17</v>
      </c>
      <c r="D9" s="49">
        <f>B9+C9</f>
        <v>24</v>
      </c>
      <c r="E9" s="49">
        <f>[1]BIOL!D78</f>
        <v>73</v>
      </c>
      <c r="F9" s="55">
        <f>(D9/E9)</f>
        <v>0.32876712328767121</v>
      </c>
    </row>
    <row r="10" spans="1:7" x14ac:dyDescent="0.2">
      <c r="A10" s="48" t="s">
        <v>38</v>
      </c>
      <c r="B10" s="49">
        <f>'[1]CHEM &amp; BCHEM'!E39</f>
        <v>0</v>
      </c>
      <c r="C10" s="49">
        <f>'[1]CHEM &amp; BCHEM'!F37</f>
        <v>0</v>
      </c>
      <c r="D10" s="49">
        <f t="shared" ref="D10:D16" si="0">B10+C10</f>
        <v>0</v>
      </c>
      <c r="E10" s="49">
        <f>'[1]CHEM &amp; BCHEM'!E36</f>
        <v>31</v>
      </c>
      <c r="F10" s="55">
        <f t="shared" ref="F10:F16" si="1">(D10/E10)</f>
        <v>0</v>
      </c>
    </row>
    <row r="11" spans="1:7" x14ac:dyDescent="0.2">
      <c r="A11" s="48" t="s">
        <v>39</v>
      </c>
      <c r="B11" s="49">
        <f>'[1]GEOG &amp; GEOL'!D56</f>
        <v>7</v>
      </c>
      <c r="C11" s="49">
        <f>'[1]GEOG &amp; GEOL'!E54</f>
        <v>9</v>
      </c>
      <c r="D11" s="49">
        <f t="shared" si="0"/>
        <v>16</v>
      </c>
      <c r="E11" s="49">
        <v>48</v>
      </c>
      <c r="F11" s="55">
        <f t="shared" si="1"/>
        <v>0.33333333333333331</v>
      </c>
    </row>
    <row r="12" spans="1:7" x14ac:dyDescent="0.2">
      <c r="A12" s="48" t="s">
        <v>40</v>
      </c>
      <c r="B12" s="49">
        <f>[1]MATH!D61</f>
        <v>0</v>
      </c>
      <c r="C12" s="49">
        <f>[1]MATH!E59</f>
        <v>0</v>
      </c>
      <c r="D12" s="49">
        <f t="shared" si="0"/>
        <v>0</v>
      </c>
      <c r="E12" s="49">
        <v>53</v>
      </c>
      <c r="F12" s="55">
        <f t="shared" si="1"/>
        <v>0</v>
      </c>
    </row>
    <row r="13" spans="1:7" x14ac:dyDescent="0.2">
      <c r="A13" s="48" t="s">
        <v>41</v>
      </c>
      <c r="B13" s="49">
        <f>[1]PHYS!E29</f>
        <v>0</v>
      </c>
      <c r="C13" s="49">
        <f>[1]PHYS!F27</f>
        <v>1</v>
      </c>
      <c r="D13" s="49">
        <f t="shared" si="0"/>
        <v>1</v>
      </c>
      <c r="E13" s="49">
        <v>21</v>
      </c>
      <c r="F13" s="55">
        <f t="shared" si="1"/>
        <v>4.7619047619047616E-2</v>
      </c>
    </row>
    <row r="14" spans="1:7" x14ac:dyDescent="0.2">
      <c r="A14" s="48" t="s">
        <v>42</v>
      </c>
      <c r="B14" s="49">
        <f>[1]SCMH!E11</f>
        <v>0</v>
      </c>
      <c r="C14" s="49">
        <f>[1]SCMH!F9</f>
        <v>2</v>
      </c>
      <c r="D14" s="49">
        <f t="shared" si="0"/>
        <v>2</v>
      </c>
      <c r="E14" s="49">
        <v>4</v>
      </c>
      <c r="F14" s="55">
        <f t="shared" si="1"/>
        <v>0.5</v>
      </c>
    </row>
    <row r="15" spans="1:7" x14ac:dyDescent="0.2">
      <c r="B15" s="49"/>
      <c r="C15" s="49"/>
      <c r="D15" s="49"/>
      <c r="E15" s="49"/>
      <c r="F15" s="55"/>
    </row>
    <row r="16" spans="1:7" s="15" customFormat="1" x14ac:dyDescent="0.2">
      <c r="A16" s="15" t="s">
        <v>30</v>
      </c>
      <c r="B16" s="19">
        <f>SUM(B9:B14)</f>
        <v>14</v>
      </c>
      <c r="C16" s="19">
        <f>SUM(C9:C14)</f>
        <v>29</v>
      </c>
      <c r="D16" s="49">
        <f t="shared" si="0"/>
        <v>43</v>
      </c>
      <c r="E16" s="19">
        <f>SUM(E9:E14)</f>
        <v>230</v>
      </c>
      <c r="F16" s="55">
        <f t="shared" si="1"/>
        <v>0.18695652173913044</v>
      </c>
    </row>
    <row r="18" spans="1:6" s="50" customFormat="1" x14ac:dyDescent="0.2">
      <c r="A18" s="50" t="s">
        <v>44</v>
      </c>
      <c r="F18" s="51"/>
    </row>
    <row r="19" spans="1:6" ht="40" customHeight="1" x14ac:dyDescent="0.2">
      <c r="A19" s="48" t="s">
        <v>26</v>
      </c>
      <c r="B19" s="53" t="s">
        <v>173</v>
      </c>
      <c r="C19" s="53" t="s">
        <v>174</v>
      </c>
      <c r="D19" s="53" t="s">
        <v>121</v>
      </c>
      <c r="E19" s="54" t="s">
        <v>175</v>
      </c>
      <c r="F19" s="53" t="s">
        <v>123</v>
      </c>
    </row>
    <row r="20" spans="1:6" x14ac:dyDescent="0.2">
      <c r="A20" s="48" t="s">
        <v>37</v>
      </c>
      <c r="B20" s="49">
        <f>[1]BIOL!D134</f>
        <v>2</v>
      </c>
      <c r="C20" s="49">
        <f>[1]BIOL!E132</f>
        <v>11</v>
      </c>
      <c r="D20" s="49">
        <f>B20+C20</f>
        <v>13</v>
      </c>
      <c r="E20" s="49">
        <f>[1]BIOL!D136</f>
        <v>43</v>
      </c>
      <c r="F20" s="55">
        <f>(D20/E20)</f>
        <v>0.30232558139534882</v>
      </c>
    </row>
    <row r="21" spans="1:6" x14ac:dyDescent="0.2">
      <c r="A21" s="48" t="s">
        <v>38</v>
      </c>
      <c r="B21" s="49">
        <f>'[1]CHEM &amp; BCHEM'!E74</f>
        <v>0</v>
      </c>
      <c r="C21" s="49">
        <f>'[1]CHEM &amp; BCHEM'!F72</f>
        <v>0</v>
      </c>
      <c r="D21" s="49">
        <f t="shared" ref="D21:D27" si="2">B21+C21</f>
        <v>0</v>
      </c>
      <c r="E21" s="49">
        <f>'[1]CHEM &amp; BCHEM'!E76</f>
        <v>24</v>
      </c>
      <c r="F21" s="55">
        <f t="shared" ref="F21:F24" si="3">(D21/E21)</f>
        <v>0</v>
      </c>
    </row>
    <row r="22" spans="1:6" x14ac:dyDescent="0.2">
      <c r="A22" s="48" t="s">
        <v>39</v>
      </c>
      <c r="B22" s="49">
        <f>'[1]GEOG &amp; GEOL'!D99</f>
        <v>4</v>
      </c>
      <c r="C22" s="49">
        <f>'[1]GEOG &amp; GEOL'!E97</f>
        <v>8</v>
      </c>
      <c r="D22" s="49">
        <f t="shared" si="2"/>
        <v>12</v>
      </c>
      <c r="E22" s="49">
        <f>'[1]GEOG &amp; GEOL'!D101</f>
        <v>33</v>
      </c>
      <c r="F22" s="55">
        <f t="shared" si="3"/>
        <v>0.36363636363636365</v>
      </c>
    </row>
    <row r="23" spans="1:6" x14ac:dyDescent="0.2">
      <c r="A23" s="48" t="s">
        <v>40</v>
      </c>
      <c r="B23" s="49">
        <f>[1]MATH!D143</f>
        <v>0</v>
      </c>
      <c r="C23" s="49">
        <f>[1]MATH!E141</f>
        <v>0</v>
      </c>
      <c r="D23" s="49">
        <f t="shared" si="2"/>
        <v>0</v>
      </c>
      <c r="E23" s="49">
        <f>[1]MATH!D145</f>
        <v>72</v>
      </c>
      <c r="F23" s="55">
        <f t="shared" si="3"/>
        <v>0</v>
      </c>
    </row>
    <row r="24" spans="1:6" x14ac:dyDescent="0.2">
      <c r="A24" s="48" t="s">
        <v>41</v>
      </c>
      <c r="B24" s="49">
        <f>[1]PHYS!E54</f>
        <v>0</v>
      </c>
      <c r="C24" s="49">
        <f>[1]PHYS!F52</f>
        <v>0</v>
      </c>
      <c r="D24" s="49">
        <f t="shared" si="2"/>
        <v>0</v>
      </c>
      <c r="E24" s="49">
        <f>[1]PHYS!E56</f>
        <v>15</v>
      </c>
      <c r="F24" s="55">
        <f t="shared" si="3"/>
        <v>0</v>
      </c>
    </row>
    <row r="25" spans="1:6" x14ac:dyDescent="0.2">
      <c r="A25" s="48" t="s">
        <v>42</v>
      </c>
      <c r="B25" s="49">
        <v>0</v>
      </c>
      <c r="C25" s="49">
        <v>0</v>
      </c>
      <c r="D25" s="49">
        <f t="shared" si="2"/>
        <v>0</v>
      </c>
      <c r="E25" s="49">
        <v>0</v>
      </c>
      <c r="F25" s="55">
        <v>0</v>
      </c>
    </row>
    <row r="26" spans="1:6" x14ac:dyDescent="0.2">
      <c r="B26" s="49"/>
      <c r="C26" s="49"/>
      <c r="D26" s="49"/>
      <c r="E26" s="49"/>
    </row>
    <row r="27" spans="1:6" s="15" customFormat="1" x14ac:dyDescent="0.2">
      <c r="A27" s="15" t="s">
        <v>30</v>
      </c>
      <c r="B27" s="19">
        <f>SUM(B20:B25)</f>
        <v>6</v>
      </c>
      <c r="C27" s="19">
        <f>SUM(C20:C25)</f>
        <v>19</v>
      </c>
      <c r="D27" s="49">
        <f t="shared" si="2"/>
        <v>25</v>
      </c>
      <c r="E27" s="19">
        <f>SUM(E20:E25)</f>
        <v>187</v>
      </c>
      <c r="F27" s="55">
        <f t="shared" ref="F27" si="4">(D27/E27)</f>
        <v>0.13368983957219252</v>
      </c>
    </row>
    <row r="30" spans="1:6" s="50" customFormat="1" x14ac:dyDescent="0.2">
      <c r="A30" s="50" t="s">
        <v>43</v>
      </c>
      <c r="F30" s="51"/>
    </row>
    <row r="31" spans="1:6" ht="40" customHeight="1" x14ac:dyDescent="0.2">
      <c r="A31" s="48" t="s">
        <v>26</v>
      </c>
      <c r="B31" s="53" t="s">
        <v>173</v>
      </c>
      <c r="C31" s="53" t="s">
        <v>174</v>
      </c>
      <c r="D31" s="53" t="s">
        <v>121</v>
      </c>
      <c r="E31" s="54" t="s">
        <v>175</v>
      </c>
      <c r="F31" s="53" t="s">
        <v>123</v>
      </c>
    </row>
    <row r="32" spans="1:6" x14ac:dyDescent="0.2">
      <c r="A32" s="48" t="s">
        <v>37</v>
      </c>
      <c r="B32" s="49">
        <f>[1]BIOL!D144</f>
        <v>9</v>
      </c>
      <c r="C32" s="49">
        <f>[1]BIOL!E142</f>
        <v>28</v>
      </c>
      <c r="D32" s="49">
        <f>B32+C32</f>
        <v>37</v>
      </c>
      <c r="E32" s="49">
        <f>[1]BIOL!D146</f>
        <v>116</v>
      </c>
      <c r="F32" s="55">
        <f>(D32/E32)</f>
        <v>0.31896551724137934</v>
      </c>
    </row>
    <row r="33" spans="1:16" x14ac:dyDescent="0.2">
      <c r="A33" s="48" t="s">
        <v>38</v>
      </c>
      <c r="B33" s="49">
        <f>'[1]CHEM &amp; BCHEM'!E86</f>
        <v>0</v>
      </c>
      <c r="C33" s="49">
        <f>'[1]CHEM &amp; BCHEM'!F84</f>
        <v>0</v>
      </c>
      <c r="D33" s="49">
        <f t="shared" ref="D33:D39" si="5">B33+C33</f>
        <v>0</v>
      </c>
      <c r="E33" s="49">
        <f>'[1]CHEM &amp; BCHEM'!E83</f>
        <v>55</v>
      </c>
      <c r="F33" s="55">
        <f t="shared" ref="F33:F36" si="6">(D33/E33)</f>
        <v>0</v>
      </c>
    </row>
    <row r="34" spans="1:16" x14ac:dyDescent="0.2">
      <c r="A34" s="48" t="s">
        <v>39</v>
      </c>
      <c r="B34" s="49">
        <f>'[1]GEOG &amp; GEOL'!D109</f>
        <v>11</v>
      </c>
      <c r="C34" s="49">
        <f>'[1]GEOG &amp; GEOL'!E107</f>
        <v>17</v>
      </c>
      <c r="D34" s="49">
        <f t="shared" si="5"/>
        <v>28</v>
      </c>
      <c r="E34" s="49">
        <f>'[1]GEOG &amp; GEOL'!D106</f>
        <v>81</v>
      </c>
      <c r="F34" s="55">
        <f t="shared" si="6"/>
        <v>0.34567901234567899</v>
      </c>
    </row>
    <row r="35" spans="1:16" x14ac:dyDescent="0.2">
      <c r="A35" s="48" t="s">
        <v>40</v>
      </c>
      <c r="B35" s="49">
        <f>[1]MATH!D153</f>
        <v>0</v>
      </c>
      <c r="C35" s="49">
        <f>[1]MATH!E151</f>
        <v>0</v>
      </c>
      <c r="D35" s="49">
        <f t="shared" si="5"/>
        <v>0</v>
      </c>
      <c r="E35" s="49">
        <f>[1]MATH!D150</f>
        <v>125</v>
      </c>
      <c r="F35" s="55">
        <f t="shared" si="6"/>
        <v>0</v>
      </c>
    </row>
    <row r="36" spans="1:16" x14ac:dyDescent="0.2">
      <c r="A36" s="48" t="s">
        <v>41</v>
      </c>
      <c r="B36" s="49">
        <f>[1]PHYS!E65</f>
        <v>0</v>
      </c>
      <c r="C36" s="49">
        <f>[1]PHYS!F63</f>
        <v>1</v>
      </c>
      <c r="D36" s="49">
        <f t="shared" si="5"/>
        <v>1</v>
      </c>
      <c r="E36" s="49">
        <f>[1]PHYS!E67</f>
        <v>36</v>
      </c>
      <c r="F36" s="55">
        <f t="shared" si="6"/>
        <v>2.7777777777777776E-2</v>
      </c>
    </row>
    <row r="37" spans="1:16" x14ac:dyDescent="0.2">
      <c r="A37" s="48" t="s">
        <v>42</v>
      </c>
      <c r="B37" s="49">
        <f>[1]SCMH!E11</f>
        <v>0</v>
      </c>
      <c r="C37" s="49">
        <f>[1]SCMH!F9</f>
        <v>2</v>
      </c>
      <c r="D37" s="49">
        <f t="shared" si="5"/>
        <v>2</v>
      </c>
      <c r="E37" s="49">
        <f>[1]SCMH!E8</f>
        <v>4</v>
      </c>
      <c r="F37" s="55">
        <v>0.5</v>
      </c>
    </row>
    <row r="38" spans="1:16" x14ac:dyDescent="0.2">
      <c r="B38" s="49"/>
      <c r="C38" s="49"/>
      <c r="D38" s="49"/>
      <c r="E38" s="49"/>
    </row>
    <row r="39" spans="1:16" s="15" customFormat="1" x14ac:dyDescent="0.2">
      <c r="A39" s="15" t="s">
        <v>30</v>
      </c>
      <c r="B39" s="19">
        <f>SUM(B32:B37)</f>
        <v>20</v>
      </c>
      <c r="C39" s="19">
        <f>SUM(C32:C37)</f>
        <v>48</v>
      </c>
      <c r="D39" s="49">
        <f t="shared" si="5"/>
        <v>68</v>
      </c>
      <c r="E39" s="19">
        <f>SUM(E32:E37)</f>
        <v>417</v>
      </c>
      <c r="F39" s="55">
        <f t="shared" ref="F39" si="7">(D39/E39)</f>
        <v>0.16306954436450841</v>
      </c>
    </row>
    <row r="42" spans="1:16" s="15" customFormat="1" x14ac:dyDescent="0.2">
      <c r="A42" s="56" t="s">
        <v>176</v>
      </c>
      <c r="B42" s="56"/>
      <c r="C42" s="56"/>
      <c r="D42" s="57"/>
      <c r="E42" s="58">
        <f>E39</f>
        <v>417</v>
      </c>
      <c r="F42" s="58"/>
      <c r="G42" s="26"/>
      <c r="H42" s="19"/>
      <c r="I42" s="19"/>
      <c r="J42" s="19"/>
      <c r="K42" s="19"/>
      <c r="L42" s="19"/>
      <c r="M42" s="19"/>
      <c r="N42" s="19"/>
      <c r="O42" s="19"/>
      <c r="P42" s="19"/>
    </row>
    <row r="43" spans="1:16" s="15" customFormat="1" x14ac:dyDescent="0.2">
      <c r="A43" s="59" t="s">
        <v>177</v>
      </c>
      <c r="B43" s="59"/>
      <c r="C43" s="59"/>
      <c r="D43" s="60"/>
      <c r="E43" s="58">
        <f>SUM(B39:C39)</f>
        <v>68</v>
      </c>
      <c r="F43" s="58"/>
      <c r="G43" s="26"/>
      <c r="H43" s="19"/>
      <c r="I43" s="19"/>
      <c r="J43" s="19"/>
      <c r="K43" s="19"/>
      <c r="L43" s="19"/>
      <c r="M43" s="19"/>
      <c r="N43" s="19"/>
      <c r="O43" s="19"/>
      <c r="P43" s="19"/>
    </row>
    <row r="44" spans="1:16" s="15" customFormat="1" x14ac:dyDescent="0.2">
      <c r="A44" s="59" t="s">
        <v>178</v>
      </c>
      <c r="B44" s="59"/>
      <c r="C44" s="59"/>
      <c r="D44" s="60"/>
      <c r="E44" s="61">
        <f>(E43/E42)</f>
        <v>0.16306954436450841</v>
      </c>
      <c r="F44" s="58"/>
      <c r="G44" s="26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">
    <mergeCell ref="A43:C43"/>
    <mergeCell ref="A44:C44"/>
    <mergeCell ref="A42:C42"/>
  </mergeCells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4" bestFit="1" customWidth="1"/>
    <col min="2" max="3" width="20.6640625" style="1" customWidth="1"/>
    <col min="4" max="4" width="15" style="1" customWidth="1"/>
    <col min="5" max="5" width="15" customWidth="1"/>
    <col min="6" max="6" width="21" style="4" customWidth="1"/>
  </cols>
  <sheetData>
    <row r="1" spans="1:8" s="6" customFormat="1" x14ac:dyDescent="0.2">
      <c r="A1" s="6" t="s">
        <v>95</v>
      </c>
      <c r="B1" s="12"/>
      <c r="C1" s="12"/>
      <c r="D1" s="12"/>
      <c r="F1" s="11"/>
    </row>
    <row r="2" spans="1:8" s="6" customFormat="1" x14ac:dyDescent="0.2">
      <c r="A2" s="6" t="s">
        <v>131</v>
      </c>
      <c r="B2" s="12"/>
      <c r="C2" s="12"/>
      <c r="D2" s="12"/>
      <c r="F2" s="11"/>
    </row>
    <row r="4" spans="1:8" x14ac:dyDescent="0.2">
      <c r="A4" s="16" t="s">
        <v>117</v>
      </c>
      <c r="B4" s="17"/>
      <c r="C4" s="17"/>
      <c r="D4" s="18" t="s">
        <v>132</v>
      </c>
      <c r="E4" s="18"/>
      <c r="F4" s="19"/>
      <c r="G4" s="19"/>
      <c r="H4" s="20"/>
    </row>
    <row r="5" spans="1:8" x14ac:dyDescent="0.2">
      <c r="A5" s="16" t="s">
        <v>119</v>
      </c>
      <c r="B5" s="21"/>
      <c r="C5" s="21"/>
      <c r="D5" s="22">
        <v>0.2</v>
      </c>
      <c r="E5" s="22"/>
      <c r="F5" s="19"/>
      <c r="G5" s="19"/>
      <c r="H5" s="20"/>
    </row>
    <row r="7" spans="1:8" x14ac:dyDescent="0.2">
      <c r="A7" s="6" t="s">
        <v>55</v>
      </c>
    </row>
    <row r="8" spans="1:8" ht="32" x14ac:dyDescent="0.2">
      <c r="A8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8" x14ac:dyDescent="0.2">
      <c r="A9" t="s">
        <v>96</v>
      </c>
      <c r="B9" s="1">
        <v>0</v>
      </c>
      <c r="C9" s="1">
        <v>0</v>
      </c>
      <c r="D9" s="1">
        <v>0</v>
      </c>
      <c r="E9" s="1">
        <v>8</v>
      </c>
      <c r="F9" s="2">
        <v>0</v>
      </c>
    </row>
    <row r="10" spans="1:8" x14ac:dyDescent="0.2">
      <c r="A10" t="s">
        <v>97</v>
      </c>
      <c r="B10" s="1">
        <v>0</v>
      </c>
      <c r="C10" s="1">
        <v>0</v>
      </c>
      <c r="D10" s="1">
        <v>0</v>
      </c>
      <c r="E10" s="1">
        <v>10</v>
      </c>
      <c r="F10" s="2">
        <v>0</v>
      </c>
    </row>
    <row r="11" spans="1:8" x14ac:dyDescent="0.2">
      <c r="A11" t="s">
        <v>98</v>
      </c>
      <c r="B11" s="1">
        <v>0</v>
      </c>
      <c r="C11" s="1">
        <v>0</v>
      </c>
      <c r="D11" s="1">
        <v>0</v>
      </c>
      <c r="E11" s="1">
        <v>10</v>
      </c>
      <c r="F11" s="2">
        <v>0</v>
      </c>
    </row>
    <row r="12" spans="1:8" x14ac:dyDescent="0.2">
      <c r="A12" t="s">
        <v>99</v>
      </c>
      <c r="B12" s="1">
        <v>5</v>
      </c>
      <c r="C12" s="1">
        <v>0</v>
      </c>
      <c r="D12" s="1">
        <v>5</v>
      </c>
      <c r="E12" s="1">
        <v>17</v>
      </c>
      <c r="F12" s="2">
        <f>B12/E12</f>
        <v>0.29411764705882354</v>
      </c>
    </row>
    <row r="13" spans="1:8" x14ac:dyDescent="0.2">
      <c r="A13" t="s">
        <v>100</v>
      </c>
      <c r="B13" s="1">
        <v>0</v>
      </c>
      <c r="C13" s="1">
        <v>0</v>
      </c>
      <c r="D13" s="1">
        <v>0</v>
      </c>
      <c r="E13" s="1">
        <v>9</v>
      </c>
      <c r="F13" s="2">
        <v>0</v>
      </c>
    </row>
    <row r="14" spans="1:8" x14ac:dyDescent="0.2">
      <c r="E14" s="1"/>
    </row>
    <row r="15" spans="1:8" x14ac:dyDescent="0.2">
      <c r="A15" t="s">
        <v>30</v>
      </c>
      <c r="B15" s="1">
        <f>SUM(B9:B13)</f>
        <v>5</v>
      </c>
      <c r="C15" s="1">
        <v>0</v>
      </c>
      <c r="D15" s="1">
        <v>5</v>
      </c>
      <c r="E15" s="1">
        <f>SUM(E9:E13)</f>
        <v>54</v>
      </c>
      <c r="F15" s="2">
        <f>B15/E15</f>
        <v>9.2592592592592587E-2</v>
      </c>
    </row>
    <row r="17" spans="1:6" x14ac:dyDescent="0.2">
      <c r="A17" s="6" t="s">
        <v>133</v>
      </c>
    </row>
    <row r="18" spans="1:6" ht="32" x14ac:dyDescent="0.2">
      <c r="A18" t="s">
        <v>26</v>
      </c>
      <c r="B18" s="27" t="s">
        <v>120</v>
      </c>
      <c r="C18" s="27" t="s">
        <v>3</v>
      </c>
      <c r="D18" s="27" t="s">
        <v>121</v>
      </c>
      <c r="E18" s="27" t="s">
        <v>122</v>
      </c>
      <c r="F18" s="28" t="s">
        <v>123</v>
      </c>
    </row>
    <row r="19" spans="1:6" x14ac:dyDescent="0.2">
      <c r="A19" t="s">
        <v>96</v>
      </c>
      <c r="B19" s="1">
        <v>0</v>
      </c>
      <c r="C19" s="1">
        <v>0</v>
      </c>
      <c r="D19" s="1">
        <v>0</v>
      </c>
      <c r="E19" s="1">
        <v>0</v>
      </c>
      <c r="F19" s="2">
        <v>0</v>
      </c>
    </row>
    <row r="20" spans="1:6" x14ac:dyDescent="0.2">
      <c r="A20" t="s">
        <v>97</v>
      </c>
      <c r="B20" s="1">
        <v>0</v>
      </c>
      <c r="C20" s="1">
        <v>0</v>
      </c>
      <c r="D20" s="1">
        <v>0</v>
      </c>
      <c r="E20" s="1">
        <v>0</v>
      </c>
      <c r="F20" s="2">
        <v>0</v>
      </c>
    </row>
    <row r="21" spans="1:6" x14ac:dyDescent="0.2">
      <c r="A21" t="s">
        <v>98</v>
      </c>
      <c r="B21" s="1">
        <v>0</v>
      </c>
      <c r="C21" s="1">
        <v>0</v>
      </c>
      <c r="D21" s="1">
        <v>0</v>
      </c>
      <c r="E21" s="1">
        <v>0</v>
      </c>
      <c r="F21" s="2">
        <v>0</v>
      </c>
    </row>
    <row r="22" spans="1:6" x14ac:dyDescent="0.2">
      <c r="A22" t="s">
        <v>99</v>
      </c>
      <c r="B22" s="1">
        <v>3</v>
      </c>
      <c r="C22" s="1">
        <v>0</v>
      </c>
      <c r="D22" s="1">
        <v>3</v>
      </c>
      <c r="E22" s="1">
        <v>6</v>
      </c>
      <c r="F22" s="2">
        <f>B22/E22</f>
        <v>0.5</v>
      </c>
    </row>
    <row r="23" spans="1:6" x14ac:dyDescent="0.2">
      <c r="A23" t="s">
        <v>100</v>
      </c>
      <c r="B23" s="1">
        <v>0</v>
      </c>
      <c r="C23" s="1">
        <v>0</v>
      </c>
      <c r="D23" s="1">
        <v>0</v>
      </c>
      <c r="E23" s="1">
        <v>16</v>
      </c>
      <c r="F23" s="2">
        <v>0</v>
      </c>
    </row>
    <row r="24" spans="1:6" x14ac:dyDescent="0.2">
      <c r="E24" s="1"/>
    </row>
    <row r="25" spans="1:6" x14ac:dyDescent="0.2">
      <c r="A25" t="s">
        <v>30</v>
      </c>
      <c r="B25" s="1">
        <f>SUM(B19:B23)</f>
        <v>3</v>
      </c>
      <c r="C25" s="1">
        <v>0</v>
      </c>
      <c r="D25" s="1">
        <v>3</v>
      </c>
      <c r="E25" s="1">
        <f>SUM(E19:E23)</f>
        <v>22</v>
      </c>
      <c r="F25" s="2">
        <f>B25/E25</f>
        <v>0.13636363636363635</v>
      </c>
    </row>
    <row r="27" spans="1:6" x14ac:dyDescent="0.2">
      <c r="A27" s="6" t="s">
        <v>43</v>
      </c>
    </row>
    <row r="28" spans="1:6" ht="32" x14ac:dyDescent="0.2">
      <c r="A28" t="s">
        <v>26</v>
      </c>
      <c r="B28" s="27" t="s">
        <v>120</v>
      </c>
      <c r="C28" s="27" t="s">
        <v>3</v>
      </c>
      <c r="D28" s="27" t="s">
        <v>121</v>
      </c>
      <c r="E28" s="27" t="s">
        <v>122</v>
      </c>
      <c r="F28" s="28" t="s">
        <v>123</v>
      </c>
    </row>
    <row r="29" spans="1:6" x14ac:dyDescent="0.2">
      <c r="A29" t="s">
        <v>96</v>
      </c>
      <c r="B29" s="1">
        <v>0</v>
      </c>
      <c r="C29" s="1">
        <v>0</v>
      </c>
      <c r="D29" s="1">
        <v>0</v>
      </c>
      <c r="E29" s="1">
        <v>8</v>
      </c>
      <c r="F29" s="2">
        <v>0</v>
      </c>
    </row>
    <row r="30" spans="1:6" x14ac:dyDescent="0.2">
      <c r="A30" t="s">
        <v>97</v>
      </c>
      <c r="B30" s="1">
        <v>0</v>
      </c>
      <c r="C30" s="1">
        <v>0</v>
      </c>
      <c r="D30" s="1">
        <v>0</v>
      </c>
      <c r="E30" s="1">
        <v>10</v>
      </c>
      <c r="F30" s="2">
        <v>0</v>
      </c>
    </row>
    <row r="31" spans="1:6" x14ac:dyDescent="0.2">
      <c r="A31" t="s">
        <v>98</v>
      </c>
      <c r="B31" s="1">
        <v>0</v>
      </c>
      <c r="C31" s="1">
        <v>0</v>
      </c>
      <c r="D31" s="1">
        <v>0</v>
      </c>
      <c r="E31" s="1">
        <v>10</v>
      </c>
      <c r="F31" s="2">
        <v>0</v>
      </c>
    </row>
    <row r="32" spans="1:6" x14ac:dyDescent="0.2">
      <c r="A32" t="s">
        <v>99</v>
      </c>
      <c r="B32" s="1">
        <v>8</v>
      </c>
      <c r="C32" s="1">
        <v>0</v>
      </c>
      <c r="D32" s="1">
        <v>8</v>
      </c>
      <c r="E32" s="1">
        <v>23</v>
      </c>
      <c r="F32" s="2">
        <f>B32/E32</f>
        <v>0.34782608695652173</v>
      </c>
    </row>
    <row r="33" spans="1:6" x14ac:dyDescent="0.2">
      <c r="A33" t="s">
        <v>100</v>
      </c>
      <c r="B33" s="1">
        <v>0</v>
      </c>
      <c r="C33" s="1">
        <v>0</v>
      </c>
      <c r="D33" s="1">
        <v>0</v>
      </c>
      <c r="E33" s="1">
        <v>25</v>
      </c>
      <c r="F33" s="2">
        <v>0</v>
      </c>
    </row>
    <row r="34" spans="1:6" x14ac:dyDescent="0.2">
      <c r="E34" s="1"/>
    </row>
    <row r="35" spans="1:6" x14ac:dyDescent="0.2">
      <c r="A35" t="s">
        <v>30</v>
      </c>
      <c r="B35" s="1">
        <f>SUM(B29:B33)</f>
        <v>8</v>
      </c>
      <c r="C35" s="1">
        <f t="shared" ref="C35:D35" si="0">SUM(C29:C33)</f>
        <v>0</v>
      </c>
      <c r="D35" s="1">
        <f t="shared" si="0"/>
        <v>8</v>
      </c>
      <c r="E35" s="1">
        <f>SUM(E29:E33)</f>
        <v>76</v>
      </c>
      <c r="F35" s="2">
        <f>B35/E35</f>
        <v>0.10526315789473684</v>
      </c>
    </row>
  </sheetData>
  <pageMargins left="0.75" right="0.75" top="1" bottom="1" header="0.5" footer="0.5"/>
  <pageSetup scale="83"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4" bestFit="1" customWidth="1"/>
    <col min="2" max="2" width="20.6640625" style="1" customWidth="1"/>
    <col min="3" max="3" width="15" customWidth="1"/>
    <col min="4" max="4" width="21" style="1" customWidth="1"/>
  </cols>
  <sheetData>
    <row r="1" spans="1:6" x14ac:dyDescent="0.2">
      <c r="A1" s="6" t="s">
        <v>102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118</v>
      </c>
      <c r="D4" s="19"/>
      <c r="E4" s="19"/>
      <c r="F4" s="20"/>
    </row>
    <row r="5" spans="1:6" x14ac:dyDescent="0.2">
      <c r="A5" s="16" t="s">
        <v>119</v>
      </c>
      <c r="B5" s="21"/>
      <c r="C5" s="22">
        <v>0</v>
      </c>
      <c r="D5" s="19"/>
      <c r="E5" s="19"/>
      <c r="F5" s="20"/>
    </row>
    <row r="6" spans="1:6" x14ac:dyDescent="0.2">
      <c r="C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105</v>
      </c>
      <c r="B9" s="1">
        <v>0</v>
      </c>
      <c r="C9" s="1">
        <v>0</v>
      </c>
      <c r="D9" s="1">
        <v>0</v>
      </c>
      <c r="E9" s="1">
        <v>11</v>
      </c>
      <c r="F9" s="2">
        <f>D9/E9</f>
        <v>0</v>
      </c>
    </row>
    <row r="10" spans="1:6" x14ac:dyDescent="0.2">
      <c r="C10" s="1"/>
      <c r="E10" s="1"/>
      <c r="F10" s="1"/>
    </row>
    <row r="11" spans="1:6" x14ac:dyDescent="0.2">
      <c r="A11" t="s">
        <v>124</v>
      </c>
      <c r="B11" s="1">
        <f>SUM(B9:B9)</f>
        <v>0</v>
      </c>
      <c r="C11" s="1">
        <f>SUM(C9:C9)</f>
        <v>0</v>
      </c>
      <c r="D11" s="1">
        <f>SUM(D9:D9)</f>
        <v>0</v>
      </c>
      <c r="E11" s="1">
        <f>SUM(E9:E9)</f>
        <v>11</v>
      </c>
      <c r="F11" s="2">
        <f>D11/E11</f>
        <v>0</v>
      </c>
    </row>
    <row r="12" spans="1:6" x14ac:dyDescent="0.2">
      <c r="C12" s="1"/>
      <c r="E12" s="1"/>
      <c r="F12" s="1"/>
    </row>
    <row r="13" spans="1:6" x14ac:dyDescent="0.2">
      <c r="A13" s="23" t="s">
        <v>44</v>
      </c>
      <c r="B13" s="24"/>
      <c r="C13" s="24"/>
      <c r="D13" s="24"/>
      <c r="E13" s="24"/>
      <c r="F13" s="24"/>
    </row>
    <row r="14" spans="1:6" ht="48" x14ac:dyDescent="0.2">
      <c r="A14" s="26" t="s">
        <v>26</v>
      </c>
      <c r="B14" s="27" t="s">
        <v>120</v>
      </c>
      <c r="C14" s="27" t="s">
        <v>3</v>
      </c>
      <c r="D14" s="27" t="s">
        <v>121</v>
      </c>
      <c r="E14" s="27" t="s">
        <v>122</v>
      </c>
      <c r="F14" s="28" t="s">
        <v>123</v>
      </c>
    </row>
    <row r="15" spans="1:6" x14ac:dyDescent="0.2">
      <c r="A15" t="s">
        <v>105</v>
      </c>
      <c r="B15" s="1">
        <v>0</v>
      </c>
      <c r="C15" s="1">
        <v>0</v>
      </c>
      <c r="D15" s="1">
        <v>0</v>
      </c>
      <c r="E15" s="1">
        <v>20</v>
      </c>
      <c r="F15" s="2">
        <f>D15/E15</f>
        <v>0</v>
      </c>
    </row>
    <row r="16" spans="1:6" x14ac:dyDescent="0.2">
      <c r="C16" s="1"/>
      <c r="E16" s="1"/>
      <c r="F16" s="1"/>
    </row>
    <row r="17" spans="1:6" x14ac:dyDescent="0.2">
      <c r="A17" t="s">
        <v>125</v>
      </c>
      <c r="B17" s="1">
        <f>SUM(B15:B15)</f>
        <v>0</v>
      </c>
      <c r="C17" s="1">
        <f>SUM(C15:C15)</f>
        <v>0</v>
      </c>
      <c r="D17" s="1">
        <f>SUM(D15:D15)</f>
        <v>0</v>
      </c>
      <c r="E17" s="1">
        <f>SUM(E15:E15)</f>
        <v>20</v>
      </c>
      <c r="F17" s="2">
        <f>D17/E17</f>
        <v>0</v>
      </c>
    </row>
    <row r="18" spans="1:6" x14ac:dyDescent="0.2">
      <c r="C18" s="1"/>
      <c r="E18" s="1"/>
      <c r="F18" s="1"/>
    </row>
    <row r="19" spans="1:6" x14ac:dyDescent="0.2">
      <c r="A19" s="6" t="s">
        <v>126</v>
      </c>
      <c r="C19" s="1"/>
      <c r="E19" s="1"/>
      <c r="F19" s="1"/>
    </row>
    <row r="20" spans="1:6" ht="48" x14ac:dyDescent="0.2">
      <c r="A20" s="26" t="s">
        <v>26</v>
      </c>
      <c r="B20" s="27" t="s">
        <v>120</v>
      </c>
      <c r="C20" s="27" t="s">
        <v>3</v>
      </c>
      <c r="D20" s="27" t="s">
        <v>121</v>
      </c>
      <c r="E20" s="27" t="s">
        <v>122</v>
      </c>
      <c r="F20" s="28" t="s">
        <v>123</v>
      </c>
    </row>
    <row r="21" spans="1:6" x14ac:dyDescent="0.2">
      <c r="A21" t="s">
        <v>105</v>
      </c>
      <c r="B21" s="1">
        <v>0</v>
      </c>
      <c r="C21" s="1">
        <v>0</v>
      </c>
      <c r="D21" s="1">
        <v>0</v>
      </c>
      <c r="E21" s="1">
        <v>31</v>
      </c>
      <c r="F21" s="2">
        <f>D21/E21</f>
        <v>0</v>
      </c>
    </row>
    <row r="22" spans="1:6" x14ac:dyDescent="0.2">
      <c r="C22" s="1"/>
      <c r="E22" s="1"/>
      <c r="F22" s="1"/>
    </row>
    <row r="23" spans="1:6" x14ac:dyDescent="0.2">
      <c r="A23" t="s">
        <v>127</v>
      </c>
      <c r="B23" s="1">
        <f>SUM(B21:B21)</f>
        <v>0</v>
      </c>
      <c r="C23" s="1">
        <f>SUM(C21:C21)</f>
        <v>0</v>
      </c>
      <c r="D23" s="1">
        <f>SUM(D21:D21)</f>
        <v>0</v>
      </c>
      <c r="E23" s="1">
        <f>SUM(E21:E21)</f>
        <v>31</v>
      </c>
      <c r="F23" s="2">
        <f>D23/E23</f>
        <v>0</v>
      </c>
    </row>
    <row r="24" spans="1:6" x14ac:dyDescent="0.2">
      <c r="B24"/>
      <c r="D24"/>
    </row>
  </sheetData>
  <pageMargins left="0.75" right="0.75" top="1" bottom="1" header="0.5" footer="0.5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36.1640625" customWidth="1"/>
    <col min="2" max="2" width="20.6640625" customWidth="1"/>
    <col min="3" max="3" width="15" customWidth="1"/>
    <col min="4" max="4" width="21" customWidth="1"/>
  </cols>
  <sheetData>
    <row r="1" spans="1:6" x14ac:dyDescent="0.2">
      <c r="A1" s="6" t="s">
        <v>101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118</v>
      </c>
      <c r="D4" s="19"/>
      <c r="E4" s="19"/>
      <c r="F4" s="20"/>
    </row>
    <row r="5" spans="1:6" x14ac:dyDescent="0.2">
      <c r="A5" s="16" t="s">
        <v>119</v>
      </c>
      <c r="B5" s="21"/>
      <c r="C5" s="22">
        <v>0</v>
      </c>
      <c r="D5" s="19"/>
      <c r="E5" s="19"/>
      <c r="F5" s="20"/>
    </row>
    <row r="6" spans="1:6" x14ac:dyDescent="0.2">
      <c r="B6" s="1"/>
      <c r="C6" s="1"/>
      <c r="D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101</v>
      </c>
      <c r="B9" s="1">
        <v>0</v>
      </c>
      <c r="C9" s="1">
        <v>0</v>
      </c>
      <c r="D9" s="1">
        <v>0</v>
      </c>
      <c r="E9" s="1">
        <v>0</v>
      </c>
      <c r="F9" s="2">
        <v>0</v>
      </c>
    </row>
    <row r="10" spans="1:6" x14ac:dyDescent="0.2">
      <c r="B10" s="1"/>
      <c r="C10" s="1"/>
      <c r="D10" s="1"/>
      <c r="E10" s="1"/>
      <c r="F10" s="1"/>
    </row>
    <row r="11" spans="1:6" x14ac:dyDescent="0.2">
      <c r="A11" t="s">
        <v>124</v>
      </c>
      <c r="B11" s="1">
        <f>SUM(B9:B9)</f>
        <v>0</v>
      </c>
      <c r="C11" s="1">
        <f>SUM(C9:C9)</f>
        <v>0</v>
      </c>
      <c r="D11" s="1">
        <f>SUM(D9:D9)</f>
        <v>0</v>
      </c>
      <c r="E11" s="1">
        <f>SUM(E9:E9)</f>
        <v>0</v>
      </c>
      <c r="F11" s="2">
        <v>0</v>
      </c>
    </row>
    <row r="12" spans="1:6" x14ac:dyDescent="0.2">
      <c r="B12" s="1"/>
      <c r="C12" s="1"/>
      <c r="D12" s="1"/>
      <c r="E12" s="1"/>
      <c r="F12" s="1"/>
    </row>
    <row r="13" spans="1:6" x14ac:dyDescent="0.2">
      <c r="A13" s="23" t="s">
        <v>44</v>
      </c>
      <c r="B13" s="24"/>
      <c r="C13" s="24"/>
      <c r="D13" s="24"/>
      <c r="E13" s="24"/>
      <c r="F13" s="24"/>
    </row>
    <row r="14" spans="1:6" ht="48" x14ac:dyDescent="0.2">
      <c r="A14" s="26" t="s">
        <v>26</v>
      </c>
      <c r="B14" s="27" t="s">
        <v>120</v>
      </c>
      <c r="C14" s="27" t="s">
        <v>3</v>
      </c>
      <c r="D14" s="27" t="s">
        <v>121</v>
      </c>
      <c r="E14" s="27" t="s">
        <v>122</v>
      </c>
      <c r="F14" s="28" t="s">
        <v>123</v>
      </c>
    </row>
    <row r="15" spans="1:6" x14ac:dyDescent="0.2">
      <c r="A15" t="s">
        <v>101</v>
      </c>
      <c r="B15" s="1">
        <v>0</v>
      </c>
      <c r="C15" s="1">
        <v>0</v>
      </c>
      <c r="D15" s="1">
        <v>0</v>
      </c>
      <c r="E15" s="1">
        <v>48</v>
      </c>
      <c r="F15" s="2">
        <f>D15/E15</f>
        <v>0</v>
      </c>
    </row>
    <row r="16" spans="1:6" x14ac:dyDescent="0.2">
      <c r="B16" s="1"/>
      <c r="C16" s="1"/>
      <c r="D16" s="1"/>
      <c r="E16" s="1"/>
      <c r="F16" s="1"/>
    </row>
    <row r="17" spans="1:6" x14ac:dyDescent="0.2">
      <c r="A17" t="s">
        <v>125</v>
      </c>
      <c r="B17" s="1">
        <f>SUM(B15:B15)</f>
        <v>0</v>
      </c>
      <c r="C17" s="1">
        <f>SUM(C15:C15)</f>
        <v>0</v>
      </c>
      <c r="D17" s="1">
        <f>SUM(D15:D15)</f>
        <v>0</v>
      </c>
      <c r="E17" s="1">
        <f>SUM(E15:E15)</f>
        <v>48</v>
      </c>
      <c r="F17" s="2">
        <f>D17/E17</f>
        <v>0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6" t="s">
        <v>126</v>
      </c>
      <c r="B19" s="1"/>
      <c r="C19" s="1"/>
      <c r="D19" s="1"/>
      <c r="E19" s="1"/>
      <c r="F19" s="1"/>
    </row>
    <row r="20" spans="1:6" ht="48" x14ac:dyDescent="0.2">
      <c r="A20" s="26" t="s">
        <v>26</v>
      </c>
      <c r="B20" s="27" t="s">
        <v>120</v>
      </c>
      <c r="C20" s="27" t="s">
        <v>3</v>
      </c>
      <c r="D20" s="27" t="s">
        <v>121</v>
      </c>
      <c r="E20" s="27" t="s">
        <v>122</v>
      </c>
      <c r="F20" s="28" t="s">
        <v>123</v>
      </c>
    </row>
    <row r="21" spans="1:6" x14ac:dyDescent="0.2">
      <c r="A21" t="s">
        <v>101</v>
      </c>
      <c r="B21" s="1">
        <v>0</v>
      </c>
      <c r="C21" s="1">
        <v>0</v>
      </c>
      <c r="D21" s="1">
        <v>0</v>
      </c>
      <c r="E21" s="1">
        <v>48</v>
      </c>
      <c r="F21" s="2">
        <f>D21/E21</f>
        <v>0</v>
      </c>
    </row>
    <row r="22" spans="1:6" x14ac:dyDescent="0.2">
      <c r="B22" s="1"/>
      <c r="C22" s="1"/>
      <c r="D22" s="1"/>
      <c r="E22" s="1"/>
      <c r="F22" s="1"/>
    </row>
    <row r="23" spans="1:6" x14ac:dyDescent="0.2">
      <c r="A23" t="s">
        <v>127</v>
      </c>
      <c r="B23" s="1">
        <f>SUM(B21:B21)</f>
        <v>0</v>
      </c>
      <c r="C23" s="1">
        <f>SUM(C21:C21)</f>
        <v>0</v>
      </c>
      <c r="D23" s="1">
        <f>SUM(D21:D21)</f>
        <v>0</v>
      </c>
      <c r="E23" s="1">
        <f>SUM(E21:E21)</f>
        <v>48</v>
      </c>
      <c r="F23" s="2">
        <f>D23/E23</f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4" bestFit="1" customWidth="1"/>
    <col min="2" max="2" width="20.6640625" style="1" customWidth="1"/>
    <col min="3" max="3" width="15" customWidth="1"/>
    <col min="4" max="4" width="21" style="1" customWidth="1"/>
  </cols>
  <sheetData>
    <row r="1" spans="1:6" x14ac:dyDescent="0.2">
      <c r="A1" s="6" t="s">
        <v>128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129</v>
      </c>
      <c r="D4" s="19"/>
      <c r="E4" s="19"/>
      <c r="F4" s="20"/>
    </row>
    <row r="5" spans="1:6" x14ac:dyDescent="0.2">
      <c r="A5" s="16" t="s">
        <v>119</v>
      </c>
      <c r="B5" s="21"/>
      <c r="C5" s="22">
        <v>1</v>
      </c>
      <c r="D5" s="19"/>
      <c r="E5" s="19"/>
      <c r="F5" s="20"/>
    </row>
    <row r="6" spans="1:6" x14ac:dyDescent="0.2">
      <c r="C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130</v>
      </c>
      <c r="B9" s="1">
        <v>0</v>
      </c>
      <c r="C9" s="1">
        <v>3</v>
      </c>
      <c r="D9" s="1">
        <v>3</v>
      </c>
      <c r="E9" s="1">
        <v>5</v>
      </c>
      <c r="F9" s="2">
        <f>D9/E9</f>
        <v>0.6</v>
      </c>
    </row>
    <row r="10" spans="1:6" x14ac:dyDescent="0.2">
      <c r="C10" s="1"/>
      <c r="E10" s="1"/>
      <c r="F10" s="1"/>
    </row>
    <row r="11" spans="1:6" x14ac:dyDescent="0.2">
      <c r="A11" t="s">
        <v>124</v>
      </c>
      <c r="B11" s="1">
        <f>SUM(B9:B9)</f>
        <v>0</v>
      </c>
      <c r="C11" s="1">
        <f>SUM(C9:C9)</f>
        <v>3</v>
      </c>
      <c r="D11" s="1">
        <f>SUM(D9:D9)</f>
        <v>3</v>
      </c>
      <c r="E11" s="1">
        <f>SUM(E9:E9)</f>
        <v>5</v>
      </c>
      <c r="F11" s="2">
        <f>D11/E11</f>
        <v>0.6</v>
      </c>
    </row>
    <row r="12" spans="1:6" x14ac:dyDescent="0.2">
      <c r="C12" s="1"/>
      <c r="E12" s="1"/>
      <c r="F12" s="1"/>
    </row>
    <row r="13" spans="1:6" x14ac:dyDescent="0.2">
      <c r="A13" s="23" t="s">
        <v>44</v>
      </c>
      <c r="B13" s="24"/>
      <c r="C13" s="24"/>
      <c r="D13" s="24"/>
      <c r="E13" s="24"/>
      <c r="F13" s="24"/>
    </row>
    <row r="14" spans="1:6" ht="48" x14ac:dyDescent="0.2">
      <c r="A14" s="26" t="s">
        <v>26</v>
      </c>
      <c r="B14" s="27" t="s">
        <v>120</v>
      </c>
      <c r="C14" s="27" t="s">
        <v>3</v>
      </c>
      <c r="D14" s="27" t="s">
        <v>121</v>
      </c>
      <c r="E14" s="27" t="s">
        <v>122</v>
      </c>
      <c r="F14" s="28" t="s">
        <v>123</v>
      </c>
    </row>
    <row r="15" spans="1:6" x14ac:dyDescent="0.2">
      <c r="A15" t="s">
        <v>130</v>
      </c>
      <c r="B15" s="1">
        <v>0</v>
      </c>
      <c r="C15" s="1">
        <v>0</v>
      </c>
      <c r="D15" s="1">
        <v>0</v>
      </c>
      <c r="E15" s="1">
        <v>115</v>
      </c>
      <c r="F15" s="2">
        <f>D15/E15</f>
        <v>0</v>
      </c>
    </row>
    <row r="16" spans="1:6" x14ac:dyDescent="0.2">
      <c r="C16" s="1"/>
      <c r="E16" s="1"/>
      <c r="F16" s="1"/>
    </row>
    <row r="17" spans="1:6" x14ac:dyDescent="0.2">
      <c r="A17" t="s">
        <v>125</v>
      </c>
      <c r="B17" s="1">
        <f>SUM(B15:B15)</f>
        <v>0</v>
      </c>
      <c r="C17" s="1">
        <f>SUM(C15:C15)</f>
        <v>0</v>
      </c>
      <c r="D17" s="1">
        <f>SUM(D15:D15)</f>
        <v>0</v>
      </c>
      <c r="E17" s="1">
        <f>SUM(E15:E15)</f>
        <v>115</v>
      </c>
      <c r="F17" s="2">
        <f>D17/E17</f>
        <v>0</v>
      </c>
    </row>
    <row r="18" spans="1:6" x14ac:dyDescent="0.2">
      <c r="C18" s="1"/>
      <c r="E18" s="1"/>
      <c r="F18" s="1"/>
    </row>
    <row r="19" spans="1:6" x14ac:dyDescent="0.2">
      <c r="A19" s="6" t="s">
        <v>126</v>
      </c>
      <c r="C19" s="1"/>
      <c r="E19" s="1"/>
      <c r="F19" s="1"/>
    </row>
    <row r="20" spans="1:6" ht="48" x14ac:dyDescent="0.2">
      <c r="A20" s="26" t="s">
        <v>26</v>
      </c>
      <c r="B20" s="27" t="s">
        <v>120</v>
      </c>
      <c r="C20" s="27" t="s">
        <v>3</v>
      </c>
      <c r="D20" s="27" t="s">
        <v>121</v>
      </c>
      <c r="E20" s="27" t="s">
        <v>122</v>
      </c>
      <c r="F20" s="28" t="s">
        <v>123</v>
      </c>
    </row>
    <row r="21" spans="1:6" x14ac:dyDescent="0.2">
      <c r="A21" t="s">
        <v>130</v>
      </c>
      <c r="B21" s="1">
        <v>0</v>
      </c>
      <c r="C21" s="1">
        <v>3</v>
      </c>
      <c r="D21" s="1">
        <v>3</v>
      </c>
      <c r="E21" s="1">
        <v>120</v>
      </c>
      <c r="F21" s="2">
        <f>D21/E21</f>
        <v>2.5000000000000001E-2</v>
      </c>
    </row>
    <row r="22" spans="1:6" x14ac:dyDescent="0.2">
      <c r="C22" s="1"/>
      <c r="E22" s="1"/>
      <c r="F22" s="1"/>
    </row>
    <row r="23" spans="1:6" x14ac:dyDescent="0.2">
      <c r="A23" t="s">
        <v>127</v>
      </c>
      <c r="B23" s="1">
        <f>SUM(B21:B21)</f>
        <v>0</v>
      </c>
      <c r="C23" s="1">
        <f>SUM(C21:C21)</f>
        <v>3</v>
      </c>
      <c r="D23" s="1">
        <f>SUM(D21:D21)</f>
        <v>3</v>
      </c>
      <c r="E23" s="1">
        <f>SUM(E21:E21)</f>
        <v>120</v>
      </c>
      <c r="F23" s="2">
        <f>D23/E23</f>
        <v>2.5000000000000001E-2</v>
      </c>
    </row>
    <row r="24" spans="1:6" x14ac:dyDescent="0.2">
      <c r="B24"/>
      <c r="D24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150" zoomScaleNormal="150" zoomScalePageLayoutView="150" workbookViewId="0">
      <selection activeCell="A20" sqref="A20"/>
    </sheetView>
  </sheetViews>
  <sheetFormatPr baseColWidth="10" defaultColWidth="11" defaultRowHeight="16" x14ac:dyDescent="0.2"/>
  <cols>
    <col min="1" max="1" width="28.83203125" customWidth="1"/>
    <col min="2" max="2" width="8.83203125" style="1" customWidth="1"/>
    <col min="3" max="3" width="7.1640625" style="1" customWidth="1"/>
    <col min="4" max="4" width="7.5" style="1" customWidth="1"/>
    <col min="5" max="5" width="5.33203125" style="4" customWidth="1"/>
    <col min="6" max="6" width="8.5" style="2" customWidth="1"/>
    <col min="7" max="7" width="7.5" style="2" customWidth="1"/>
    <col min="8" max="8" width="6.83203125" style="2" customWidth="1"/>
    <col min="9" max="9" width="3.1640625" style="4" customWidth="1"/>
    <col min="10" max="10" width="8.5" style="1" customWidth="1"/>
    <col min="11" max="11" width="7.33203125" style="1" customWidth="1"/>
    <col min="12" max="12" width="6.1640625" style="1" customWidth="1"/>
    <col min="13" max="13" width="5" style="1" customWidth="1"/>
    <col min="14" max="14" width="8.6640625" style="2" customWidth="1"/>
    <col min="15" max="15" width="7.6640625" style="2" customWidth="1"/>
    <col min="16" max="16" width="6.83203125" style="2" customWidth="1"/>
    <col min="17" max="17" width="3.33203125" style="1" customWidth="1"/>
    <col min="18" max="18" width="9" style="1" customWidth="1"/>
    <col min="19" max="19" width="7" style="1" customWidth="1"/>
    <col min="20" max="20" width="6.6640625" style="1" customWidth="1"/>
    <col min="21" max="21" width="5.33203125" style="1" customWidth="1"/>
    <col min="22" max="22" width="8.6640625" style="2" customWidth="1"/>
    <col min="23" max="23" width="7.1640625" style="2" customWidth="1"/>
    <col min="24" max="24" width="6.6640625" style="2" customWidth="1"/>
  </cols>
  <sheetData>
    <row r="1" spans="1:24" s="6" customFormat="1" x14ac:dyDescent="0.2">
      <c r="A1" s="6" t="s">
        <v>0</v>
      </c>
      <c r="B1" s="12"/>
      <c r="C1" s="12"/>
      <c r="D1" s="12"/>
      <c r="E1" s="11"/>
      <c r="F1" s="13"/>
      <c r="G1" s="13"/>
      <c r="H1" s="13"/>
      <c r="I1" s="11"/>
      <c r="J1" s="12"/>
      <c r="K1" s="12"/>
      <c r="L1" s="12"/>
      <c r="M1" s="12"/>
      <c r="N1" s="13"/>
      <c r="O1" s="13"/>
      <c r="P1" s="13"/>
      <c r="Q1" s="12"/>
      <c r="R1" s="12"/>
      <c r="S1" s="12"/>
      <c r="T1" s="12"/>
      <c r="U1" s="12"/>
      <c r="V1" s="13"/>
      <c r="W1" s="13"/>
      <c r="X1" s="13"/>
    </row>
    <row r="2" spans="1:24" s="6" customFormat="1" x14ac:dyDescent="0.2">
      <c r="A2" s="6" t="s">
        <v>109</v>
      </c>
      <c r="B2" s="12"/>
      <c r="C2" s="12"/>
      <c r="D2" s="12"/>
      <c r="E2" s="11"/>
      <c r="F2" s="13"/>
      <c r="G2" s="13"/>
      <c r="H2" s="13"/>
      <c r="I2" s="11"/>
      <c r="J2" s="12"/>
      <c r="K2" s="12"/>
      <c r="L2" s="12"/>
      <c r="M2" s="12"/>
      <c r="N2" s="13"/>
      <c r="O2" s="13"/>
      <c r="P2" s="13"/>
      <c r="Q2" s="12"/>
      <c r="R2" s="12"/>
      <c r="S2" s="12"/>
      <c r="T2" s="12"/>
      <c r="U2" s="12"/>
      <c r="V2" s="13"/>
      <c r="W2" s="13"/>
      <c r="X2" s="13"/>
    </row>
    <row r="3" spans="1:24" s="6" customFormat="1" x14ac:dyDescent="0.2">
      <c r="A3" s="6" t="s">
        <v>110</v>
      </c>
      <c r="B3" s="12"/>
      <c r="C3" s="12"/>
      <c r="D3" s="12"/>
      <c r="E3" s="11"/>
      <c r="F3" s="13"/>
      <c r="G3" s="13"/>
      <c r="H3" s="13"/>
      <c r="I3" s="11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3"/>
      <c r="W3" s="13"/>
      <c r="X3" s="13"/>
    </row>
    <row r="4" spans="1:24" s="6" customFormat="1" x14ac:dyDescent="0.2">
      <c r="B4" s="12"/>
      <c r="C4" s="12"/>
      <c r="D4" s="12"/>
      <c r="E4" s="11"/>
      <c r="F4" s="13"/>
      <c r="G4" s="13"/>
      <c r="H4" s="13"/>
      <c r="I4" s="11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3"/>
      <c r="W4" s="13"/>
      <c r="X4" s="13"/>
    </row>
    <row r="5" spans="1:24" s="6" customFormat="1" x14ac:dyDescent="0.2">
      <c r="B5" s="12"/>
      <c r="C5" s="12"/>
      <c r="D5" s="12"/>
      <c r="E5" s="11" t="s">
        <v>68</v>
      </c>
      <c r="F5" s="13"/>
      <c r="G5" s="13"/>
      <c r="H5" s="13"/>
      <c r="I5" s="11"/>
      <c r="J5" s="12"/>
      <c r="K5" s="12"/>
      <c r="L5" s="12"/>
      <c r="M5" s="12" t="s">
        <v>76</v>
      </c>
      <c r="N5" s="13"/>
      <c r="O5" s="13"/>
      <c r="P5" s="13"/>
      <c r="Q5" s="12"/>
      <c r="R5" s="12"/>
      <c r="S5" s="12"/>
      <c r="U5" s="12" t="s">
        <v>77</v>
      </c>
      <c r="V5" s="13"/>
      <c r="W5" s="13"/>
      <c r="X5" s="13"/>
    </row>
    <row r="6" spans="1:24" s="8" customFormat="1" ht="32" x14ac:dyDescent="0.2">
      <c r="A6" s="8" t="s">
        <v>103</v>
      </c>
      <c r="B6" s="9" t="s">
        <v>69</v>
      </c>
      <c r="C6" s="9" t="s">
        <v>70</v>
      </c>
      <c r="D6" s="9" t="s">
        <v>71</v>
      </c>
      <c r="E6" s="9" t="s">
        <v>72</v>
      </c>
      <c r="F6" s="14" t="s">
        <v>75</v>
      </c>
      <c r="G6" s="14" t="s">
        <v>73</v>
      </c>
      <c r="H6" s="14" t="s">
        <v>74</v>
      </c>
      <c r="I6" s="9"/>
      <c r="J6" s="9" t="s">
        <v>69</v>
      </c>
      <c r="K6" s="9" t="s">
        <v>70</v>
      </c>
      <c r="L6" s="9" t="s">
        <v>71</v>
      </c>
      <c r="M6" s="9" t="s">
        <v>72</v>
      </c>
      <c r="N6" s="14" t="s">
        <v>75</v>
      </c>
      <c r="O6" s="14" t="s">
        <v>73</v>
      </c>
      <c r="P6" s="14" t="s">
        <v>74</v>
      </c>
      <c r="Q6" s="9"/>
      <c r="R6" s="9" t="s">
        <v>69</v>
      </c>
      <c r="S6" s="9" t="s">
        <v>70</v>
      </c>
      <c r="T6" s="9" t="s">
        <v>71</v>
      </c>
      <c r="U6" s="9" t="s">
        <v>72</v>
      </c>
      <c r="V6" s="14" t="s">
        <v>75</v>
      </c>
      <c r="W6" s="14" t="s">
        <v>73</v>
      </c>
      <c r="X6" s="14" t="s">
        <v>74</v>
      </c>
    </row>
    <row r="7" spans="1:24" x14ac:dyDescent="0.2">
      <c r="A7" t="s">
        <v>5</v>
      </c>
      <c r="B7" s="1">
        <v>24</v>
      </c>
      <c r="C7" s="1">
        <v>29</v>
      </c>
      <c r="D7" s="1">
        <f t="shared" ref="D7:D19" si="0">SUM(B7+C7)</f>
        <v>53</v>
      </c>
      <c r="E7" s="1">
        <v>155</v>
      </c>
      <c r="F7" s="2">
        <f t="shared" ref="F7:F21" si="1">(B7/E7)</f>
        <v>0.15483870967741936</v>
      </c>
      <c r="G7" s="2">
        <f>(C7/E7)</f>
        <v>0.18709677419354839</v>
      </c>
      <c r="H7" s="2">
        <f t="shared" ref="H7:H21" si="2">(D7/E7)</f>
        <v>0.34193548387096773</v>
      </c>
      <c r="I7" s="1"/>
      <c r="J7" s="1">
        <v>15</v>
      </c>
      <c r="K7" s="1">
        <v>28</v>
      </c>
      <c r="L7" s="1">
        <f t="shared" ref="L7:L17" si="3">SUM(J7+K7)</f>
        <v>43</v>
      </c>
      <c r="M7" s="1">
        <v>157</v>
      </c>
      <c r="N7" s="2">
        <f t="shared" ref="N7:N21" si="4">(J7/M7)</f>
        <v>9.5541401273885357E-2</v>
      </c>
      <c r="O7" s="2">
        <f t="shared" ref="O7:O21" si="5">(K7/M7)</f>
        <v>0.17834394904458598</v>
      </c>
      <c r="P7" s="2">
        <f t="shared" ref="P7:P21" si="6">(L7/M7)</f>
        <v>0.27388535031847133</v>
      </c>
      <c r="R7" s="1">
        <v>39</v>
      </c>
      <c r="S7" s="1">
        <v>57</v>
      </c>
      <c r="T7" s="1">
        <f t="shared" ref="T7:T17" si="7">SUM(R7+S7)</f>
        <v>96</v>
      </c>
      <c r="U7" s="1">
        <v>304</v>
      </c>
      <c r="V7" s="2">
        <f>(R7/U7)</f>
        <v>0.12828947368421054</v>
      </c>
      <c r="W7" s="2">
        <f t="shared" ref="W7:W21" si="8">(S7/U7)</f>
        <v>0.1875</v>
      </c>
      <c r="X7" s="2">
        <f t="shared" ref="X7:X21" si="9">(T7/U7)</f>
        <v>0.31578947368421051</v>
      </c>
    </row>
    <row r="8" spans="1:24" x14ac:dyDescent="0.2">
      <c r="A8" t="s">
        <v>6</v>
      </c>
      <c r="B8" s="1">
        <v>15</v>
      </c>
      <c r="C8" s="1">
        <v>6</v>
      </c>
      <c r="D8" s="1">
        <f t="shared" si="0"/>
        <v>21</v>
      </c>
      <c r="E8" s="1">
        <v>125</v>
      </c>
      <c r="F8" s="2">
        <f t="shared" si="1"/>
        <v>0.12</v>
      </c>
      <c r="G8" s="2">
        <f>(C8/E8)</f>
        <v>4.8000000000000001E-2</v>
      </c>
      <c r="H8" s="2">
        <f t="shared" si="2"/>
        <v>0.16800000000000001</v>
      </c>
      <c r="I8" s="1"/>
      <c r="J8" s="1">
        <v>7</v>
      </c>
      <c r="K8" s="1">
        <v>4</v>
      </c>
      <c r="L8" s="1">
        <f t="shared" si="3"/>
        <v>11</v>
      </c>
      <c r="M8" s="1">
        <v>60</v>
      </c>
      <c r="N8" s="2">
        <f t="shared" si="4"/>
        <v>0.11666666666666667</v>
      </c>
      <c r="O8" s="2">
        <f t="shared" si="5"/>
        <v>6.6666666666666666E-2</v>
      </c>
      <c r="P8" s="2">
        <f t="shared" si="6"/>
        <v>0.18333333333333332</v>
      </c>
      <c r="R8" s="1">
        <v>22</v>
      </c>
      <c r="S8" s="1">
        <v>10</v>
      </c>
      <c r="T8" s="1">
        <f t="shared" si="7"/>
        <v>32</v>
      </c>
      <c r="U8" s="1">
        <v>185</v>
      </c>
      <c r="V8" s="2">
        <f>(R8/U8)</f>
        <v>0.11891891891891893</v>
      </c>
      <c r="W8" s="2">
        <f t="shared" si="8"/>
        <v>5.4054054054054057E-2</v>
      </c>
      <c r="X8" s="2">
        <f t="shared" si="9"/>
        <v>0.17297297297297298</v>
      </c>
    </row>
    <row r="9" spans="1:24" x14ac:dyDescent="0.2">
      <c r="A9" s="3" t="s">
        <v>179</v>
      </c>
      <c r="B9" s="1">
        <v>0</v>
      </c>
      <c r="C9" s="1">
        <v>8</v>
      </c>
      <c r="D9" s="1">
        <f t="shared" si="0"/>
        <v>8</v>
      </c>
      <c r="E9" s="1">
        <v>20</v>
      </c>
      <c r="F9" s="2">
        <f t="shared" si="1"/>
        <v>0</v>
      </c>
      <c r="G9" s="2">
        <f t="shared" ref="G9:G21" si="10">(C9/E9)</f>
        <v>0.4</v>
      </c>
      <c r="H9" s="2">
        <f t="shared" si="2"/>
        <v>0.4</v>
      </c>
      <c r="I9" s="1"/>
      <c r="J9" s="1">
        <v>0</v>
      </c>
      <c r="K9" s="1">
        <v>3</v>
      </c>
      <c r="L9" s="1">
        <f t="shared" si="3"/>
        <v>3</v>
      </c>
      <c r="M9" s="1">
        <v>66</v>
      </c>
      <c r="N9" s="2">
        <f t="shared" si="4"/>
        <v>0</v>
      </c>
      <c r="O9" s="2">
        <f t="shared" si="5"/>
        <v>4.5454545454545456E-2</v>
      </c>
      <c r="P9" s="2">
        <f t="shared" si="6"/>
        <v>4.5454545454545456E-2</v>
      </c>
      <c r="R9" s="1">
        <v>0</v>
      </c>
      <c r="S9" s="1">
        <v>11</v>
      </c>
      <c r="T9" s="1">
        <f t="shared" si="7"/>
        <v>11</v>
      </c>
      <c r="U9" s="1">
        <v>203</v>
      </c>
      <c r="V9" s="2">
        <f t="shared" ref="V9:V21" si="11">(R9/U9)</f>
        <v>0</v>
      </c>
      <c r="W9" s="2">
        <f t="shared" si="8"/>
        <v>5.4187192118226604E-2</v>
      </c>
      <c r="X9" s="2">
        <f t="shared" si="9"/>
        <v>5.4187192118226604E-2</v>
      </c>
    </row>
    <row r="10" spans="1:24" x14ac:dyDescent="0.2">
      <c r="A10" s="3" t="s">
        <v>8</v>
      </c>
      <c r="B10" s="1">
        <v>0</v>
      </c>
      <c r="C10" s="1">
        <v>16</v>
      </c>
      <c r="D10" s="1">
        <f t="shared" si="0"/>
        <v>16</v>
      </c>
      <c r="E10" s="1">
        <v>158</v>
      </c>
      <c r="F10" s="2">
        <f t="shared" si="1"/>
        <v>0</v>
      </c>
      <c r="G10" s="2">
        <f t="shared" si="10"/>
        <v>0.10126582278481013</v>
      </c>
      <c r="H10" s="2">
        <f t="shared" si="2"/>
        <v>0.10126582278481013</v>
      </c>
      <c r="I10" s="1"/>
      <c r="J10" s="1">
        <v>0</v>
      </c>
      <c r="K10" s="1">
        <v>0</v>
      </c>
      <c r="L10" s="1">
        <f t="shared" si="3"/>
        <v>0</v>
      </c>
      <c r="M10" s="1">
        <v>220</v>
      </c>
      <c r="N10" s="2">
        <f t="shared" si="4"/>
        <v>0</v>
      </c>
      <c r="O10" s="2">
        <f t="shared" si="5"/>
        <v>0</v>
      </c>
      <c r="P10" s="2">
        <f t="shared" si="6"/>
        <v>0</v>
      </c>
      <c r="R10" s="1">
        <v>0</v>
      </c>
      <c r="S10" s="1">
        <v>16</v>
      </c>
      <c r="T10" s="1">
        <f t="shared" si="7"/>
        <v>16</v>
      </c>
      <c r="U10" s="1">
        <v>378</v>
      </c>
      <c r="V10" s="2">
        <f t="shared" si="11"/>
        <v>0</v>
      </c>
      <c r="W10" s="2">
        <f t="shared" si="8"/>
        <v>4.2328042328042326E-2</v>
      </c>
      <c r="X10" s="2">
        <f t="shared" si="9"/>
        <v>4.2328042328042326E-2</v>
      </c>
    </row>
    <row r="11" spans="1:24" x14ac:dyDescent="0.2">
      <c r="A11" s="3" t="s">
        <v>9</v>
      </c>
      <c r="B11" s="1">
        <v>23</v>
      </c>
      <c r="C11" s="1">
        <v>19</v>
      </c>
      <c r="D11" s="1">
        <f t="shared" si="0"/>
        <v>42</v>
      </c>
      <c r="E11" s="1">
        <v>316</v>
      </c>
      <c r="F11" s="2">
        <f t="shared" si="1"/>
        <v>7.2784810126582278E-2</v>
      </c>
      <c r="G11" s="2">
        <f t="shared" si="10"/>
        <v>6.0126582278481014E-2</v>
      </c>
      <c r="H11" s="2">
        <f t="shared" si="2"/>
        <v>0.13291139240506328</v>
      </c>
      <c r="I11" s="1"/>
      <c r="J11" s="1">
        <v>18</v>
      </c>
      <c r="K11" s="1">
        <v>5</v>
      </c>
      <c r="L11" s="1">
        <f t="shared" si="3"/>
        <v>23</v>
      </c>
      <c r="M11" s="1">
        <v>269</v>
      </c>
      <c r="N11" s="2">
        <f t="shared" si="4"/>
        <v>6.6914498141263934E-2</v>
      </c>
      <c r="O11" s="2">
        <f t="shared" si="5"/>
        <v>1.858736059479554E-2</v>
      </c>
      <c r="P11" s="2">
        <f t="shared" si="6"/>
        <v>8.5501858736059477E-2</v>
      </c>
      <c r="R11" s="1">
        <v>41</v>
      </c>
      <c r="S11" s="1">
        <v>15</v>
      </c>
      <c r="T11" s="1">
        <f t="shared" si="7"/>
        <v>56</v>
      </c>
      <c r="U11" s="1">
        <v>585</v>
      </c>
      <c r="V11" s="2">
        <f t="shared" si="11"/>
        <v>7.0085470085470086E-2</v>
      </c>
      <c r="W11" s="2">
        <f t="shared" si="8"/>
        <v>2.564102564102564E-2</v>
      </c>
      <c r="X11" s="2">
        <f t="shared" si="9"/>
        <v>9.5726495726495733E-2</v>
      </c>
    </row>
    <row r="12" spans="1:24" x14ac:dyDescent="0.2">
      <c r="A12" s="3" t="s">
        <v>104</v>
      </c>
      <c r="B12" s="1">
        <v>15</v>
      </c>
      <c r="C12" s="1">
        <v>16</v>
      </c>
      <c r="D12" s="1">
        <f t="shared" si="0"/>
        <v>31</v>
      </c>
      <c r="E12" s="1">
        <v>63</v>
      </c>
      <c r="F12" s="2">
        <f t="shared" si="1"/>
        <v>0.23809523809523808</v>
      </c>
      <c r="G12" s="2">
        <f t="shared" si="10"/>
        <v>0.25396825396825395</v>
      </c>
      <c r="H12" s="2">
        <f t="shared" si="2"/>
        <v>0.49206349206349204</v>
      </c>
      <c r="I12" s="1"/>
      <c r="J12" s="1">
        <v>10</v>
      </c>
      <c r="K12" s="1">
        <v>17</v>
      </c>
      <c r="L12" s="1">
        <f t="shared" si="3"/>
        <v>27</v>
      </c>
      <c r="M12" s="1">
        <v>43</v>
      </c>
      <c r="N12" s="2">
        <f t="shared" si="4"/>
        <v>0.23255813953488372</v>
      </c>
      <c r="O12" s="2">
        <f t="shared" si="5"/>
        <v>0.39534883720930231</v>
      </c>
      <c r="P12" s="2">
        <f t="shared" si="6"/>
        <v>0.62790697674418605</v>
      </c>
      <c r="R12" s="1">
        <v>25</v>
      </c>
      <c r="S12" s="1">
        <v>33</v>
      </c>
      <c r="T12" s="1">
        <f t="shared" si="7"/>
        <v>58</v>
      </c>
      <c r="U12" s="1">
        <v>106</v>
      </c>
      <c r="V12" s="2">
        <f t="shared" si="11"/>
        <v>0.23584905660377359</v>
      </c>
      <c r="W12" s="2">
        <f t="shared" si="8"/>
        <v>0.31132075471698112</v>
      </c>
      <c r="X12" s="2">
        <f t="shared" si="9"/>
        <v>0.54716981132075471</v>
      </c>
    </row>
    <row r="13" spans="1:24" x14ac:dyDescent="0.2">
      <c r="A13" s="3" t="s">
        <v>10</v>
      </c>
      <c r="B13" s="1">
        <v>8</v>
      </c>
      <c r="C13" s="1">
        <v>14</v>
      </c>
      <c r="D13" s="1">
        <f t="shared" si="0"/>
        <v>22</v>
      </c>
      <c r="E13" s="1">
        <v>97</v>
      </c>
      <c r="F13" s="2">
        <f t="shared" si="1"/>
        <v>8.247422680412371E-2</v>
      </c>
      <c r="G13" s="2">
        <f t="shared" si="10"/>
        <v>0.14432989690721648</v>
      </c>
      <c r="H13" s="2">
        <f t="shared" si="2"/>
        <v>0.22680412371134021</v>
      </c>
      <c r="I13" s="1"/>
      <c r="J13" s="1">
        <v>1</v>
      </c>
      <c r="K13" s="1">
        <v>8</v>
      </c>
      <c r="L13" s="1">
        <f t="shared" si="3"/>
        <v>9</v>
      </c>
      <c r="M13" s="1">
        <v>70</v>
      </c>
      <c r="N13" s="2">
        <f t="shared" si="4"/>
        <v>1.4285714285714285E-2</v>
      </c>
      <c r="O13" s="2">
        <f t="shared" si="5"/>
        <v>0.11428571428571428</v>
      </c>
      <c r="P13" s="2">
        <f t="shared" si="6"/>
        <v>0.12857142857142856</v>
      </c>
      <c r="R13" s="1">
        <v>9</v>
      </c>
      <c r="S13" s="1">
        <v>22</v>
      </c>
      <c r="T13" s="1">
        <f t="shared" si="7"/>
        <v>31</v>
      </c>
      <c r="U13" s="1">
        <v>167</v>
      </c>
      <c r="V13" s="2">
        <f t="shared" si="11"/>
        <v>5.3892215568862277E-2</v>
      </c>
      <c r="W13" s="2">
        <f t="shared" si="8"/>
        <v>0.1317365269461078</v>
      </c>
      <c r="X13" s="2">
        <f t="shared" si="9"/>
        <v>0.18562874251497005</v>
      </c>
    </row>
    <row r="14" spans="1:24" x14ac:dyDescent="0.2">
      <c r="A14" s="3" t="s">
        <v>1</v>
      </c>
      <c r="B14" s="1">
        <v>7</v>
      </c>
      <c r="C14" s="1">
        <v>35</v>
      </c>
      <c r="D14" s="1">
        <f t="shared" si="0"/>
        <v>42</v>
      </c>
      <c r="E14" s="1">
        <v>705</v>
      </c>
      <c r="F14" s="2">
        <f t="shared" si="1"/>
        <v>9.9290780141843976E-3</v>
      </c>
      <c r="G14" s="2">
        <f t="shared" si="10"/>
        <v>4.9645390070921988E-2</v>
      </c>
      <c r="H14" s="2">
        <f t="shared" si="2"/>
        <v>5.9574468085106386E-2</v>
      </c>
      <c r="I14" s="1"/>
      <c r="J14" s="1">
        <v>1</v>
      </c>
      <c r="K14" s="1">
        <v>9</v>
      </c>
      <c r="L14" s="1">
        <f t="shared" si="3"/>
        <v>10</v>
      </c>
      <c r="M14" s="1">
        <v>274</v>
      </c>
      <c r="N14" s="2">
        <f t="shared" si="4"/>
        <v>3.6496350364963502E-3</v>
      </c>
      <c r="O14" s="2">
        <f t="shared" si="5"/>
        <v>3.2846715328467155E-2</v>
      </c>
      <c r="P14" s="2">
        <f t="shared" si="6"/>
        <v>3.6496350364963501E-2</v>
      </c>
      <c r="R14" s="1">
        <v>8</v>
      </c>
      <c r="S14" s="1">
        <v>44</v>
      </c>
      <c r="T14" s="1">
        <f t="shared" si="7"/>
        <v>52</v>
      </c>
      <c r="U14" s="1">
        <v>979</v>
      </c>
      <c r="V14" s="2">
        <f t="shared" si="11"/>
        <v>8.171603677221655E-3</v>
      </c>
      <c r="W14" s="2">
        <f t="shared" si="8"/>
        <v>4.49438202247191E-2</v>
      </c>
      <c r="X14" s="2">
        <f t="shared" si="9"/>
        <v>5.3115423901940753E-2</v>
      </c>
    </row>
    <row r="15" spans="1:24" x14ac:dyDescent="0.2">
      <c r="A15" s="3" t="s">
        <v>11</v>
      </c>
      <c r="B15" s="1">
        <v>12</v>
      </c>
      <c r="C15" s="1">
        <v>27</v>
      </c>
      <c r="D15" s="1">
        <f t="shared" si="0"/>
        <v>39</v>
      </c>
      <c r="E15" s="1">
        <v>226</v>
      </c>
      <c r="F15" s="2">
        <f t="shared" si="1"/>
        <v>5.3097345132743362E-2</v>
      </c>
      <c r="G15" s="2">
        <f t="shared" si="10"/>
        <v>0.11946902654867257</v>
      </c>
      <c r="H15" s="2">
        <f t="shared" si="2"/>
        <v>0.17256637168141592</v>
      </c>
      <c r="I15" s="1"/>
      <c r="J15" s="1">
        <v>6</v>
      </c>
      <c r="K15" s="1">
        <v>18</v>
      </c>
      <c r="L15" s="1">
        <f t="shared" si="3"/>
        <v>24</v>
      </c>
      <c r="M15" s="1">
        <v>201</v>
      </c>
      <c r="N15" s="2">
        <f t="shared" si="4"/>
        <v>2.9850746268656716E-2</v>
      </c>
      <c r="O15" s="2">
        <f t="shared" si="5"/>
        <v>8.9552238805970144E-2</v>
      </c>
      <c r="P15" s="2">
        <f t="shared" si="6"/>
        <v>0.11940298507462686</v>
      </c>
      <c r="R15" s="1">
        <v>18</v>
      </c>
      <c r="S15" s="1">
        <v>44</v>
      </c>
      <c r="T15" s="1">
        <f t="shared" si="7"/>
        <v>62</v>
      </c>
      <c r="U15" s="1">
        <v>425</v>
      </c>
      <c r="V15" s="2">
        <f t="shared" si="11"/>
        <v>4.2352941176470586E-2</v>
      </c>
      <c r="W15" s="2">
        <f t="shared" si="8"/>
        <v>0.10352941176470588</v>
      </c>
      <c r="X15" s="2">
        <f t="shared" si="9"/>
        <v>0.14588235294117646</v>
      </c>
    </row>
    <row r="16" spans="1:24" x14ac:dyDescent="0.2">
      <c r="A16" s="3" t="s">
        <v>99</v>
      </c>
      <c r="B16" s="1">
        <v>6</v>
      </c>
      <c r="C16" s="1">
        <v>0</v>
      </c>
      <c r="D16" s="1">
        <f t="shared" si="0"/>
        <v>6</v>
      </c>
      <c r="E16" s="1">
        <v>63</v>
      </c>
      <c r="F16" s="2">
        <f t="shared" si="1"/>
        <v>9.5238095238095233E-2</v>
      </c>
      <c r="G16" s="2">
        <f t="shared" si="10"/>
        <v>0</v>
      </c>
      <c r="H16" s="2">
        <f t="shared" si="2"/>
        <v>9.5238095238095233E-2</v>
      </c>
      <c r="I16" s="1"/>
      <c r="J16" s="1">
        <v>3</v>
      </c>
      <c r="K16" s="1">
        <v>0</v>
      </c>
      <c r="L16" s="1">
        <f t="shared" si="3"/>
        <v>3</v>
      </c>
      <c r="M16" s="1">
        <v>20</v>
      </c>
      <c r="N16" s="2">
        <f t="shared" si="4"/>
        <v>0.15</v>
      </c>
      <c r="O16" s="2">
        <f t="shared" si="5"/>
        <v>0</v>
      </c>
      <c r="P16" s="2">
        <f t="shared" si="6"/>
        <v>0.15</v>
      </c>
      <c r="R16" s="1">
        <v>9</v>
      </c>
      <c r="S16" s="1">
        <v>0</v>
      </c>
      <c r="T16" s="1">
        <f t="shared" si="7"/>
        <v>9</v>
      </c>
      <c r="U16" s="1">
        <v>83</v>
      </c>
      <c r="V16" s="2">
        <f t="shared" si="11"/>
        <v>0.10843373493975904</v>
      </c>
      <c r="W16" s="2">
        <f t="shared" si="8"/>
        <v>0</v>
      </c>
      <c r="X16" s="2">
        <f t="shared" si="9"/>
        <v>0.10843373493975904</v>
      </c>
    </row>
    <row r="17" spans="1:24" x14ac:dyDescent="0.2">
      <c r="A17" t="s">
        <v>105</v>
      </c>
      <c r="B17" s="1">
        <v>0</v>
      </c>
      <c r="C17" s="1">
        <v>1</v>
      </c>
      <c r="D17" s="1">
        <f t="shared" si="0"/>
        <v>1</v>
      </c>
      <c r="E17" s="1">
        <v>19</v>
      </c>
      <c r="F17" s="2">
        <f t="shared" si="1"/>
        <v>0</v>
      </c>
      <c r="G17" s="2">
        <f t="shared" si="10"/>
        <v>5.2631578947368418E-2</v>
      </c>
      <c r="H17" s="2">
        <f t="shared" si="2"/>
        <v>5.2631578947368418E-2</v>
      </c>
      <c r="I17" s="1"/>
      <c r="J17" s="1">
        <v>0</v>
      </c>
      <c r="K17" s="1">
        <v>0</v>
      </c>
      <c r="L17" s="1">
        <f t="shared" si="3"/>
        <v>0</v>
      </c>
      <c r="M17" s="1">
        <v>14</v>
      </c>
      <c r="N17" s="2">
        <f t="shared" si="4"/>
        <v>0</v>
      </c>
      <c r="O17" s="2">
        <f t="shared" si="5"/>
        <v>0</v>
      </c>
      <c r="P17" s="2">
        <f t="shared" si="6"/>
        <v>0</v>
      </c>
      <c r="R17" s="1">
        <v>0</v>
      </c>
      <c r="S17" s="1">
        <v>1</v>
      </c>
      <c r="T17" s="1">
        <f t="shared" si="7"/>
        <v>1</v>
      </c>
      <c r="U17" s="1">
        <v>33</v>
      </c>
      <c r="V17" s="2">
        <f t="shared" si="11"/>
        <v>0</v>
      </c>
      <c r="W17" s="2">
        <f t="shared" si="8"/>
        <v>3.0303030303030304E-2</v>
      </c>
      <c r="X17" s="2">
        <f t="shared" si="9"/>
        <v>3.0303030303030304E-2</v>
      </c>
    </row>
    <row r="18" spans="1:24" x14ac:dyDescent="0.2">
      <c r="A18" t="s">
        <v>180</v>
      </c>
      <c r="B18" s="1">
        <v>0</v>
      </c>
      <c r="C18" s="1">
        <v>0</v>
      </c>
      <c r="D18" s="1">
        <f t="shared" si="0"/>
        <v>0</v>
      </c>
      <c r="E18" s="1">
        <v>41</v>
      </c>
      <c r="F18" s="2">
        <f t="shared" si="1"/>
        <v>0</v>
      </c>
      <c r="G18" s="2">
        <f t="shared" si="10"/>
        <v>0</v>
      </c>
      <c r="H18" s="2">
        <f t="shared" si="2"/>
        <v>0</v>
      </c>
      <c r="I18" s="1"/>
      <c r="J18" s="1">
        <v>0</v>
      </c>
      <c r="K18" s="1">
        <v>0</v>
      </c>
      <c r="L18" s="1">
        <v>0</v>
      </c>
      <c r="M18" s="1">
        <v>54</v>
      </c>
      <c r="N18" s="2">
        <f t="shared" si="4"/>
        <v>0</v>
      </c>
      <c r="O18" s="2">
        <f t="shared" si="5"/>
        <v>0</v>
      </c>
      <c r="P18" s="2">
        <f t="shared" si="6"/>
        <v>0</v>
      </c>
      <c r="R18" s="1">
        <v>0</v>
      </c>
      <c r="S18" s="1">
        <v>0</v>
      </c>
      <c r="T18" s="1">
        <v>0</v>
      </c>
      <c r="U18" s="1">
        <v>95</v>
      </c>
      <c r="V18" s="2">
        <f t="shared" si="11"/>
        <v>0</v>
      </c>
      <c r="W18" s="2">
        <f t="shared" si="8"/>
        <v>0</v>
      </c>
      <c r="X18" s="2">
        <f t="shared" si="9"/>
        <v>0</v>
      </c>
    </row>
    <row r="19" spans="1:24" x14ac:dyDescent="0.2">
      <c r="A19" t="s">
        <v>181</v>
      </c>
      <c r="B19" s="1">
        <v>0</v>
      </c>
      <c r="C19" s="1">
        <v>3</v>
      </c>
      <c r="D19" s="1">
        <f t="shared" si="0"/>
        <v>3</v>
      </c>
      <c r="E19" s="1">
        <v>57</v>
      </c>
      <c r="F19" s="2">
        <f t="shared" si="1"/>
        <v>0</v>
      </c>
      <c r="G19" s="2">
        <f t="shared" si="10"/>
        <v>5.2631578947368418E-2</v>
      </c>
      <c r="H19" s="2">
        <f t="shared" si="2"/>
        <v>5.2631578947368418E-2</v>
      </c>
      <c r="I19" s="1"/>
      <c r="J19" s="1">
        <v>0</v>
      </c>
      <c r="K19" s="1">
        <v>0</v>
      </c>
      <c r="L19" s="1">
        <v>0</v>
      </c>
      <c r="M19" s="1">
        <v>88</v>
      </c>
      <c r="N19" s="2">
        <f t="shared" si="4"/>
        <v>0</v>
      </c>
      <c r="O19" s="2">
        <f t="shared" si="5"/>
        <v>0</v>
      </c>
      <c r="P19" s="2">
        <f t="shared" si="6"/>
        <v>0</v>
      </c>
      <c r="R19" s="1">
        <v>0</v>
      </c>
      <c r="S19" s="1">
        <v>3</v>
      </c>
      <c r="T19" s="1">
        <v>3</v>
      </c>
      <c r="U19" s="1">
        <v>145</v>
      </c>
      <c r="V19" s="2">
        <f t="shared" si="11"/>
        <v>0</v>
      </c>
      <c r="W19" s="2">
        <f t="shared" si="8"/>
        <v>2.0689655172413793E-2</v>
      </c>
      <c r="X19" s="2">
        <f t="shared" si="9"/>
        <v>2.0689655172413793E-2</v>
      </c>
    </row>
    <row r="20" spans="1:24" x14ac:dyDescent="0.2">
      <c r="E20" s="1"/>
      <c r="I20" s="1"/>
    </row>
    <row r="21" spans="1:24" s="6" customFormat="1" x14ac:dyDescent="0.2">
      <c r="A21" s="6" t="s">
        <v>30</v>
      </c>
      <c r="B21" s="12">
        <f>SUM(B7:B19)</f>
        <v>110</v>
      </c>
      <c r="C21" s="12">
        <f>SUM(C7:C19)</f>
        <v>174</v>
      </c>
      <c r="D21" s="12">
        <f>SUM(D7:D19)</f>
        <v>284</v>
      </c>
      <c r="E21" s="12">
        <f>SUM(E7:E19)</f>
        <v>2045</v>
      </c>
      <c r="F21" s="2">
        <f t="shared" si="1"/>
        <v>5.3789731051344741E-2</v>
      </c>
      <c r="G21" s="2">
        <f t="shared" si="10"/>
        <v>8.5085574572127134E-2</v>
      </c>
      <c r="H21" s="2">
        <f t="shared" si="2"/>
        <v>0.13887530562347189</v>
      </c>
      <c r="I21" s="12"/>
      <c r="J21" s="12">
        <f>SUM(J7:J19)</f>
        <v>61</v>
      </c>
      <c r="K21" s="12">
        <f>SUM(K7:K19)</f>
        <v>92</v>
      </c>
      <c r="L21" s="12">
        <f>SUM(L7:L19)</f>
        <v>153</v>
      </c>
      <c r="M21" s="12">
        <f>SUM(M7:M19)</f>
        <v>1536</v>
      </c>
      <c r="N21" s="2">
        <f t="shared" si="4"/>
        <v>3.9713541666666664E-2</v>
      </c>
      <c r="O21" s="2">
        <f t="shared" si="5"/>
        <v>5.9895833333333336E-2</v>
      </c>
      <c r="P21" s="2">
        <f t="shared" si="6"/>
        <v>9.9609375E-2</v>
      </c>
      <c r="Q21" s="12"/>
      <c r="R21" s="12">
        <f>SUM(R7:R19)</f>
        <v>171</v>
      </c>
      <c r="S21" s="12">
        <f>SUM(S7:S19)</f>
        <v>256</v>
      </c>
      <c r="T21" s="12">
        <f>SUM(T7:T19)</f>
        <v>427</v>
      </c>
      <c r="U21" s="12">
        <f>SUM(U7:U19)</f>
        <v>3688</v>
      </c>
      <c r="V21" s="2">
        <f t="shared" si="11"/>
        <v>4.636659436008677E-2</v>
      </c>
      <c r="W21" s="2">
        <f t="shared" si="8"/>
        <v>6.9414316702819959E-2</v>
      </c>
      <c r="X21" s="2">
        <f t="shared" si="9"/>
        <v>0.11578091106290672</v>
      </c>
    </row>
    <row r="22" spans="1:24" x14ac:dyDescent="0.2">
      <c r="E22" s="1"/>
      <c r="I22" s="1"/>
    </row>
    <row r="24" spans="1:24" s="6" customFormat="1" x14ac:dyDescent="0.2">
      <c r="A24" s="6" t="s">
        <v>111</v>
      </c>
      <c r="B24" s="12"/>
      <c r="C24" s="12"/>
      <c r="D24" s="13">
        <v>0.69</v>
      </c>
      <c r="E24" s="11"/>
      <c r="F24" s="13"/>
      <c r="G24" s="13"/>
      <c r="H24" s="13"/>
      <c r="I24" s="11"/>
      <c r="J24" s="12"/>
      <c r="K24" s="12"/>
      <c r="L24" s="12"/>
      <c r="M24" s="12"/>
      <c r="N24" s="13"/>
      <c r="O24" s="13"/>
      <c r="P24" s="13"/>
      <c r="Q24" s="12"/>
      <c r="R24" s="12"/>
      <c r="S24" s="12"/>
      <c r="T24" s="12"/>
      <c r="U24" s="12"/>
      <c r="V24" s="13"/>
      <c r="W24" s="13"/>
      <c r="X24" s="13"/>
    </row>
    <row r="25" spans="1:24" s="6" customFormat="1" x14ac:dyDescent="0.2">
      <c r="A25" s="6" t="s">
        <v>22</v>
      </c>
      <c r="B25" s="12"/>
      <c r="C25" s="12"/>
      <c r="D25" s="13">
        <v>4.5999999999999999E-2</v>
      </c>
      <c r="E25" s="11"/>
      <c r="F25" s="13"/>
      <c r="G25" s="13"/>
      <c r="H25" s="13"/>
      <c r="I25" s="11"/>
      <c r="J25" s="12"/>
      <c r="K25" s="12"/>
      <c r="L25" s="12"/>
      <c r="M25" s="12"/>
      <c r="N25" s="13"/>
      <c r="O25" s="13"/>
      <c r="P25" s="13"/>
      <c r="Q25" s="12"/>
      <c r="R25" s="12"/>
      <c r="S25" s="12"/>
      <c r="T25" s="12"/>
      <c r="U25" s="12"/>
      <c r="V25" s="13"/>
      <c r="W25" s="13"/>
      <c r="X25" s="13"/>
    </row>
    <row r="26" spans="1:24" s="6" customFormat="1" x14ac:dyDescent="0.2">
      <c r="A26" s="6" t="s">
        <v>23</v>
      </c>
      <c r="B26" s="12"/>
      <c r="C26" s="12"/>
      <c r="D26" s="13">
        <v>6.9000000000000006E-2</v>
      </c>
      <c r="E26" s="11"/>
      <c r="F26" s="13"/>
      <c r="G26" s="13"/>
      <c r="H26" s="13"/>
      <c r="I26" s="11"/>
      <c r="J26" s="12"/>
      <c r="K26" s="12"/>
      <c r="L26" s="12"/>
      <c r="M26" s="12"/>
      <c r="N26" s="13"/>
      <c r="O26" s="13"/>
      <c r="P26" s="13"/>
      <c r="Q26" s="12"/>
      <c r="R26" s="12"/>
      <c r="S26" s="12"/>
      <c r="T26" s="12"/>
      <c r="U26" s="12"/>
      <c r="V26" s="13"/>
      <c r="W26" s="13"/>
      <c r="X26" s="13"/>
    </row>
    <row r="27" spans="1:24" s="6" customFormat="1" x14ac:dyDescent="0.2">
      <c r="A27" s="6" t="s">
        <v>24</v>
      </c>
      <c r="B27" s="12"/>
      <c r="C27" s="12"/>
      <c r="D27" s="13">
        <v>0.11600000000000001</v>
      </c>
      <c r="E27" s="11"/>
      <c r="F27" s="13"/>
      <c r="G27" s="13"/>
      <c r="H27" s="13"/>
      <c r="I27" s="11"/>
      <c r="J27" s="12"/>
      <c r="K27" s="12"/>
      <c r="L27" s="12"/>
      <c r="M27" s="12"/>
      <c r="N27" s="13"/>
      <c r="O27" s="13"/>
      <c r="P27" s="13"/>
      <c r="Q27" s="12"/>
      <c r="R27" s="12"/>
      <c r="S27" s="12"/>
      <c r="T27" s="12"/>
      <c r="U27" s="12"/>
      <c r="V27" s="13"/>
      <c r="W27" s="13"/>
      <c r="X27" s="13"/>
    </row>
    <row r="28" spans="1:24" x14ac:dyDescent="0.2">
      <c r="D28" s="2"/>
    </row>
    <row r="29" spans="1:24" s="6" customFormat="1" ht="48" x14ac:dyDescent="0.2">
      <c r="A29" s="8" t="s">
        <v>103</v>
      </c>
      <c r="B29" s="9" t="s">
        <v>4</v>
      </c>
      <c r="C29" s="9" t="s">
        <v>79</v>
      </c>
      <c r="D29" s="14" t="s">
        <v>78</v>
      </c>
      <c r="E29" s="11"/>
      <c r="F29" s="14"/>
      <c r="G29" s="14"/>
      <c r="H29" s="14"/>
      <c r="I29" s="10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3"/>
      <c r="W29" s="13"/>
      <c r="X29" s="13"/>
    </row>
    <row r="30" spans="1:24" x14ac:dyDescent="0.2">
      <c r="A30" t="s">
        <v>5</v>
      </c>
      <c r="B30" s="1">
        <v>7</v>
      </c>
      <c r="C30" s="1">
        <v>8</v>
      </c>
      <c r="D30" s="2">
        <f t="shared" ref="D30:D42" si="12">(B30/C30)</f>
        <v>0.875</v>
      </c>
      <c r="E30" s="2"/>
      <c r="I30" s="2"/>
    </row>
    <row r="31" spans="1:24" x14ac:dyDescent="0.2">
      <c r="A31" t="s">
        <v>6</v>
      </c>
      <c r="B31" s="1">
        <v>4</v>
      </c>
      <c r="C31" s="1">
        <v>4</v>
      </c>
      <c r="D31" s="2">
        <f t="shared" si="12"/>
        <v>1</v>
      </c>
      <c r="E31" s="2"/>
      <c r="I31" s="2"/>
    </row>
    <row r="32" spans="1:24" x14ac:dyDescent="0.2">
      <c r="A32" s="3" t="s">
        <v>7</v>
      </c>
      <c r="B32" s="1">
        <v>5</v>
      </c>
      <c r="C32" s="1">
        <v>6</v>
      </c>
      <c r="D32" s="2">
        <f t="shared" si="12"/>
        <v>0.83333333333333337</v>
      </c>
      <c r="E32" s="2"/>
      <c r="I32" s="2"/>
    </row>
    <row r="33" spans="1:24" x14ac:dyDescent="0.2">
      <c r="A33" s="3" t="s">
        <v>8</v>
      </c>
      <c r="B33" s="1">
        <v>3</v>
      </c>
      <c r="C33" s="1">
        <v>4</v>
      </c>
      <c r="D33" s="2">
        <f t="shared" si="12"/>
        <v>0.75</v>
      </c>
      <c r="E33" s="2"/>
      <c r="I33" s="2"/>
    </row>
    <row r="34" spans="1:24" x14ac:dyDescent="0.2">
      <c r="A34" s="3" t="s">
        <v>9</v>
      </c>
      <c r="B34" s="1">
        <v>7</v>
      </c>
      <c r="C34" s="1">
        <v>11</v>
      </c>
      <c r="D34" s="2">
        <f t="shared" si="12"/>
        <v>0.63636363636363635</v>
      </c>
      <c r="E34" s="2"/>
      <c r="I34" s="2"/>
    </row>
    <row r="35" spans="1:24" x14ac:dyDescent="0.2">
      <c r="A35" s="3" t="s">
        <v>104</v>
      </c>
      <c r="B35" s="1">
        <v>1</v>
      </c>
      <c r="C35" s="1">
        <v>1</v>
      </c>
      <c r="D35" s="2">
        <f t="shared" si="12"/>
        <v>1</v>
      </c>
      <c r="E35" s="2"/>
      <c r="I35" s="2"/>
    </row>
    <row r="36" spans="1:24" x14ac:dyDescent="0.2">
      <c r="A36" s="3" t="s">
        <v>10</v>
      </c>
      <c r="B36" s="1">
        <v>4</v>
      </c>
      <c r="C36" s="1">
        <v>4</v>
      </c>
      <c r="D36" s="2">
        <f t="shared" si="12"/>
        <v>1</v>
      </c>
      <c r="E36" s="2"/>
      <c r="I36" s="2"/>
    </row>
    <row r="37" spans="1:24" x14ac:dyDescent="0.2">
      <c r="A37" s="3" t="s">
        <v>1</v>
      </c>
      <c r="B37" s="1">
        <v>11</v>
      </c>
      <c r="C37" s="1">
        <v>16</v>
      </c>
      <c r="D37" s="2">
        <f t="shared" si="12"/>
        <v>0.6875</v>
      </c>
      <c r="E37" s="2"/>
      <c r="I37" s="2"/>
    </row>
    <row r="38" spans="1:24" x14ac:dyDescent="0.2">
      <c r="A38" s="3" t="s">
        <v>11</v>
      </c>
      <c r="B38" s="1">
        <v>4</v>
      </c>
      <c r="C38" s="1">
        <v>6</v>
      </c>
      <c r="D38" s="2">
        <f t="shared" si="12"/>
        <v>0.66666666666666663</v>
      </c>
      <c r="E38" s="2"/>
      <c r="I38" s="2"/>
    </row>
    <row r="39" spans="1:24" x14ac:dyDescent="0.2">
      <c r="A39" s="3" t="s">
        <v>99</v>
      </c>
      <c r="B39" s="1">
        <v>1</v>
      </c>
      <c r="C39" s="1">
        <v>5</v>
      </c>
      <c r="D39" s="2">
        <f t="shared" si="12"/>
        <v>0.2</v>
      </c>
      <c r="E39" s="2"/>
      <c r="I39" s="2"/>
    </row>
    <row r="40" spans="1:24" x14ac:dyDescent="0.2">
      <c r="A40" t="s">
        <v>105</v>
      </c>
      <c r="B40" s="1">
        <v>1</v>
      </c>
      <c r="C40" s="1">
        <v>1</v>
      </c>
      <c r="D40" s="2">
        <f t="shared" si="12"/>
        <v>1</v>
      </c>
      <c r="E40" s="2"/>
      <c r="I40" s="2"/>
    </row>
    <row r="41" spans="1:24" x14ac:dyDescent="0.2">
      <c r="A41" t="s">
        <v>106</v>
      </c>
      <c r="B41" s="1">
        <v>0</v>
      </c>
      <c r="C41" s="1">
        <v>4</v>
      </c>
      <c r="D41" s="2">
        <f t="shared" si="12"/>
        <v>0</v>
      </c>
      <c r="E41" s="2"/>
      <c r="I41" s="2"/>
    </row>
    <row r="42" spans="1:24" x14ac:dyDescent="0.2">
      <c r="A42" t="s">
        <v>107</v>
      </c>
      <c r="B42" s="1">
        <v>1</v>
      </c>
      <c r="C42" s="1">
        <v>1</v>
      </c>
      <c r="D42" s="2">
        <f t="shared" si="12"/>
        <v>1</v>
      </c>
      <c r="E42" s="2"/>
      <c r="I42" s="2"/>
    </row>
    <row r="43" spans="1:24" x14ac:dyDescent="0.2">
      <c r="D43" s="2"/>
      <c r="E43" s="2"/>
      <c r="I43" s="2"/>
    </row>
    <row r="44" spans="1:24" s="6" customFormat="1" x14ac:dyDescent="0.2">
      <c r="A44" s="6" t="s">
        <v>30</v>
      </c>
      <c r="B44" s="12">
        <f>SUM(B30:B42)</f>
        <v>49</v>
      </c>
      <c r="C44" s="12">
        <f>SUM(C30:C42)</f>
        <v>71</v>
      </c>
      <c r="D44" s="13">
        <f>SUM(B44/C44)</f>
        <v>0.6901408450704225</v>
      </c>
      <c r="E44" s="13"/>
      <c r="F44" s="13"/>
      <c r="G44" s="13"/>
      <c r="H44" s="13"/>
      <c r="I44" s="13"/>
      <c r="J44" s="12"/>
      <c r="K44" s="12"/>
      <c r="L44" s="12"/>
      <c r="M44" s="12"/>
      <c r="N44" s="13"/>
      <c r="O44" s="13"/>
      <c r="P44" s="13"/>
      <c r="Q44" s="12"/>
      <c r="R44" s="12"/>
      <c r="S44" s="12"/>
      <c r="T44" s="12"/>
      <c r="U44" s="12"/>
      <c r="V44" s="13"/>
      <c r="W44" s="13"/>
      <c r="X44" s="13"/>
    </row>
  </sheetData>
  <phoneticPr fontId="1" type="noConversion"/>
  <pageMargins left="0.75" right="0.75" top="1" bottom="1" header="0.5" footer="0.5"/>
  <pageSetup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50" zoomScaleNormal="150" zoomScalePageLayoutView="150" workbookViewId="0">
      <selection activeCell="A2" sqref="A2"/>
    </sheetView>
  </sheetViews>
  <sheetFormatPr baseColWidth="10" defaultColWidth="11" defaultRowHeight="16" x14ac:dyDescent="0.2"/>
  <cols>
    <col min="1" max="1" width="36.1640625" customWidth="1"/>
    <col min="2" max="2" width="11.6640625" style="1" customWidth="1"/>
    <col min="3" max="3" width="11.5" style="1" customWidth="1"/>
    <col min="4" max="4" width="15.6640625" style="4" customWidth="1"/>
    <col min="5" max="5" width="14.33203125" style="1" customWidth="1"/>
    <col min="6" max="6" width="13.33203125" style="1" customWidth="1"/>
    <col min="7" max="7" width="11.1640625" style="1" customWidth="1"/>
    <col min="8" max="8" width="13" style="1" customWidth="1"/>
    <col min="9" max="9" width="13.5" style="1" customWidth="1"/>
  </cols>
  <sheetData>
    <row r="1" spans="1:9" s="6" customFormat="1" x14ac:dyDescent="0.2">
      <c r="A1" s="6" t="s">
        <v>0</v>
      </c>
      <c r="B1" s="12"/>
      <c r="C1" s="12"/>
      <c r="D1" s="11"/>
      <c r="E1" s="12"/>
      <c r="F1" s="12"/>
      <c r="G1" s="12"/>
      <c r="H1" s="12"/>
      <c r="I1" s="12"/>
    </row>
    <row r="2" spans="1:9" s="6" customFormat="1" x14ac:dyDescent="0.2">
      <c r="A2" s="6" t="s">
        <v>17</v>
      </c>
      <c r="B2" s="12"/>
      <c r="C2" s="12"/>
      <c r="D2" s="11"/>
      <c r="E2" s="12"/>
      <c r="F2" s="12"/>
      <c r="G2" s="12"/>
      <c r="H2" s="12"/>
      <c r="I2" s="12"/>
    </row>
    <row r="3" spans="1:9" s="6" customFormat="1" x14ac:dyDescent="0.2">
      <c r="A3" s="6" t="s">
        <v>108</v>
      </c>
      <c r="B3" s="12"/>
      <c r="C3" s="12"/>
      <c r="D3" s="11"/>
      <c r="E3" s="12"/>
      <c r="F3" s="12"/>
      <c r="G3" s="12"/>
      <c r="H3" s="12"/>
      <c r="I3" s="12"/>
    </row>
    <row r="4" spans="1:9" s="6" customFormat="1" x14ac:dyDescent="0.2">
      <c r="B4" s="12"/>
      <c r="C4" s="12"/>
      <c r="D4" s="11"/>
      <c r="E4" s="12"/>
      <c r="F4" s="12"/>
      <c r="G4" s="12"/>
      <c r="H4" s="12"/>
      <c r="I4" s="12"/>
    </row>
    <row r="5" spans="1:9" s="26" customFormat="1" ht="48" x14ac:dyDescent="0.2">
      <c r="A5" s="26" t="s">
        <v>103</v>
      </c>
      <c r="B5" s="27" t="s">
        <v>4</v>
      </c>
      <c r="C5" s="27" t="s">
        <v>13</v>
      </c>
      <c r="D5" s="62" t="s">
        <v>14</v>
      </c>
      <c r="E5" s="27" t="s">
        <v>2</v>
      </c>
      <c r="F5" s="27" t="s">
        <v>3</v>
      </c>
      <c r="G5" s="27" t="s">
        <v>12</v>
      </c>
      <c r="H5" s="27" t="s">
        <v>15</v>
      </c>
      <c r="I5" s="27" t="s">
        <v>16</v>
      </c>
    </row>
    <row r="6" spans="1:9" x14ac:dyDescent="0.2">
      <c r="A6" t="s">
        <v>5</v>
      </c>
      <c r="B6" s="1">
        <v>7</v>
      </c>
      <c r="C6" s="1">
        <v>8</v>
      </c>
      <c r="D6" s="2">
        <f>(B6/C6)</f>
        <v>0.875</v>
      </c>
      <c r="E6" s="1">
        <v>30</v>
      </c>
      <c r="F6" s="1">
        <v>47</v>
      </c>
      <c r="G6" s="1">
        <v>77</v>
      </c>
      <c r="H6" s="1">
        <v>250</v>
      </c>
      <c r="I6" s="2">
        <v>0.308</v>
      </c>
    </row>
    <row r="7" spans="1:9" x14ac:dyDescent="0.2">
      <c r="A7" t="s">
        <v>6</v>
      </c>
      <c r="B7" s="1">
        <v>1</v>
      </c>
      <c r="C7" s="1">
        <v>4</v>
      </c>
      <c r="D7" s="2">
        <f t="shared" ref="D7:D20" si="0">(B7/C7)</f>
        <v>0.25</v>
      </c>
      <c r="E7" s="1">
        <v>4</v>
      </c>
      <c r="F7" s="1">
        <v>5</v>
      </c>
      <c r="G7" s="1">
        <v>9</v>
      </c>
      <c r="H7" s="1">
        <v>155</v>
      </c>
      <c r="I7" s="2">
        <v>5.8000000000000003E-2</v>
      </c>
    </row>
    <row r="8" spans="1:9" x14ac:dyDescent="0.2">
      <c r="A8" s="3" t="s">
        <v>7</v>
      </c>
      <c r="B8" s="1">
        <v>4</v>
      </c>
      <c r="C8" s="1">
        <v>6</v>
      </c>
      <c r="D8" s="2">
        <f t="shared" si="0"/>
        <v>0.66666666666666663</v>
      </c>
      <c r="E8" s="1">
        <v>0</v>
      </c>
      <c r="F8" s="1">
        <v>8</v>
      </c>
      <c r="G8" s="1">
        <v>8</v>
      </c>
      <c r="H8" s="1">
        <v>175</v>
      </c>
      <c r="I8" s="2">
        <f>G8/H8</f>
        <v>4.5714285714285714E-2</v>
      </c>
    </row>
    <row r="9" spans="1:9" x14ac:dyDescent="0.2">
      <c r="A9" s="3" t="s">
        <v>8</v>
      </c>
      <c r="B9" s="1">
        <v>2</v>
      </c>
      <c r="C9" s="1">
        <v>4</v>
      </c>
      <c r="D9" s="2">
        <f t="shared" si="0"/>
        <v>0.5</v>
      </c>
      <c r="E9" s="1">
        <v>1</v>
      </c>
      <c r="F9" s="1">
        <v>1</v>
      </c>
      <c r="G9" s="1">
        <v>2</v>
      </c>
      <c r="H9" s="1">
        <v>285</v>
      </c>
      <c r="I9" s="2">
        <v>7.0000000000000001E-3</v>
      </c>
    </row>
    <row r="10" spans="1:9" x14ac:dyDescent="0.2">
      <c r="A10" s="3" t="s">
        <v>9</v>
      </c>
      <c r="B10" s="1">
        <v>7</v>
      </c>
      <c r="C10" s="1">
        <v>11</v>
      </c>
      <c r="D10" s="2">
        <f t="shared" si="0"/>
        <v>0.63636363636363635</v>
      </c>
      <c r="E10" s="1">
        <v>35</v>
      </c>
      <c r="F10" s="1">
        <v>10</v>
      </c>
      <c r="G10" s="1">
        <v>45</v>
      </c>
      <c r="H10" s="1">
        <v>610</v>
      </c>
      <c r="I10" s="2">
        <v>7.3999999999999996E-2</v>
      </c>
    </row>
    <row r="11" spans="1:9" x14ac:dyDescent="0.2">
      <c r="A11" s="3" t="s">
        <v>104</v>
      </c>
      <c r="B11" s="1">
        <v>1</v>
      </c>
      <c r="C11" s="1">
        <v>1</v>
      </c>
      <c r="D11" s="2">
        <f t="shared" si="0"/>
        <v>1</v>
      </c>
      <c r="E11" s="1">
        <v>13</v>
      </c>
      <c r="F11" s="1">
        <v>25</v>
      </c>
      <c r="G11" s="1">
        <v>38</v>
      </c>
      <c r="H11" s="1">
        <v>74</v>
      </c>
      <c r="I11" s="2">
        <v>0.51300000000000001</v>
      </c>
    </row>
    <row r="12" spans="1:9" x14ac:dyDescent="0.2">
      <c r="A12" s="3" t="s">
        <v>10</v>
      </c>
      <c r="B12" s="1">
        <v>4</v>
      </c>
      <c r="C12" s="1">
        <v>4</v>
      </c>
      <c r="D12" s="2">
        <f t="shared" si="0"/>
        <v>1</v>
      </c>
      <c r="E12" s="1">
        <v>6</v>
      </c>
      <c r="F12" s="1">
        <v>18</v>
      </c>
      <c r="G12" s="1">
        <v>24</v>
      </c>
      <c r="H12" s="1">
        <v>137</v>
      </c>
      <c r="I12" s="2">
        <v>0.17499999999999999</v>
      </c>
    </row>
    <row r="13" spans="1:9" x14ac:dyDescent="0.2">
      <c r="A13" s="3" t="s">
        <v>1</v>
      </c>
      <c r="B13" s="1">
        <v>9</v>
      </c>
      <c r="C13" s="1">
        <v>16</v>
      </c>
      <c r="D13" s="2">
        <f t="shared" si="0"/>
        <v>0.5625</v>
      </c>
      <c r="E13" s="1">
        <v>8</v>
      </c>
      <c r="F13" s="1">
        <v>24</v>
      </c>
      <c r="G13" s="1">
        <v>32</v>
      </c>
      <c r="H13" s="1">
        <v>759</v>
      </c>
      <c r="I13" s="2">
        <v>4.2000000000000003E-2</v>
      </c>
    </row>
    <row r="14" spans="1:9" x14ac:dyDescent="0.2">
      <c r="A14" s="3" t="s">
        <v>11</v>
      </c>
      <c r="B14" s="1">
        <v>4</v>
      </c>
      <c r="C14" s="1">
        <v>6</v>
      </c>
      <c r="D14" s="2">
        <f t="shared" si="0"/>
        <v>0.66666666666666663</v>
      </c>
      <c r="E14" s="1">
        <v>13</v>
      </c>
      <c r="F14" s="1">
        <v>43</v>
      </c>
      <c r="G14" s="1">
        <v>56</v>
      </c>
      <c r="H14" s="1">
        <v>342</v>
      </c>
      <c r="I14" s="2">
        <v>0.16400000000000001</v>
      </c>
    </row>
    <row r="15" spans="1:9" x14ac:dyDescent="0.2">
      <c r="A15" s="3" t="s">
        <v>99</v>
      </c>
      <c r="B15" s="1">
        <v>1</v>
      </c>
      <c r="C15" s="1">
        <v>5</v>
      </c>
      <c r="D15" s="2">
        <f t="shared" si="0"/>
        <v>0.2</v>
      </c>
      <c r="E15" s="1">
        <v>7</v>
      </c>
      <c r="F15" s="1">
        <v>0</v>
      </c>
      <c r="G15" s="1">
        <v>7</v>
      </c>
      <c r="H15" s="1">
        <v>77</v>
      </c>
      <c r="I15" s="2">
        <v>0.09</v>
      </c>
    </row>
    <row r="16" spans="1:9" x14ac:dyDescent="0.2">
      <c r="A16" t="s">
        <v>105</v>
      </c>
      <c r="B16" s="1">
        <v>1</v>
      </c>
      <c r="C16" s="1">
        <v>1</v>
      </c>
      <c r="D16" s="2">
        <f t="shared" si="0"/>
        <v>1</v>
      </c>
      <c r="E16" s="1">
        <v>0</v>
      </c>
      <c r="F16" s="1">
        <v>1</v>
      </c>
      <c r="G16" s="1">
        <v>1</v>
      </c>
      <c r="H16" s="1">
        <v>32</v>
      </c>
      <c r="I16" s="2">
        <v>3.1E-2</v>
      </c>
    </row>
    <row r="17" spans="1:9" x14ac:dyDescent="0.2">
      <c r="A17" t="s">
        <v>106</v>
      </c>
      <c r="B17" s="1">
        <v>0</v>
      </c>
      <c r="C17" s="1">
        <v>4</v>
      </c>
      <c r="D17" s="2">
        <f t="shared" si="0"/>
        <v>0</v>
      </c>
      <c r="E17" s="1">
        <v>0</v>
      </c>
      <c r="F17" s="1">
        <v>0</v>
      </c>
      <c r="G17" s="1">
        <v>0</v>
      </c>
      <c r="H17" s="1">
        <v>55</v>
      </c>
      <c r="I17" s="2">
        <v>0</v>
      </c>
    </row>
    <row r="18" spans="1:9" x14ac:dyDescent="0.2">
      <c r="A18" t="s">
        <v>107</v>
      </c>
      <c r="B18" s="1">
        <v>1</v>
      </c>
      <c r="C18" s="1">
        <v>1</v>
      </c>
      <c r="D18" s="2">
        <f t="shared" si="0"/>
        <v>1</v>
      </c>
      <c r="E18" s="1">
        <v>0</v>
      </c>
      <c r="F18" s="1">
        <v>3</v>
      </c>
      <c r="G18" s="1">
        <v>3</v>
      </c>
      <c r="H18" s="1">
        <v>87</v>
      </c>
      <c r="I18" s="2">
        <v>3.4000000000000002E-2</v>
      </c>
    </row>
    <row r="19" spans="1:9" x14ac:dyDescent="0.2">
      <c r="D19" s="2"/>
      <c r="I19" s="2"/>
    </row>
    <row r="20" spans="1:9" s="6" customFormat="1" x14ac:dyDescent="0.2">
      <c r="A20" s="6" t="s">
        <v>30</v>
      </c>
      <c r="B20" s="12">
        <f>SUM(B6:B18)</f>
        <v>42</v>
      </c>
      <c r="C20" s="12">
        <f t="shared" ref="C20:F20" si="1">SUM(C6:C18)</f>
        <v>71</v>
      </c>
      <c r="D20" s="13">
        <f t="shared" si="0"/>
        <v>0.59154929577464788</v>
      </c>
      <c r="E20" s="12">
        <f t="shared" si="1"/>
        <v>117</v>
      </c>
      <c r="F20" s="12">
        <f t="shared" si="1"/>
        <v>185</v>
      </c>
      <c r="G20" s="12">
        <f>SUM(E20:F20)</f>
        <v>302</v>
      </c>
      <c r="H20" s="12">
        <f>SUM(H6:H18)</f>
        <v>3038</v>
      </c>
      <c r="I20" s="13">
        <f>G20/H20</f>
        <v>9.9407504937458854E-2</v>
      </c>
    </row>
    <row r="22" spans="1:9" s="6" customFormat="1" x14ac:dyDescent="0.2">
      <c r="A22" s="6" t="s">
        <v>18</v>
      </c>
      <c r="B22" s="12"/>
      <c r="C22" s="12"/>
      <c r="D22" s="11"/>
      <c r="E22" s="12"/>
      <c r="F22" s="12"/>
      <c r="G22" s="12"/>
      <c r="H22" s="12"/>
      <c r="I22" s="12"/>
    </row>
    <row r="23" spans="1:9" s="6" customFormat="1" x14ac:dyDescent="0.2">
      <c r="A23" s="6" t="s">
        <v>19</v>
      </c>
      <c r="B23" s="12"/>
      <c r="C23" s="12"/>
      <c r="D23" s="11"/>
      <c r="E23" s="12"/>
      <c r="F23" s="12"/>
      <c r="G23" s="12"/>
      <c r="H23" s="12"/>
      <c r="I23" s="12"/>
    </row>
    <row r="24" spans="1:9" s="6" customFormat="1" x14ac:dyDescent="0.2">
      <c r="A24" s="6" t="s">
        <v>20</v>
      </c>
      <c r="B24" s="12"/>
      <c r="C24" s="12"/>
      <c r="D24" s="11"/>
      <c r="E24" s="12"/>
      <c r="F24" s="12"/>
      <c r="G24" s="12"/>
      <c r="H24" s="12"/>
      <c r="I24" s="12"/>
    </row>
    <row r="25" spans="1:9" s="6" customFormat="1" x14ac:dyDescent="0.2">
      <c r="A25" s="6" t="s">
        <v>21</v>
      </c>
      <c r="B25" s="12"/>
      <c r="C25" s="12"/>
      <c r="D25" s="11"/>
      <c r="E25" s="12"/>
      <c r="F25" s="12"/>
      <c r="G25" s="12"/>
      <c r="H25" s="12"/>
      <c r="I25" s="12"/>
    </row>
  </sheetData>
  <pageMargins left="0.75" right="0.75" top="1" bottom="1" header="0.5" footer="0.5"/>
  <pageSetup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36" customWidth="1"/>
    <col min="2" max="2" width="13" style="1" customWidth="1"/>
    <col min="3" max="3" width="12.83203125" style="1" customWidth="1"/>
    <col min="4" max="4" width="13.5" style="1" customWidth="1"/>
    <col min="5" max="5" width="13.1640625" style="1" customWidth="1"/>
    <col min="6" max="6" width="11" style="1"/>
  </cols>
  <sheetData>
    <row r="1" spans="1:6" s="6" customFormat="1" x14ac:dyDescent="0.2">
      <c r="A1" s="6" t="s">
        <v>89</v>
      </c>
      <c r="B1" s="12"/>
      <c r="C1" s="12"/>
      <c r="D1" s="12"/>
      <c r="E1" s="12"/>
      <c r="F1" s="12"/>
    </row>
    <row r="2" spans="1:6" s="6" customFormat="1" x14ac:dyDescent="0.2">
      <c r="A2" s="6" t="s">
        <v>116</v>
      </c>
      <c r="B2" s="12"/>
      <c r="C2" s="12"/>
      <c r="D2" s="12"/>
      <c r="E2" s="12"/>
      <c r="F2" s="12"/>
    </row>
    <row r="3" spans="1:6" s="6" customFormat="1" x14ac:dyDescent="0.2">
      <c r="B3" s="12"/>
      <c r="C3" s="12"/>
      <c r="D3" s="12"/>
      <c r="E3" s="12"/>
      <c r="F3" s="12"/>
    </row>
    <row r="4" spans="1:6" s="15" customFormat="1" x14ac:dyDescent="0.2">
      <c r="A4" s="16" t="s">
        <v>117</v>
      </c>
      <c r="B4" s="17"/>
      <c r="C4" s="34" t="s">
        <v>150</v>
      </c>
      <c r="D4" s="19"/>
      <c r="E4" s="19"/>
      <c r="F4" s="20"/>
    </row>
    <row r="5" spans="1:6" s="15" customFormat="1" x14ac:dyDescent="0.2">
      <c r="A5" s="16" t="s">
        <v>119</v>
      </c>
      <c r="B5" s="21"/>
      <c r="C5" s="21">
        <v>0.75</v>
      </c>
      <c r="D5" s="19"/>
      <c r="E5" s="19"/>
      <c r="F5" s="20"/>
    </row>
    <row r="6" spans="1:6" x14ac:dyDescent="0.2">
      <c r="F6" s="2"/>
    </row>
    <row r="7" spans="1:6" s="23" customFormat="1" x14ac:dyDescent="0.2">
      <c r="A7" s="23" t="s">
        <v>55</v>
      </c>
      <c r="B7" s="24"/>
      <c r="C7" s="24"/>
      <c r="D7" s="24"/>
      <c r="E7" s="24"/>
      <c r="F7" s="25"/>
    </row>
    <row r="8" spans="1:6" s="26" customFormat="1" ht="33" customHeight="1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151</v>
      </c>
      <c r="B9" s="1">
        <v>0</v>
      </c>
      <c r="C9" s="1">
        <v>0</v>
      </c>
      <c r="D9" s="1">
        <v>0</v>
      </c>
      <c r="E9" s="1">
        <v>5</v>
      </c>
      <c r="F9" s="2">
        <f>D9/E9</f>
        <v>0</v>
      </c>
    </row>
    <row r="10" spans="1:6" x14ac:dyDescent="0.2">
      <c r="A10" t="s">
        <v>90</v>
      </c>
      <c r="B10" s="1">
        <v>3</v>
      </c>
      <c r="C10" s="1">
        <v>4</v>
      </c>
      <c r="D10" s="1">
        <v>7</v>
      </c>
      <c r="E10" s="1">
        <v>18</v>
      </c>
      <c r="F10" s="2">
        <f t="shared" ref="F10:F16" si="0">D10/E10</f>
        <v>0.3888888888888889</v>
      </c>
    </row>
    <row r="11" spans="1:6" x14ac:dyDescent="0.2">
      <c r="A11" t="s">
        <v>91</v>
      </c>
      <c r="B11" s="5">
        <v>1</v>
      </c>
      <c r="C11" s="5">
        <v>3</v>
      </c>
      <c r="D11" s="1">
        <v>4</v>
      </c>
      <c r="E11" s="1">
        <v>38</v>
      </c>
      <c r="F11" s="2">
        <f t="shared" si="0"/>
        <v>0.10526315789473684</v>
      </c>
    </row>
    <row r="12" spans="1:6" x14ac:dyDescent="0.2">
      <c r="A12" s="33" t="s">
        <v>152</v>
      </c>
      <c r="B12" s="1">
        <v>10</v>
      </c>
      <c r="C12" s="1">
        <v>7</v>
      </c>
      <c r="D12" s="1">
        <v>17</v>
      </c>
      <c r="E12" s="1">
        <v>29</v>
      </c>
      <c r="F12" s="2">
        <f t="shared" si="0"/>
        <v>0.58620689655172409</v>
      </c>
    </row>
    <row r="13" spans="1:6" x14ac:dyDescent="0.2">
      <c r="A13" t="s">
        <v>92</v>
      </c>
      <c r="B13" s="1">
        <v>3</v>
      </c>
      <c r="C13" s="1">
        <v>7</v>
      </c>
      <c r="D13" s="1">
        <v>10</v>
      </c>
      <c r="E13" s="1">
        <v>21</v>
      </c>
      <c r="F13" s="2">
        <f t="shared" si="0"/>
        <v>0.47619047619047616</v>
      </c>
    </row>
    <row r="14" spans="1:6" x14ac:dyDescent="0.2">
      <c r="A14" t="s">
        <v>153</v>
      </c>
      <c r="B14" s="1">
        <v>1</v>
      </c>
      <c r="C14" s="1">
        <v>5</v>
      </c>
      <c r="D14" s="1">
        <v>6</v>
      </c>
      <c r="E14" s="1">
        <v>21</v>
      </c>
      <c r="F14" s="2">
        <f t="shared" si="0"/>
        <v>0.2857142857142857</v>
      </c>
    </row>
    <row r="15" spans="1:6" x14ac:dyDescent="0.2">
      <c r="A15" t="s">
        <v>93</v>
      </c>
      <c r="B15" s="1">
        <v>8</v>
      </c>
      <c r="C15" s="1">
        <v>9</v>
      </c>
      <c r="D15" s="1">
        <v>17</v>
      </c>
      <c r="E15" s="1">
        <v>30</v>
      </c>
      <c r="F15" s="2">
        <f t="shared" si="0"/>
        <v>0.56666666666666665</v>
      </c>
    </row>
    <row r="16" spans="1:6" x14ac:dyDescent="0.2">
      <c r="A16" t="s">
        <v>94</v>
      </c>
      <c r="B16" s="1">
        <v>0</v>
      </c>
      <c r="C16" s="1">
        <v>0</v>
      </c>
      <c r="D16" s="1">
        <v>0</v>
      </c>
      <c r="E16" s="1">
        <v>23</v>
      </c>
      <c r="F16" s="2">
        <f t="shared" si="0"/>
        <v>0</v>
      </c>
    </row>
    <row r="18" spans="1:6" s="6" customFormat="1" x14ac:dyDescent="0.2">
      <c r="A18" s="6" t="s">
        <v>124</v>
      </c>
      <c r="B18" s="12">
        <f>SUM(B9:B16)</f>
        <v>26</v>
      </c>
      <c r="C18" s="12">
        <f t="shared" ref="C18:E18" si="1">SUM(C9:C16)</f>
        <v>35</v>
      </c>
      <c r="D18" s="12">
        <f t="shared" si="1"/>
        <v>61</v>
      </c>
      <c r="E18" s="12">
        <f t="shared" si="1"/>
        <v>185</v>
      </c>
      <c r="F18" s="13">
        <f>D18/E18</f>
        <v>0.32972972972972975</v>
      </c>
    </row>
    <row r="20" spans="1:6" s="23" customFormat="1" x14ac:dyDescent="0.2">
      <c r="A20" s="23" t="s">
        <v>44</v>
      </c>
      <c r="B20" s="24"/>
      <c r="C20" s="24"/>
      <c r="D20" s="24"/>
      <c r="E20" s="24"/>
      <c r="F20" s="24"/>
    </row>
    <row r="21" spans="1:6" s="26" customFormat="1" ht="33" customHeight="1" x14ac:dyDescent="0.2">
      <c r="A21" s="26" t="s">
        <v>26</v>
      </c>
      <c r="B21" s="27" t="s">
        <v>120</v>
      </c>
      <c r="C21" s="27" t="s">
        <v>3</v>
      </c>
      <c r="D21" s="27" t="s">
        <v>121</v>
      </c>
      <c r="E21" s="27" t="s">
        <v>122</v>
      </c>
      <c r="F21" s="28" t="s">
        <v>123</v>
      </c>
    </row>
    <row r="22" spans="1:6" x14ac:dyDescent="0.2">
      <c r="A22" t="s">
        <v>151</v>
      </c>
      <c r="B22" s="1">
        <v>0</v>
      </c>
      <c r="C22" s="1">
        <v>0</v>
      </c>
      <c r="D22" s="1">
        <v>0</v>
      </c>
      <c r="E22" s="1">
        <v>0</v>
      </c>
      <c r="F22" s="2">
        <v>0</v>
      </c>
    </row>
    <row r="23" spans="1:6" x14ac:dyDescent="0.2">
      <c r="A23" t="s">
        <v>90</v>
      </c>
      <c r="B23" s="1">
        <v>3</v>
      </c>
      <c r="C23" s="1">
        <v>7</v>
      </c>
      <c r="D23" s="1">
        <v>10</v>
      </c>
      <c r="E23" s="1">
        <v>21</v>
      </c>
      <c r="F23" s="2">
        <f t="shared" ref="F23:F29" si="2">D23/E23</f>
        <v>0.47619047619047616</v>
      </c>
    </row>
    <row r="24" spans="1:6" x14ac:dyDescent="0.2">
      <c r="A24" t="s">
        <v>91</v>
      </c>
      <c r="B24" s="5">
        <v>0</v>
      </c>
      <c r="C24" s="5">
        <v>0</v>
      </c>
      <c r="D24" s="1">
        <v>0</v>
      </c>
      <c r="E24" s="1">
        <v>13</v>
      </c>
      <c r="F24" s="2">
        <f t="shared" si="2"/>
        <v>0</v>
      </c>
    </row>
    <row r="25" spans="1:6" x14ac:dyDescent="0.2">
      <c r="A25" s="33" t="s">
        <v>152</v>
      </c>
      <c r="B25" s="1">
        <v>4</v>
      </c>
      <c r="C25" s="1">
        <v>7</v>
      </c>
      <c r="D25" s="1">
        <v>11</v>
      </c>
      <c r="E25" s="1">
        <v>27</v>
      </c>
      <c r="F25" s="2">
        <f t="shared" si="2"/>
        <v>0.40740740740740738</v>
      </c>
    </row>
    <row r="26" spans="1:6" x14ac:dyDescent="0.2">
      <c r="A26" t="s">
        <v>92</v>
      </c>
      <c r="B26" s="1">
        <v>3</v>
      </c>
      <c r="C26" s="1">
        <v>3</v>
      </c>
      <c r="D26" s="1">
        <v>6</v>
      </c>
      <c r="E26" s="1">
        <v>22</v>
      </c>
      <c r="F26" s="2">
        <f t="shared" si="2"/>
        <v>0.27272727272727271</v>
      </c>
    </row>
    <row r="27" spans="1:6" x14ac:dyDescent="0.2">
      <c r="A27" t="s">
        <v>153</v>
      </c>
      <c r="B27" s="1">
        <v>3</v>
      </c>
      <c r="C27" s="1">
        <v>12</v>
      </c>
      <c r="D27" s="1">
        <v>15</v>
      </c>
      <c r="E27" s="1">
        <v>36</v>
      </c>
      <c r="F27" s="2">
        <f t="shared" si="2"/>
        <v>0.41666666666666669</v>
      </c>
    </row>
    <row r="28" spans="1:6" x14ac:dyDescent="0.2">
      <c r="A28" t="s">
        <v>93</v>
      </c>
      <c r="B28" s="1">
        <v>2</v>
      </c>
      <c r="C28" s="1">
        <v>5</v>
      </c>
      <c r="D28" s="1">
        <v>7</v>
      </c>
      <c r="E28" s="1">
        <v>14</v>
      </c>
      <c r="F28" s="2">
        <f t="shared" si="2"/>
        <v>0.5</v>
      </c>
    </row>
    <row r="29" spans="1:6" x14ac:dyDescent="0.2">
      <c r="A29" t="s">
        <v>94</v>
      </c>
      <c r="B29" s="1">
        <v>0</v>
      </c>
      <c r="C29" s="1">
        <v>0</v>
      </c>
      <c r="D29" s="1">
        <v>0</v>
      </c>
      <c r="E29" s="1">
        <v>15</v>
      </c>
      <c r="F29" s="2">
        <f t="shared" si="2"/>
        <v>0</v>
      </c>
    </row>
    <row r="31" spans="1:6" x14ac:dyDescent="0.2">
      <c r="A31" t="s">
        <v>125</v>
      </c>
      <c r="B31" s="1">
        <f>SUM(B22:B29)</f>
        <v>15</v>
      </c>
      <c r="C31" s="1">
        <f t="shared" ref="C31:E31" si="3">SUM(C22:C29)</f>
        <v>34</v>
      </c>
      <c r="D31" s="1">
        <f t="shared" si="3"/>
        <v>49</v>
      </c>
      <c r="E31" s="1">
        <f t="shared" si="3"/>
        <v>148</v>
      </c>
      <c r="F31" s="2">
        <f>D31/E31</f>
        <v>0.33108108108108109</v>
      </c>
    </row>
    <row r="33" spans="1:6" x14ac:dyDescent="0.2">
      <c r="A33" s="6" t="s">
        <v>126</v>
      </c>
    </row>
    <row r="34" spans="1:6" s="26" customFormat="1" ht="33" customHeight="1" x14ac:dyDescent="0.2">
      <c r="A34" s="26" t="s">
        <v>26</v>
      </c>
      <c r="B34" s="27" t="s">
        <v>120</v>
      </c>
      <c r="C34" s="27" t="s">
        <v>3</v>
      </c>
      <c r="D34" s="27" t="s">
        <v>121</v>
      </c>
      <c r="E34" s="27" t="s">
        <v>122</v>
      </c>
      <c r="F34" s="28" t="s">
        <v>123</v>
      </c>
    </row>
    <row r="35" spans="1:6" x14ac:dyDescent="0.2">
      <c r="A35" t="s">
        <v>151</v>
      </c>
      <c r="B35" s="1">
        <v>0</v>
      </c>
      <c r="C35" s="1">
        <v>0</v>
      </c>
      <c r="D35" s="1">
        <v>0</v>
      </c>
      <c r="E35" s="1">
        <v>6</v>
      </c>
      <c r="F35" s="2">
        <v>0</v>
      </c>
    </row>
    <row r="36" spans="1:6" x14ac:dyDescent="0.2">
      <c r="A36" t="s">
        <v>90</v>
      </c>
      <c r="B36" s="1">
        <v>6</v>
      </c>
      <c r="C36" s="1">
        <v>11</v>
      </c>
      <c r="D36" s="1">
        <v>17</v>
      </c>
      <c r="E36" s="1">
        <v>39</v>
      </c>
      <c r="F36" s="2">
        <f t="shared" ref="F36:F42" si="4">D36/E36</f>
        <v>0.4358974358974359</v>
      </c>
    </row>
    <row r="37" spans="1:6" x14ac:dyDescent="0.2">
      <c r="A37" t="s">
        <v>91</v>
      </c>
      <c r="B37" s="5">
        <v>1</v>
      </c>
      <c r="C37" s="5">
        <v>3</v>
      </c>
      <c r="D37" s="1">
        <v>4</v>
      </c>
      <c r="E37" s="1">
        <v>52</v>
      </c>
      <c r="F37" s="2">
        <f t="shared" si="4"/>
        <v>7.6923076923076927E-2</v>
      </c>
    </row>
    <row r="38" spans="1:6" x14ac:dyDescent="0.2">
      <c r="A38" s="33" t="s">
        <v>152</v>
      </c>
      <c r="B38" s="1">
        <v>14</v>
      </c>
      <c r="C38" s="1">
        <v>14</v>
      </c>
      <c r="D38" s="1">
        <v>28</v>
      </c>
      <c r="E38" s="1">
        <v>56</v>
      </c>
      <c r="F38" s="2">
        <f t="shared" si="4"/>
        <v>0.5</v>
      </c>
    </row>
    <row r="39" spans="1:6" x14ac:dyDescent="0.2">
      <c r="A39" t="s">
        <v>92</v>
      </c>
      <c r="B39" s="1">
        <v>6</v>
      </c>
      <c r="C39" s="1">
        <v>10</v>
      </c>
      <c r="D39" s="1">
        <v>16</v>
      </c>
      <c r="E39" s="1">
        <v>43</v>
      </c>
      <c r="F39" s="2">
        <f t="shared" si="4"/>
        <v>0.37209302325581395</v>
      </c>
    </row>
    <row r="40" spans="1:6" x14ac:dyDescent="0.2">
      <c r="A40" t="s">
        <v>153</v>
      </c>
      <c r="B40" s="1">
        <v>4</v>
      </c>
      <c r="C40" s="1">
        <v>17</v>
      </c>
      <c r="D40" s="1">
        <v>21</v>
      </c>
      <c r="E40" s="1">
        <v>57</v>
      </c>
      <c r="F40" s="2">
        <f t="shared" si="4"/>
        <v>0.36842105263157893</v>
      </c>
    </row>
    <row r="41" spans="1:6" x14ac:dyDescent="0.2">
      <c r="A41" t="s">
        <v>93</v>
      </c>
      <c r="B41" s="1">
        <v>10</v>
      </c>
      <c r="C41" s="1">
        <v>14</v>
      </c>
      <c r="D41" s="1">
        <v>24</v>
      </c>
      <c r="E41" s="1">
        <v>44</v>
      </c>
      <c r="F41" s="2">
        <f t="shared" si="4"/>
        <v>0.54545454545454541</v>
      </c>
    </row>
    <row r="42" spans="1:6" x14ac:dyDescent="0.2">
      <c r="A42" t="s">
        <v>94</v>
      </c>
      <c r="B42" s="1">
        <v>0</v>
      </c>
      <c r="C42" s="1">
        <v>0</v>
      </c>
      <c r="D42" s="1">
        <v>0</v>
      </c>
      <c r="E42" s="1">
        <v>38</v>
      </c>
      <c r="F42" s="2">
        <f t="shared" si="4"/>
        <v>0</v>
      </c>
    </row>
    <row r="44" spans="1:6" s="6" customFormat="1" x14ac:dyDescent="0.2">
      <c r="A44" s="6" t="s">
        <v>127</v>
      </c>
      <c r="B44" s="12">
        <f>SUM(B35:B42)</f>
        <v>41</v>
      </c>
      <c r="C44" s="12">
        <f t="shared" ref="C44:E44" si="5">SUM(C35:C42)</f>
        <v>69</v>
      </c>
      <c r="D44" s="12">
        <f t="shared" si="5"/>
        <v>110</v>
      </c>
      <c r="E44" s="12">
        <f t="shared" si="5"/>
        <v>335</v>
      </c>
      <c r="F44" s="13">
        <f>D44/E44</f>
        <v>0.32835820895522388</v>
      </c>
    </row>
    <row r="46" spans="1:6" x14ac:dyDescent="0.2">
      <c r="A46" t="s">
        <v>154</v>
      </c>
    </row>
    <row r="47" spans="1:6" x14ac:dyDescent="0.2">
      <c r="A47" t="s">
        <v>155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9.5" customWidth="1"/>
    <col min="2" max="2" width="20.6640625" customWidth="1"/>
    <col min="3" max="3" width="15" style="1" customWidth="1"/>
    <col min="4" max="4" width="21" customWidth="1"/>
  </cols>
  <sheetData>
    <row r="1" spans="1:7" x14ac:dyDescent="0.2">
      <c r="A1" s="6" t="s">
        <v>45</v>
      </c>
      <c r="B1" s="12"/>
      <c r="C1" s="12"/>
      <c r="D1" s="12"/>
      <c r="E1" s="12"/>
      <c r="F1" s="12"/>
    </row>
    <row r="2" spans="1:7" x14ac:dyDescent="0.2">
      <c r="A2" s="6" t="s">
        <v>116</v>
      </c>
      <c r="B2" s="12"/>
      <c r="C2" s="12"/>
      <c r="D2" s="12"/>
      <c r="E2" s="12"/>
      <c r="F2" s="12"/>
    </row>
    <row r="3" spans="1:7" x14ac:dyDescent="0.2">
      <c r="A3" s="6"/>
      <c r="B3" s="12"/>
      <c r="C3" s="12"/>
      <c r="D3" s="12"/>
      <c r="E3" s="12"/>
      <c r="F3" s="12"/>
    </row>
    <row r="4" spans="1:7" x14ac:dyDescent="0.2">
      <c r="A4" s="16" t="s">
        <v>117</v>
      </c>
      <c r="B4" s="17"/>
      <c r="C4" s="18" t="s">
        <v>156</v>
      </c>
      <c r="D4" s="19"/>
      <c r="E4" s="19"/>
      <c r="F4" s="20"/>
    </row>
    <row r="5" spans="1:7" x14ac:dyDescent="0.2">
      <c r="A5" s="16" t="s">
        <v>119</v>
      </c>
      <c r="B5" s="21"/>
      <c r="C5" s="22">
        <v>1</v>
      </c>
      <c r="D5" s="19"/>
      <c r="E5" s="19"/>
      <c r="F5" s="20"/>
    </row>
    <row r="6" spans="1:7" x14ac:dyDescent="0.2">
      <c r="B6" s="1"/>
      <c r="D6" s="1"/>
      <c r="E6" s="1"/>
      <c r="F6" s="2"/>
    </row>
    <row r="7" spans="1:7" x14ac:dyDescent="0.2">
      <c r="A7" s="23" t="s">
        <v>55</v>
      </c>
      <c r="B7" s="24"/>
      <c r="C7" s="24"/>
      <c r="D7" s="24"/>
      <c r="E7" s="24"/>
      <c r="F7" s="25"/>
    </row>
    <row r="8" spans="1:7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7" x14ac:dyDescent="0.2">
      <c r="A9" t="s">
        <v>46</v>
      </c>
      <c r="B9" s="1">
        <v>4</v>
      </c>
      <c r="C9" s="1">
        <v>2</v>
      </c>
      <c r="D9" s="1">
        <v>6</v>
      </c>
      <c r="E9" s="1">
        <v>34</v>
      </c>
      <c r="F9" s="2">
        <f>D9/E9</f>
        <v>0.17647058823529413</v>
      </c>
    </row>
    <row r="10" spans="1:7" x14ac:dyDescent="0.2">
      <c r="A10" t="s">
        <v>47</v>
      </c>
      <c r="B10" s="1">
        <v>0</v>
      </c>
      <c r="C10" s="1">
        <v>1</v>
      </c>
      <c r="D10" s="1">
        <v>1</v>
      </c>
      <c r="E10" s="1">
        <v>36</v>
      </c>
      <c r="F10" s="2">
        <f t="shared" ref="F10:F13" si="0">D10/E10</f>
        <v>2.7777777777777776E-2</v>
      </c>
    </row>
    <row r="11" spans="1:7" x14ac:dyDescent="0.2">
      <c r="A11" t="s">
        <v>48</v>
      </c>
      <c r="B11" s="5">
        <v>2</v>
      </c>
      <c r="C11" s="5">
        <v>0</v>
      </c>
      <c r="D11" s="1">
        <v>2</v>
      </c>
      <c r="E11" s="1">
        <v>30</v>
      </c>
      <c r="F11" s="2">
        <f t="shared" si="0"/>
        <v>6.6666666666666666E-2</v>
      </c>
    </row>
    <row r="12" spans="1:7" s="33" customFormat="1" x14ac:dyDescent="0.2">
      <c r="A12" t="s">
        <v>49</v>
      </c>
      <c r="B12" s="1">
        <v>0</v>
      </c>
      <c r="C12" s="1">
        <v>0</v>
      </c>
      <c r="D12" s="1">
        <v>0</v>
      </c>
      <c r="E12" s="1">
        <v>0</v>
      </c>
      <c r="F12" s="2">
        <v>0</v>
      </c>
    </row>
    <row r="13" spans="1:7" s="33" customFormat="1" x14ac:dyDescent="0.2">
      <c r="A13" s="35" t="s">
        <v>157</v>
      </c>
      <c r="B13" s="1">
        <v>0</v>
      </c>
      <c r="C13" s="1">
        <v>6</v>
      </c>
      <c r="D13" s="1">
        <v>6</v>
      </c>
      <c r="E13" s="1">
        <v>11</v>
      </c>
      <c r="F13" s="2">
        <f t="shared" si="0"/>
        <v>0.54545454545454541</v>
      </c>
      <c r="G13" s="29"/>
    </row>
    <row r="14" spans="1:7" x14ac:dyDescent="0.2">
      <c r="A14" s="36"/>
      <c r="B14" s="1"/>
      <c r="D14" s="1"/>
      <c r="E14" s="1"/>
      <c r="F14" s="1"/>
    </row>
    <row r="15" spans="1:7" x14ac:dyDescent="0.2">
      <c r="A15" t="s">
        <v>124</v>
      </c>
      <c r="B15" s="1">
        <f>SUM(B9:B13)</f>
        <v>6</v>
      </c>
      <c r="C15" s="1">
        <f>SUM(C9:C13)</f>
        <v>9</v>
      </c>
      <c r="D15" s="1">
        <f>SUM(D9:D13)</f>
        <v>15</v>
      </c>
      <c r="E15" s="1">
        <f>SUM(E9:E13)</f>
        <v>111</v>
      </c>
      <c r="F15" s="2">
        <f>D15/E15</f>
        <v>0.13513513513513514</v>
      </c>
    </row>
    <row r="16" spans="1:7" x14ac:dyDescent="0.2">
      <c r="B16" s="1"/>
      <c r="D16" s="1"/>
      <c r="E16" s="1"/>
      <c r="F16" s="1"/>
    </row>
    <row r="17" spans="1:7" x14ac:dyDescent="0.2">
      <c r="A17" s="23" t="s">
        <v>44</v>
      </c>
      <c r="B17" s="24"/>
      <c r="C17" s="24"/>
      <c r="D17" s="24"/>
      <c r="E17" s="24"/>
      <c r="F17" s="24"/>
    </row>
    <row r="18" spans="1:7" ht="48" x14ac:dyDescent="0.2">
      <c r="A18" s="26" t="s">
        <v>26</v>
      </c>
      <c r="B18" s="27" t="s">
        <v>120</v>
      </c>
      <c r="C18" s="27" t="s">
        <v>3</v>
      </c>
      <c r="D18" s="27" t="s">
        <v>121</v>
      </c>
      <c r="E18" s="27" t="s">
        <v>122</v>
      </c>
      <c r="F18" s="28" t="s">
        <v>123</v>
      </c>
    </row>
    <row r="19" spans="1:7" x14ac:dyDescent="0.2">
      <c r="A19" t="s">
        <v>46</v>
      </c>
      <c r="B19" s="1">
        <v>0</v>
      </c>
      <c r="C19" s="1">
        <v>2</v>
      </c>
      <c r="D19" s="1">
        <v>2</v>
      </c>
      <c r="E19" s="1">
        <v>18</v>
      </c>
      <c r="F19" s="2">
        <f>D19/E19</f>
        <v>0.1111111111111111</v>
      </c>
    </row>
    <row r="20" spans="1:7" x14ac:dyDescent="0.2">
      <c r="A20" t="s">
        <v>47</v>
      </c>
      <c r="B20" s="1">
        <v>0</v>
      </c>
      <c r="C20" s="1">
        <v>0</v>
      </c>
      <c r="D20" s="1">
        <v>0</v>
      </c>
      <c r="E20" s="1">
        <v>10</v>
      </c>
      <c r="F20" s="2">
        <f t="shared" ref="F20:F22" si="1">D20/E20</f>
        <v>0</v>
      </c>
    </row>
    <row r="21" spans="1:7" x14ac:dyDescent="0.2">
      <c r="A21" t="s">
        <v>48</v>
      </c>
      <c r="B21" s="5">
        <v>0</v>
      </c>
      <c r="C21" s="5">
        <v>0</v>
      </c>
      <c r="D21" s="1">
        <v>0</v>
      </c>
      <c r="E21" s="1">
        <v>11</v>
      </c>
      <c r="F21" s="2">
        <f t="shared" si="1"/>
        <v>0</v>
      </c>
    </row>
    <row r="22" spans="1:7" x14ac:dyDescent="0.2">
      <c r="A22" t="s">
        <v>49</v>
      </c>
      <c r="B22" s="1">
        <v>0</v>
      </c>
      <c r="C22" s="1">
        <v>1</v>
      </c>
      <c r="D22" s="1">
        <v>1</v>
      </c>
      <c r="E22" s="1">
        <v>10</v>
      </c>
      <c r="F22" s="2">
        <f t="shared" si="1"/>
        <v>0.1</v>
      </c>
    </row>
    <row r="23" spans="1:7" x14ac:dyDescent="0.2">
      <c r="A23" s="37" t="s">
        <v>157</v>
      </c>
      <c r="B23" s="1">
        <v>0</v>
      </c>
      <c r="C23" s="1">
        <v>0</v>
      </c>
      <c r="D23" s="1">
        <v>0</v>
      </c>
      <c r="E23" s="1">
        <v>0</v>
      </c>
      <c r="F23" s="2">
        <v>0</v>
      </c>
      <c r="G23" s="29"/>
    </row>
    <row r="24" spans="1:7" x14ac:dyDescent="0.2">
      <c r="B24" s="1"/>
      <c r="D24" s="1"/>
      <c r="E24" s="1"/>
      <c r="F24" s="1"/>
    </row>
    <row r="25" spans="1:7" x14ac:dyDescent="0.2">
      <c r="A25" t="s">
        <v>125</v>
      </c>
      <c r="B25" s="1">
        <f>SUM(B19:B23)</f>
        <v>0</v>
      </c>
      <c r="C25" s="1">
        <f>SUM(C19:C23)</f>
        <v>3</v>
      </c>
      <c r="D25" s="1">
        <f>SUM(D19:D23)</f>
        <v>3</v>
      </c>
      <c r="E25" s="1">
        <f>SUM(E19:E23)</f>
        <v>49</v>
      </c>
      <c r="F25" s="2">
        <f>D25/E25</f>
        <v>6.1224489795918366E-2</v>
      </c>
    </row>
    <row r="26" spans="1:7" x14ac:dyDescent="0.2">
      <c r="B26" s="1"/>
      <c r="D26" s="1"/>
      <c r="E26" s="1"/>
      <c r="F26" s="1"/>
    </row>
    <row r="27" spans="1:7" x14ac:dyDescent="0.2">
      <c r="A27" s="6" t="s">
        <v>126</v>
      </c>
      <c r="B27" s="1"/>
      <c r="D27" s="1"/>
      <c r="E27" s="1"/>
      <c r="F27" s="1"/>
    </row>
    <row r="28" spans="1:7" ht="48" x14ac:dyDescent="0.2">
      <c r="A28" s="26" t="s">
        <v>26</v>
      </c>
      <c r="B28" s="27" t="s">
        <v>120</v>
      </c>
      <c r="C28" s="27" t="s">
        <v>3</v>
      </c>
      <c r="D28" s="27" t="s">
        <v>121</v>
      </c>
      <c r="E28" s="27" t="s">
        <v>122</v>
      </c>
      <c r="F28" s="28" t="s">
        <v>123</v>
      </c>
    </row>
    <row r="29" spans="1:7" x14ac:dyDescent="0.2">
      <c r="A29" t="s">
        <v>46</v>
      </c>
      <c r="B29" s="1">
        <v>4</v>
      </c>
      <c r="C29" s="1">
        <v>4</v>
      </c>
      <c r="D29" s="1">
        <v>8</v>
      </c>
      <c r="E29" s="1">
        <v>52</v>
      </c>
      <c r="F29" s="2">
        <f>D29/E29</f>
        <v>0.15384615384615385</v>
      </c>
    </row>
    <row r="30" spans="1:7" x14ac:dyDescent="0.2">
      <c r="A30" t="s">
        <v>47</v>
      </c>
      <c r="B30" s="1">
        <v>0</v>
      </c>
      <c r="C30" s="1">
        <v>1</v>
      </c>
      <c r="D30" s="1">
        <v>1</v>
      </c>
      <c r="E30" s="1">
        <v>46</v>
      </c>
      <c r="F30" s="2">
        <f t="shared" ref="F30:F33" si="2">D30/E30</f>
        <v>2.1739130434782608E-2</v>
      </c>
    </row>
    <row r="31" spans="1:7" x14ac:dyDescent="0.2">
      <c r="A31" t="s">
        <v>48</v>
      </c>
      <c r="B31" s="5">
        <v>2</v>
      </c>
      <c r="C31" s="5">
        <v>0</v>
      </c>
      <c r="D31" s="1">
        <v>2</v>
      </c>
      <c r="E31" s="1">
        <v>41</v>
      </c>
      <c r="F31" s="2">
        <f t="shared" si="2"/>
        <v>4.878048780487805E-2</v>
      </c>
    </row>
    <row r="32" spans="1:7" x14ac:dyDescent="0.2">
      <c r="A32" t="s">
        <v>49</v>
      </c>
      <c r="B32" s="1">
        <v>0</v>
      </c>
      <c r="C32" s="1">
        <v>1</v>
      </c>
      <c r="D32" s="1">
        <v>1</v>
      </c>
      <c r="E32" s="1">
        <v>10</v>
      </c>
      <c r="F32" s="2">
        <f t="shared" si="2"/>
        <v>0.1</v>
      </c>
    </row>
    <row r="33" spans="1:7" x14ac:dyDescent="0.2">
      <c r="A33" s="35" t="s">
        <v>157</v>
      </c>
      <c r="B33" s="1">
        <v>0</v>
      </c>
      <c r="C33" s="1">
        <v>6</v>
      </c>
      <c r="D33" s="1">
        <v>6</v>
      </c>
      <c r="E33" s="1">
        <v>11</v>
      </c>
      <c r="F33" s="2">
        <f t="shared" si="2"/>
        <v>0.54545454545454541</v>
      </c>
      <c r="G33" s="29"/>
    </row>
    <row r="34" spans="1:7" x14ac:dyDescent="0.2">
      <c r="B34" s="1"/>
      <c r="D34" s="1"/>
      <c r="E34" s="1"/>
      <c r="F34" s="1"/>
    </row>
    <row r="35" spans="1:7" x14ac:dyDescent="0.2">
      <c r="A35" t="s">
        <v>127</v>
      </c>
      <c r="B35" s="1">
        <f>SUM(B29:B33)</f>
        <v>6</v>
      </c>
      <c r="C35" s="1">
        <f>SUM(C29:C33)</f>
        <v>12</v>
      </c>
      <c r="D35" s="1">
        <f>SUM(D29:D33)</f>
        <v>18</v>
      </c>
      <c r="E35" s="1">
        <f>SUM(E29:E33)</f>
        <v>160</v>
      </c>
      <c r="F35" s="2">
        <f>D35/E35</f>
        <v>0.1125</v>
      </c>
    </row>
    <row r="38" spans="1:7" x14ac:dyDescent="0.2">
      <c r="A38" s="33"/>
      <c r="B38" s="38"/>
      <c r="C38" s="38"/>
      <c r="D38" s="39"/>
      <c r="E38" s="33"/>
    </row>
    <row r="39" spans="1:7" x14ac:dyDescent="0.2">
      <c r="A39" s="33"/>
      <c r="B39" s="38"/>
      <c r="C39" s="38"/>
      <c r="D39" s="39"/>
      <c r="E39" s="33"/>
    </row>
    <row r="40" spans="1:7" x14ac:dyDescent="0.2">
      <c r="A40" s="33"/>
      <c r="B40" s="38"/>
      <c r="C40" s="38"/>
      <c r="D40" s="39"/>
      <c r="E40" s="33"/>
    </row>
    <row r="41" spans="1:7" x14ac:dyDescent="0.2">
      <c r="A41" s="33"/>
      <c r="B41" s="38"/>
      <c r="C41" s="38"/>
      <c r="D41" s="39"/>
      <c r="E41" s="33"/>
    </row>
    <row r="42" spans="1:7" x14ac:dyDescent="0.2">
      <c r="A42" s="33"/>
      <c r="B42" s="38"/>
      <c r="C42" s="38"/>
      <c r="D42" s="39"/>
      <c r="E42" s="33"/>
    </row>
    <row r="43" spans="1:7" x14ac:dyDescent="0.2">
      <c r="A43" s="33"/>
      <c r="B43" s="38"/>
      <c r="C43" s="38"/>
      <c r="D43" s="39"/>
      <c r="E43" s="33"/>
    </row>
    <row r="44" spans="1:7" x14ac:dyDescent="0.2">
      <c r="A44" s="33"/>
      <c r="B44" s="33"/>
      <c r="C44" s="38"/>
      <c r="D44" s="33"/>
      <c r="E44" s="33"/>
    </row>
    <row r="45" spans="1:7" x14ac:dyDescent="0.2">
      <c r="A45" s="33"/>
      <c r="B45" s="38"/>
      <c r="C45" s="38"/>
      <c r="D45" s="39"/>
      <c r="E45" s="33"/>
    </row>
    <row r="47" spans="1:7" x14ac:dyDescent="0.2">
      <c r="A47" s="33"/>
      <c r="B47" s="33"/>
      <c r="C47" s="38"/>
      <c r="D47" s="33"/>
      <c r="E47" s="33"/>
      <c r="F47" s="33"/>
    </row>
    <row r="48" spans="1:7" x14ac:dyDescent="0.2">
      <c r="A48" s="33"/>
      <c r="B48" s="33"/>
      <c r="C48" s="38"/>
      <c r="D48" s="33"/>
      <c r="E48" s="33"/>
      <c r="F48" s="33"/>
    </row>
    <row r="49" spans="1:6" x14ac:dyDescent="0.2">
      <c r="A49" s="33"/>
      <c r="B49" s="33"/>
      <c r="C49" s="38"/>
      <c r="D49" s="33"/>
      <c r="E49" s="33"/>
      <c r="F49" s="33"/>
    </row>
    <row r="50" spans="1:6" x14ac:dyDescent="0.2">
      <c r="A50" s="33"/>
      <c r="B50" s="33"/>
      <c r="C50" s="38"/>
      <c r="D50" s="33"/>
      <c r="E50" s="33"/>
      <c r="F50" s="33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36.1640625" customWidth="1"/>
    <col min="2" max="2" width="20.6640625" customWidth="1"/>
    <col min="3" max="3" width="15" customWidth="1"/>
    <col min="4" max="4" width="21" customWidth="1"/>
  </cols>
  <sheetData>
    <row r="1" spans="1:6" x14ac:dyDescent="0.2">
      <c r="A1" s="6" t="s">
        <v>31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158</v>
      </c>
      <c r="D4" s="19"/>
      <c r="E4" s="19"/>
      <c r="F4" s="20"/>
    </row>
    <row r="5" spans="1:6" x14ac:dyDescent="0.2">
      <c r="A5" s="16" t="s">
        <v>119</v>
      </c>
      <c r="B5" s="21"/>
      <c r="C5" s="40" t="s">
        <v>159</v>
      </c>
      <c r="D5" s="19"/>
      <c r="E5" s="19"/>
      <c r="F5" s="20"/>
    </row>
    <row r="6" spans="1:6" x14ac:dyDescent="0.2">
      <c r="B6" s="1"/>
      <c r="C6" s="1"/>
      <c r="D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160</v>
      </c>
      <c r="B9" s="1">
        <v>0</v>
      </c>
      <c r="C9" s="1">
        <v>0</v>
      </c>
      <c r="D9" s="1">
        <v>0</v>
      </c>
      <c r="E9" s="1">
        <v>17</v>
      </c>
      <c r="F9" s="2">
        <f>D9/E9</f>
        <v>0</v>
      </c>
    </row>
    <row r="10" spans="1:6" x14ac:dyDescent="0.2">
      <c r="A10" t="s">
        <v>161</v>
      </c>
      <c r="B10" s="1">
        <v>0</v>
      </c>
      <c r="C10" s="1">
        <v>3</v>
      </c>
      <c r="D10" s="1">
        <v>3</v>
      </c>
      <c r="E10" s="1">
        <v>44</v>
      </c>
      <c r="F10" s="2">
        <f t="shared" ref="F10:F14" si="0">D10/E10</f>
        <v>6.8181818181818177E-2</v>
      </c>
    </row>
    <row r="11" spans="1:6" x14ac:dyDescent="0.2">
      <c r="A11" s="33" t="s">
        <v>162</v>
      </c>
      <c r="B11" s="5">
        <v>0</v>
      </c>
      <c r="C11" s="5">
        <v>0</v>
      </c>
      <c r="D11" s="1">
        <v>0</v>
      </c>
      <c r="E11" s="1">
        <v>12</v>
      </c>
      <c r="F11" s="2">
        <f t="shared" si="0"/>
        <v>0</v>
      </c>
    </row>
    <row r="12" spans="1:6" x14ac:dyDescent="0.2">
      <c r="A12" t="s">
        <v>33</v>
      </c>
      <c r="B12" s="1">
        <v>0</v>
      </c>
      <c r="C12" s="1">
        <v>1</v>
      </c>
      <c r="D12" s="1">
        <v>1</v>
      </c>
      <c r="E12" s="1">
        <v>22</v>
      </c>
      <c r="F12" s="2">
        <f t="shared" si="0"/>
        <v>4.5454545454545456E-2</v>
      </c>
    </row>
    <row r="13" spans="1:6" x14ac:dyDescent="0.2">
      <c r="A13" s="33" t="s">
        <v>163</v>
      </c>
      <c r="B13" s="1">
        <v>0</v>
      </c>
      <c r="C13" s="1">
        <v>2</v>
      </c>
      <c r="D13" s="1">
        <v>2</v>
      </c>
      <c r="E13" s="1">
        <v>38</v>
      </c>
      <c r="F13" s="2">
        <f t="shared" si="0"/>
        <v>5.2631578947368418E-2</v>
      </c>
    </row>
    <row r="14" spans="1:6" x14ac:dyDescent="0.2">
      <c r="A14" t="s">
        <v>34</v>
      </c>
      <c r="B14" s="1">
        <v>0</v>
      </c>
      <c r="C14" s="1">
        <v>1</v>
      </c>
      <c r="D14" s="1">
        <v>1</v>
      </c>
      <c r="E14" s="1">
        <v>18</v>
      </c>
      <c r="F14" s="2">
        <f t="shared" si="0"/>
        <v>5.5555555555555552E-2</v>
      </c>
    </row>
    <row r="15" spans="1:6" x14ac:dyDescent="0.2">
      <c r="B15" s="1"/>
      <c r="C15" s="1"/>
      <c r="D15" s="1"/>
      <c r="E15" s="1"/>
      <c r="F15" s="1"/>
    </row>
    <row r="16" spans="1:6" x14ac:dyDescent="0.2">
      <c r="A16" t="s">
        <v>124</v>
      </c>
      <c r="B16" s="1">
        <f>SUM(B9:B14)</f>
        <v>0</v>
      </c>
      <c r="C16" s="1">
        <f>SUM(C9:C14)</f>
        <v>7</v>
      </c>
      <c r="D16" s="1">
        <f>SUM(D9:D14)</f>
        <v>7</v>
      </c>
      <c r="E16" s="1">
        <f>SUM(E9:E14)</f>
        <v>151</v>
      </c>
      <c r="F16" s="2">
        <f>D16/E16</f>
        <v>4.6357615894039736E-2</v>
      </c>
    </row>
    <row r="17" spans="1:6" x14ac:dyDescent="0.2">
      <c r="B17" s="1"/>
      <c r="C17" s="1"/>
      <c r="D17" s="1"/>
      <c r="E17" s="1"/>
      <c r="F17" s="1"/>
    </row>
    <row r="18" spans="1:6" x14ac:dyDescent="0.2">
      <c r="A18" s="23" t="s">
        <v>44</v>
      </c>
      <c r="B18" s="24"/>
      <c r="C18" s="24"/>
      <c r="D18" s="24"/>
      <c r="E18" s="24"/>
      <c r="F18" s="24"/>
    </row>
    <row r="19" spans="1:6" ht="48" x14ac:dyDescent="0.2">
      <c r="A19" s="26" t="s">
        <v>26</v>
      </c>
      <c r="B19" s="27" t="s">
        <v>120</v>
      </c>
      <c r="C19" s="27" t="s">
        <v>3</v>
      </c>
      <c r="D19" s="27" t="s">
        <v>121</v>
      </c>
      <c r="E19" s="27" t="s">
        <v>122</v>
      </c>
      <c r="F19" s="28" t="s">
        <v>123</v>
      </c>
    </row>
    <row r="20" spans="1:6" x14ac:dyDescent="0.2">
      <c r="A20" s="33" t="s">
        <v>160</v>
      </c>
      <c r="B20" s="1">
        <v>0</v>
      </c>
      <c r="C20" s="1">
        <v>2</v>
      </c>
      <c r="D20" s="1">
        <v>2</v>
      </c>
      <c r="E20" s="1">
        <v>12</v>
      </c>
      <c r="F20" s="2">
        <v>6.9000000000000006E-2</v>
      </c>
    </row>
    <row r="21" spans="1:6" x14ac:dyDescent="0.2">
      <c r="A21" s="33" t="s">
        <v>32</v>
      </c>
      <c r="B21" s="1">
        <v>0</v>
      </c>
      <c r="C21" s="1">
        <v>0</v>
      </c>
      <c r="D21" s="1">
        <v>0</v>
      </c>
      <c r="E21" s="1">
        <v>6</v>
      </c>
      <c r="F21" s="2">
        <f t="shared" ref="F21:F25" si="1">D21/E21</f>
        <v>0</v>
      </c>
    </row>
    <row r="22" spans="1:6" x14ac:dyDescent="0.2">
      <c r="A22" s="33" t="s">
        <v>162</v>
      </c>
      <c r="B22" s="5">
        <v>0</v>
      </c>
      <c r="C22" s="5">
        <v>1</v>
      </c>
      <c r="D22" s="1">
        <v>1</v>
      </c>
      <c r="E22" s="1">
        <v>10</v>
      </c>
      <c r="F22" s="2">
        <f t="shared" si="1"/>
        <v>0.1</v>
      </c>
    </row>
    <row r="23" spans="1:6" x14ac:dyDescent="0.2">
      <c r="A23" s="33" t="s">
        <v>33</v>
      </c>
      <c r="B23" s="1">
        <v>0</v>
      </c>
      <c r="C23" s="1">
        <v>1</v>
      </c>
      <c r="D23" s="1">
        <v>1</v>
      </c>
      <c r="E23" s="1">
        <v>13</v>
      </c>
      <c r="F23" s="2">
        <f t="shared" si="1"/>
        <v>7.6923076923076927E-2</v>
      </c>
    </row>
    <row r="24" spans="1:6" x14ac:dyDescent="0.2">
      <c r="A24" s="33" t="s">
        <v>163</v>
      </c>
      <c r="B24" s="1">
        <v>0</v>
      </c>
      <c r="C24" s="1">
        <v>0</v>
      </c>
      <c r="D24" s="1">
        <v>0</v>
      </c>
      <c r="E24" s="1">
        <v>27</v>
      </c>
      <c r="F24" s="2">
        <f t="shared" si="1"/>
        <v>0</v>
      </c>
    </row>
    <row r="25" spans="1:6" x14ac:dyDescent="0.2">
      <c r="A25" s="33" t="s">
        <v>34</v>
      </c>
      <c r="B25" s="1">
        <v>0</v>
      </c>
      <c r="C25" s="1">
        <v>0</v>
      </c>
      <c r="D25" s="1">
        <v>0</v>
      </c>
      <c r="E25" s="1">
        <v>2</v>
      </c>
      <c r="F25" s="1">
        <f t="shared" si="1"/>
        <v>0</v>
      </c>
    </row>
    <row r="26" spans="1:6" x14ac:dyDescent="0.2">
      <c r="B26" s="1"/>
      <c r="C26" s="1"/>
      <c r="D26" s="1"/>
      <c r="E26" s="1"/>
      <c r="F26" s="1"/>
    </row>
    <row r="27" spans="1:6" x14ac:dyDescent="0.2">
      <c r="A27" t="s">
        <v>125</v>
      </c>
      <c r="B27" s="1">
        <f>SUM(B20:B25)</f>
        <v>0</v>
      </c>
      <c r="C27" s="1">
        <f>SUM(C20:C25)</f>
        <v>4</v>
      </c>
      <c r="D27" s="1">
        <f>SUM(D20:D25)</f>
        <v>4</v>
      </c>
      <c r="E27" s="1">
        <f>SUM(E20:E25)</f>
        <v>70</v>
      </c>
      <c r="F27" s="2">
        <f>D27/E27</f>
        <v>5.7142857142857141E-2</v>
      </c>
    </row>
    <row r="28" spans="1:6" x14ac:dyDescent="0.2">
      <c r="B28" s="1"/>
      <c r="C28" s="1"/>
      <c r="D28" s="1"/>
      <c r="E28" s="1"/>
      <c r="F28" s="1"/>
    </row>
    <row r="29" spans="1:6" x14ac:dyDescent="0.2">
      <c r="A29" s="6" t="s">
        <v>126</v>
      </c>
      <c r="B29" s="1"/>
      <c r="C29" s="1"/>
      <c r="D29" s="1"/>
      <c r="E29" s="1"/>
      <c r="F29" s="1"/>
    </row>
    <row r="30" spans="1:6" ht="48" x14ac:dyDescent="0.2">
      <c r="A30" s="26" t="s">
        <v>26</v>
      </c>
      <c r="B30" s="27" t="s">
        <v>120</v>
      </c>
      <c r="C30" s="27" t="s">
        <v>3</v>
      </c>
      <c r="D30" s="27" t="s">
        <v>121</v>
      </c>
      <c r="E30" s="27" t="s">
        <v>122</v>
      </c>
      <c r="F30" s="28" t="s">
        <v>123</v>
      </c>
    </row>
    <row r="31" spans="1:6" x14ac:dyDescent="0.2">
      <c r="A31" t="s">
        <v>160</v>
      </c>
      <c r="B31" s="1">
        <v>0</v>
      </c>
      <c r="C31" s="1">
        <v>2</v>
      </c>
      <c r="D31" s="1">
        <v>2</v>
      </c>
      <c r="E31" s="1">
        <v>29</v>
      </c>
      <c r="F31" s="2">
        <v>0.16700000000000001</v>
      </c>
    </row>
    <row r="32" spans="1:6" x14ac:dyDescent="0.2">
      <c r="A32" s="33" t="s">
        <v>161</v>
      </c>
      <c r="B32" s="1">
        <v>0</v>
      </c>
      <c r="C32" s="1">
        <v>3</v>
      </c>
      <c r="D32" s="1">
        <v>3</v>
      </c>
      <c r="E32" s="1">
        <v>50</v>
      </c>
      <c r="F32" s="2">
        <f t="shared" ref="F32:F36" si="2">D32/E32</f>
        <v>0.06</v>
      </c>
    </row>
    <row r="33" spans="1:6" x14ac:dyDescent="0.2">
      <c r="A33" s="33" t="s">
        <v>162</v>
      </c>
      <c r="B33" s="5">
        <v>0</v>
      </c>
      <c r="C33" s="5">
        <v>1</v>
      </c>
      <c r="D33" s="1">
        <v>1</v>
      </c>
      <c r="E33" s="1">
        <v>22</v>
      </c>
      <c r="F33" s="2">
        <f t="shared" si="2"/>
        <v>4.5454545454545456E-2</v>
      </c>
    </row>
    <row r="34" spans="1:6" x14ac:dyDescent="0.2">
      <c r="A34" s="33" t="s">
        <v>33</v>
      </c>
      <c r="B34" s="1">
        <v>0</v>
      </c>
      <c r="C34" s="1">
        <v>2</v>
      </c>
      <c r="D34" s="1">
        <v>2</v>
      </c>
      <c r="E34" s="1">
        <v>35</v>
      </c>
      <c r="F34" s="2">
        <f t="shared" si="2"/>
        <v>5.7142857142857141E-2</v>
      </c>
    </row>
    <row r="35" spans="1:6" x14ac:dyDescent="0.2">
      <c r="A35" s="33" t="s">
        <v>163</v>
      </c>
      <c r="B35" s="1">
        <v>0</v>
      </c>
      <c r="C35" s="1">
        <v>2</v>
      </c>
      <c r="D35" s="1">
        <v>2</v>
      </c>
      <c r="E35" s="1">
        <v>65</v>
      </c>
      <c r="F35" s="2">
        <f t="shared" si="2"/>
        <v>3.0769230769230771E-2</v>
      </c>
    </row>
    <row r="36" spans="1:6" x14ac:dyDescent="0.2">
      <c r="A36" s="33" t="s">
        <v>34</v>
      </c>
      <c r="B36" s="1">
        <v>0</v>
      </c>
      <c r="C36" s="1">
        <v>1</v>
      </c>
      <c r="D36" s="1">
        <v>1</v>
      </c>
      <c r="E36" s="1">
        <v>20</v>
      </c>
      <c r="F36" s="2">
        <f t="shared" si="2"/>
        <v>0.05</v>
      </c>
    </row>
    <row r="37" spans="1:6" x14ac:dyDescent="0.2">
      <c r="B37" s="1"/>
      <c r="C37" s="1"/>
      <c r="D37" s="1"/>
      <c r="E37" s="1"/>
      <c r="F37" s="1"/>
    </row>
    <row r="38" spans="1:6" x14ac:dyDescent="0.2">
      <c r="A38" t="s">
        <v>127</v>
      </c>
      <c r="B38" s="1">
        <f>SUM(B31:B36)</f>
        <v>0</v>
      </c>
      <c r="C38" s="1">
        <f>SUM(C31:C36)</f>
        <v>11</v>
      </c>
      <c r="D38" s="1">
        <f>SUM(D31:D36)</f>
        <v>11</v>
      </c>
      <c r="E38" s="1">
        <f>SUM(E31:E36)</f>
        <v>221</v>
      </c>
      <c r="F38" s="2">
        <f>D38/E38</f>
        <v>4.9773755656108594E-2</v>
      </c>
    </row>
    <row r="39" spans="1:6" x14ac:dyDescent="0.2">
      <c r="C39" s="1"/>
    </row>
    <row r="40" spans="1:6" x14ac:dyDescent="0.2">
      <c r="A40" t="s">
        <v>164</v>
      </c>
    </row>
    <row r="41" spans="1:6" s="43" customFormat="1" ht="33" customHeight="1" x14ac:dyDescent="0.2">
      <c r="A41" s="41" t="s">
        <v>165</v>
      </c>
      <c r="B41" s="41"/>
      <c r="C41" s="41"/>
      <c r="D41" s="42"/>
      <c r="E41" s="7"/>
    </row>
    <row r="42" spans="1:6" s="6" customFormat="1" x14ac:dyDescent="0.2">
      <c r="A42" s="44"/>
      <c r="B42" s="44"/>
      <c r="C42" s="44"/>
      <c r="D42" s="45"/>
      <c r="E42" s="46"/>
    </row>
    <row r="43" spans="1:6" s="6" customFormat="1" x14ac:dyDescent="0.2">
      <c r="A43" s="44"/>
      <c r="B43" s="44"/>
      <c r="C43" s="44"/>
      <c r="D43" s="47"/>
      <c r="E43" s="46"/>
    </row>
  </sheetData>
  <mergeCells count="3">
    <mergeCell ref="A41:C41"/>
    <mergeCell ref="A42:C42"/>
    <mergeCell ref="A43:C43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44" bestFit="1" customWidth="1"/>
    <col min="2" max="2" width="20.6640625" style="1" customWidth="1"/>
    <col min="3" max="3" width="18" style="1" customWidth="1"/>
    <col min="4" max="4" width="21" style="1" customWidth="1"/>
    <col min="5" max="6" width="15.83203125" style="1" customWidth="1"/>
  </cols>
  <sheetData>
    <row r="1" spans="1:6" x14ac:dyDescent="0.2">
      <c r="A1" s="6" t="s">
        <v>50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31" t="s">
        <v>141</v>
      </c>
      <c r="D4" s="19"/>
      <c r="E4" s="19"/>
      <c r="F4" s="20"/>
    </row>
    <row r="5" spans="1:6" x14ac:dyDescent="0.2">
      <c r="A5" s="16" t="s">
        <v>119</v>
      </c>
      <c r="B5" s="21"/>
      <c r="C5" s="22">
        <v>0.75</v>
      </c>
      <c r="D5" s="19"/>
      <c r="E5" s="19"/>
      <c r="F5" s="20"/>
    </row>
    <row r="6" spans="1:6" x14ac:dyDescent="0.2"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36" customHeight="1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51</v>
      </c>
      <c r="B9" s="1">
        <v>0</v>
      </c>
      <c r="C9" s="1">
        <v>0</v>
      </c>
      <c r="D9" s="1">
        <v>0</v>
      </c>
      <c r="E9" s="1">
        <v>52</v>
      </c>
      <c r="F9" s="2">
        <f>D9/E9</f>
        <v>0</v>
      </c>
    </row>
    <row r="10" spans="1:6" x14ac:dyDescent="0.2">
      <c r="A10" t="s">
        <v>166</v>
      </c>
      <c r="B10" s="1">
        <v>0</v>
      </c>
      <c r="C10" s="1">
        <v>0</v>
      </c>
      <c r="D10" s="1">
        <v>0</v>
      </c>
      <c r="E10" s="1">
        <v>9</v>
      </c>
      <c r="F10" s="2">
        <f>D10/E10</f>
        <v>0</v>
      </c>
    </row>
    <row r="11" spans="1:6" x14ac:dyDescent="0.2">
      <c r="A11" t="s">
        <v>52</v>
      </c>
      <c r="B11" s="1">
        <v>0</v>
      </c>
      <c r="C11" s="1">
        <v>11</v>
      </c>
      <c r="D11" s="1">
        <v>11</v>
      </c>
      <c r="E11" s="1">
        <v>47</v>
      </c>
      <c r="F11" s="2">
        <f>D11/E11</f>
        <v>0.23404255319148937</v>
      </c>
    </row>
    <row r="12" spans="1:6" x14ac:dyDescent="0.2">
      <c r="A12" s="33" t="s">
        <v>53</v>
      </c>
      <c r="B12" s="1">
        <v>0</v>
      </c>
      <c r="C12" s="1">
        <v>2</v>
      </c>
      <c r="D12" s="1">
        <v>2</v>
      </c>
      <c r="E12" s="1">
        <v>35</v>
      </c>
      <c r="F12" s="2">
        <f>D12/E12</f>
        <v>5.7142857142857141E-2</v>
      </c>
    </row>
    <row r="14" spans="1:6" s="6" customFormat="1" x14ac:dyDescent="0.2">
      <c r="A14" s="6" t="s">
        <v>124</v>
      </c>
      <c r="B14" s="12">
        <f>SUM(B9:B12)</f>
        <v>0</v>
      </c>
      <c r="C14" s="12">
        <f>SUM(C9:C12)</f>
        <v>13</v>
      </c>
      <c r="D14" s="12">
        <f>SUM(D9:D12)</f>
        <v>13</v>
      </c>
      <c r="E14" s="12">
        <f>SUM(E9:E12)</f>
        <v>143</v>
      </c>
      <c r="F14" s="13">
        <f>D14/E14</f>
        <v>9.0909090909090912E-2</v>
      </c>
    </row>
    <row r="16" spans="1:6" x14ac:dyDescent="0.2">
      <c r="A16" s="23" t="s">
        <v>44</v>
      </c>
      <c r="B16" s="24"/>
      <c r="C16" s="24"/>
      <c r="D16" s="24"/>
      <c r="E16" s="24"/>
      <c r="F16" s="24"/>
    </row>
    <row r="17" spans="1:6" ht="31" customHeight="1" x14ac:dyDescent="0.2">
      <c r="A17" s="26" t="s">
        <v>26</v>
      </c>
      <c r="B17" s="27" t="s">
        <v>120</v>
      </c>
      <c r="C17" s="27" t="s">
        <v>3</v>
      </c>
      <c r="D17" s="27" t="s">
        <v>121</v>
      </c>
      <c r="E17" s="27" t="s">
        <v>122</v>
      </c>
      <c r="F17" s="28" t="s">
        <v>123</v>
      </c>
    </row>
    <row r="18" spans="1:6" x14ac:dyDescent="0.2">
      <c r="A18" t="s">
        <v>51</v>
      </c>
      <c r="B18" s="1">
        <v>0</v>
      </c>
      <c r="C18" s="1">
        <v>0</v>
      </c>
      <c r="D18" s="1">
        <v>0</v>
      </c>
      <c r="E18" s="1">
        <v>52</v>
      </c>
      <c r="F18" s="2">
        <f>D18/E18</f>
        <v>0</v>
      </c>
    </row>
    <row r="19" spans="1:6" x14ac:dyDescent="0.2">
      <c r="A19" t="s">
        <v>167</v>
      </c>
      <c r="B19" s="1">
        <v>0</v>
      </c>
      <c r="C19" s="1">
        <v>2</v>
      </c>
      <c r="D19" s="1">
        <v>2</v>
      </c>
      <c r="E19" s="1">
        <v>83</v>
      </c>
      <c r="F19" s="2">
        <f>D19/E19</f>
        <v>2.4096385542168676E-2</v>
      </c>
    </row>
    <row r="20" spans="1:6" x14ac:dyDescent="0.2">
      <c r="A20" t="s">
        <v>52</v>
      </c>
      <c r="B20" s="5">
        <v>0</v>
      </c>
      <c r="C20" s="5">
        <v>0</v>
      </c>
      <c r="D20" s="1">
        <v>0</v>
      </c>
      <c r="E20" s="1">
        <v>33</v>
      </c>
      <c r="F20" s="2">
        <f>D20/E20</f>
        <v>0</v>
      </c>
    </row>
    <row r="21" spans="1:6" x14ac:dyDescent="0.2">
      <c r="A21" s="33" t="s">
        <v>53</v>
      </c>
      <c r="B21" s="1">
        <v>0</v>
      </c>
      <c r="C21" s="1">
        <v>2</v>
      </c>
      <c r="D21" s="1">
        <v>2</v>
      </c>
      <c r="E21" s="1">
        <v>64</v>
      </c>
      <c r="F21" s="2">
        <f>D21/E21</f>
        <v>3.125E-2</v>
      </c>
    </row>
    <row r="23" spans="1:6" s="6" customFormat="1" x14ac:dyDescent="0.2">
      <c r="A23" s="6" t="s">
        <v>125</v>
      </c>
      <c r="B23" s="12">
        <f>SUM(B18:B21)</f>
        <v>0</v>
      </c>
      <c r="C23" s="12">
        <f>SUM(C18:C21)</f>
        <v>4</v>
      </c>
      <c r="D23" s="12">
        <f>SUM(D18:D21)</f>
        <v>4</v>
      </c>
      <c r="E23" s="12">
        <f>SUM(E18:E21)</f>
        <v>232</v>
      </c>
      <c r="F23" s="13">
        <f>D23/E23</f>
        <v>1.7241379310344827E-2</v>
      </c>
    </row>
    <row r="26" spans="1:6" x14ac:dyDescent="0.2">
      <c r="A26" s="6" t="s">
        <v>126</v>
      </c>
    </row>
    <row r="27" spans="1:6" ht="31" customHeight="1" x14ac:dyDescent="0.2">
      <c r="A27" s="26" t="s">
        <v>26</v>
      </c>
      <c r="B27" s="27" t="s">
        <v>120</v>
      </c>
      <c r="C27" s="27" t="s">
        <v>3</v>
      </c>
      <c r="D27" s="27" t="s">
        <v>121</v>
      </c>
      <c r="E27" s="27" t="s">
        <v>122</v>
      </c>
      <c r="F27" s="28" t="s">
        <v>123</v>
      </c>
    </row>
    <row r="28" spans="1:6" x14ac:dyDescent="0.2">
      <c r="A28" t="s">
        <v>51</v>
      </c>
      <c r="B28" s="1">
        <v>0</v>
      </c>
      <c r="C28" s="1">
        <v>0</v>
      </c>
      <c r="D28" s="1">
        <v>0</v>
      </c>
      <c r="E28" s="1">
        <v>104</v>
      </c>
      <c r="F28" s="2">
        <f>D28/E28</f>
        <v>0</v>
      </c>
    </row>
    <row r="29" spans="1:6" x14ac:dyDescent="0.2">
      <c r="A29" t="s">
        <v>167</v>
      </c>
      <c r="B29" s="1">
        <v>0</v>
      </c>
      <c r="C29" s="1">
        <v>2</v>
      </c>
      <c r="D29" s="1">
        <v>2</v>
      </c>
      <c r="E29" s="1">
        <v>92</v>
      </c>
      <c r="F29" s="2">
        <f>D29/E29</f>
        <v>2.1739130434782608E-2</v>
      </c>
    </row>
    <row r="30" spans="1:6" x14ac:dyDescent="0.2">
      <c r="A30" t="s">
        <v>52</v>
      </c>
      <c r="B30" s="5">
        <v>0</v>
      </c>
      <c r="C30" s="5">
        <v>11</v>
      </c>
      <c r="D30" s="1">
        <v>11</v>
      </c>
      <c r="E30" s="1">
        <v>80</v>
      </c>
      <c r="F30" s="2">
        <f>D30/E30</f>
        <v>0.13750000000000001</v>
      </c>
    </row>
    <row r="31" spans="1:6" s="6" customFormat="1" x14ac:dyDescent="0.2">
      <c r="A31" s="33" t="s">
        <v>53</v>
      </c>
      <c r="B31" s="1">
        <f ca="1">SUM(B28:B31)</f>
        <v>0</v>
      </c>
      <c r="C31" s="1">
        <v>4</v>
      </c>
      <c r="D31" s="1">
        <v>4</v>
      </c>
      <c r="E31" s="1">
        <v>99</v>
      </c>
      <c r="F31" s="2">
        <f>D31/E31</f>
        <v>4.0404040404040407E-2</v>
      </c>
    </row>
    <row r="32" spans="1:6" s="6" customFormat="1" x14ac:dyDescent="0.2">
      <c r="A32"/>
      <c r="B32" s="1"/>
      <c r="C32" s="1"/>
      <c r="D32" s="1"/>
      <c r="E32" s="1"/>
      <c r="F32" s="1"/>
    </row>
    <row r="33" spans="1:6" s="6" customFormat="1" x14ac:dyDescent="0.2">
      <c r="A33" s="6" t="s">
        <v>127</v>
      </c>
      <c r="B33" s="12">
        <f ca="1">SUM(B28:B31)</f>
        <v>0</v>
      </c>
      <c r="C33" s="12">
        <f>SUM(C28:C31)</f>
        <v>17</v>
      </c>
      <c r="D33" s="12">
        <f>SUM(D28:D31)</f>
        <v>17</v>
      </c>
      <c r="E33" s="12">
        <f>SUM(E28:E31)</f>
        <v>375</v>
      </c>
      <c r="F33" s="13">
        <f>D33/E33</f>
        <v>4.5333333333333337E-2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150" zoomScaleNormal="150" zoomScalePageLayoutView="150" workbookViewId="0">
      <selection activeCell="A3" sqref="A3"/>
    </sheetView>
  </sheetViews>
  <sheetFormatPr baseColWidth="10" defaultColWidth="10.83203125" defaultRowHeight="16" x14ac:dyDescent="0.2"/>
  <cols>
    <col min="1" max="1" width="26" customWidth="1"/>
    <col min="2" max="2" width="21" style="1" customWidth="1"/>
    <col min="3" max="3" width="13" style="1" customWidth="1"/>
    <col min="4" max="4" width="21.33203125" style="2" customWidth="1"/>
  </cols>
  <sheetData>
    <row r="1" spans="1:6" x14ac:dyDescent="0.2">
      <c r="A1" s="6" t="s">
        <v>80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31" t="s">
        <v>168</v>
      </c>
      <c r="D4" s="19"/>
      <c r="E4" s="19"/>
      <c r="F4" s="20"/>
    </row>
    <row r="5" spans="1:6" x14ac:dyDescent="0.2">
      <c r="A5" s="16" t="s">
        <v>119</v>
      </c>
      <c r="B5" s="21"/>
      <c r="C5" s="22">
        <v>0.64</v>
      </c>
      <c r="D5" s="19"/>
      <c r="E5" s="19"/>
      <c r="F5" s="20"/>
    </row>
    <row r="6" spans="1:6" x14ac:dyDescent="0.2">
      <c r="D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81</v>
      </c>
      <c r="B9" s="1">
        <v>0</v>
      </c>
      <c r="C9" s="1">
        <v>0</v>
      </c>
      <c r="D9" s="1">
        <v>0</v>
      </c>
      <c r="E9" s="1">
        <v>19</v>
      </c>
      <c r="F9" s="2">
        <f>D9/E9</f>
        <v>0</v>
      </c>
    </row>
    <row r="10" spans="1:6" x14ac:dyDescent="0.2">
      <c r="A10" t="s">
        <v>82</v>
      </c>
      <c r="B10" s="1">
        <v>6</v>
      </c>
      <c r="C10" s="1">
        <v>0</v>
      </c>
      <c r="D10" s="1">
        <v>6</v>
      </c>
      <c r="E10" s="1">
        <v>19</v>
      </c>
      <c r="F10" s="2">
        <f t="shared" ref="F10:F19" si="0">D10/E10</f>
        <v>0.31578947368421051</v>
      </c>
    </row>
    <row r="11" spans="1:6" x14ac:dyDescent="0.2">
      <c r="A11" t="s">
        <v>83</v>
      </c>
      <c r="B11" s="5">
        <v>0</v>
      </c>
      <c r="C11" s="5">
        <v>0</v>
      </c>
      <c r="D11" s="1">
        <v>0</v>
      </c>
      <c r="E11" s="1">
        <v>24</v>
      </c>
      <c r="F11" s="2">
        <f t="shared" si="0"/>
        <v>0</v>
      </c>
    </row>
    <row r="12" spans="1:6" x14ac:dyDescent="0.2">
      <c r="A12" s="33" t="s">
        <v>169</v>
      </c>
      <c r="B12" s="1">
        <v>6</v>
      </c>
      <c r="C12" s="1">
        <v>2</v>
      </c>
      <c r="D12" s="1">
        <v>8</v>
      </c>
      <c r="E12" s="1">
        <v>41</v>
      </c>
      <c r="F12" s="2">
        <f t="shared" si="0"/>
        <v>0.1951219512195122</v>
      </c>
    </row>
    <row r="13" spans="1:6" x14ac:dyDescent="0.2">
      <c r="A13" t="s">
        <v>170</v>
      </c>
      <c r="B13" s="1">
        <v>0</v>
      </c>
      <c r="C13" s="1">
        <v>0</v>
      </c>
      <c r="D13" s="1">
        <v>0</v>
      </c>
      <c r="E13" s="1">
        <v>31</v>
      </c>
      <c r="F13" s="2">
        <f t="shared" si="0"/>
        <v>0</v>
      </c>
    </row>
    <row r="14" spans="1:6" x14ac:dyDescent="0.2">
      <c r="A14" t="s">
        <v>84</v>
      </c>
      <c r="B14" s="1">
        <v>0</v>
      </c>
      <c r="C14" s="1">
        <v>0</v>
      </c>
      <c r="D14" s="1">
        <v>0</v>
      </c>
      <c r="E14" s="1">
        <v>48</v>
      </c>
      <c r="F14" s="2">
        <f t="shared" si="0"/>
        <v>0</v>
      </c>
    </row>
    <row r="15" spans="1:6" x14ac:dyDescent="0.2">
      <c r="A15" t="s">
        <v>85</v>
      </c>
      <c r="B15" s="1">
        <v>0</v>
      </c>
      <c r="C15" s="1">
        <v>1</v>
      </c>
      <c r="D15" s="1">
        <v>1</v>
      </c>
      <c r="E15" s="1">
        <v>18</v>
      </c>
      <c r="F15" s="2">
        <f t="shared" si="0"/>
        <v>5.5555555555555552E-2</v>
      </c>
    </row>
    <row r="16" spans="1:6" x14ac:dyDescent="0.2">
      <c r="A16" t="s">
        <v>86</v>
      </c>
      <c r="B16" s="1">
        <v>0</v>
      </c>
      <c r="C16" s="1">
        <v>1</v>
      </c>
      <c r="D16" s="1">
        <v>1</v>
      </c>
      <c r="E16" s="1">
        <v>23</v>
      </c>
      <c r="F16" s="2">
        <f t="shared" si="0"/>
        <v>4.3478260869565216E-2</v>
      </c>
    </row>
    <row r="17" spans="1:6" x14ac:dyDescent="0.2">
      <c r="A17" t="s">
        <v>87</v>
      </c>
      <c r="B17" s="1">
        <v>3</v>
      </c>
      <c r="C17" s="1">
        <v>2</v>
      </c>
      <c r="D17" s="1">
        <v>5</v>
      </c>
      <c r="E17" s="1">
        <v>13</v>
      </c>
      <c r="F17" s="2">
        <f t="shared" si="0"/>
        <v>0.38461538461538464</v>
      </c>
    </row>
    <row r="18" spans="1:6" x14ac:dyDescent="0.2">
      <c r="A18" t="s">
        <v>88</v>
      </c>
      <c r="B18" s="1">
        <v>0</v>
      </c>
      <c r="C18" s="1">
        <v>1</v>
      </c>
      <c r="D18" s="1">
        <v>1</v>
      </c>
      <c r="E18" s="1">
        <v>36</v>
      </c>
      <c r="F18" s="2">
        <f t="shared" si="0"/>
        <v>2.7777777777777776E-2</v>
      </c>
    </row>
    <row r="19" spans="1:6" x14ac:dyDescent="0.2">
      <c r="A19" t="s">
        <v>171</v>
      </c>
      <c r="B19" s="1">
        <v>1</v>
      </c>
      <c r="C19" s="1">
        <v>1</v>
      </c>
      <c r="D19" s="1">
        <v>2</v>
      </c>
      <c r="E19" s="1">
        <v>15</v>
      </c>
      <c r="F19" s="2">
        <f t="shared" si="0"/>
        <v>0.13333333333333333</v>
      </c>
    </row>
    <row r="20" spans="1:6" x14ac:dyDescent="0.2">
      <c r="D20" s="1"/>
      <c r="E20" s="1"/>
      <c r="F20" s="1"/>
    </row>
    <row r="21" spans="1:6" x14ac:dyDescent="0.2">
      <c r="A21" t="s">
        <v>124</v>
      </c>
      <c r="B21" s="1">
        <f>SUM(B9:B19)</f>
        <v>16</v>
      </c>
      <c r="C21" s="1">
        <f>SUM(C9:C19)</f>
        <v>8</v>
      </c>
      <c r="D21" s="1">
        <f>SUM(D9:D19)</f>
        <v>24</v>
      </c>
      <c r="E21" s="1">
        <f>SUM(E9:E19)</f>
        <v>287</v>
      </c>
      <c r="F21" s="2">
        <f>D21/E21</f>
        <v>8.3623693379790948E-2</v>
      </c>
    </row>
    <row r="22" spans="1:6" x14ac:dyDescent="0.2">
      <c r="D22" s="1"/>
      <c r="E22" s="1"/>
      <c r="F22" s="1"/>
    </row>
    <row r="23" spans="1:6" x14ac:dyDescent="0.2">
      <c r="A23" s="23" t="s">
        <v>44</v>
      </c>
      <c r="B23" s="24"/>
      <c r="C23" s="24"/>
      <c r="D23" s="24"/>
      <c r="E23" s="24"/>
      <c r="F23" s="24"/>
    </row>
    <row r="24" spans="1:6" ht="48" x14ac:dyDescent="0.2">
      <c r="A24" s="26" t="s">
        <v>26</v>
      </c>
      <c r="B24" s="27" t="s">
        <v>120</v>
      </c>
      <c r="C24" s="27" t="s">
        <v>3</v>
      </c>
      <c r="D24" s="27" t="s">
        <v>121</v>
      </c>
      <c r="E24" s="27" t="s">
        <v>122</v>
      </c>
      <c r="F24" s="28" t="s">
        <v>123</v>
      </c>
    </row>
    <row r="25" spans="1:6" x14ac:dyDescent="0.2">
      <c r="A25" t="s">
        <v>81</v>
      </c>
      <c r="B25" s="1">
        <v>0</v>
      </c>
      <c r="C25" s="1">
        <v>0</v>
      </c>
      <c r="D25" s="1">
        <v>0</v>
      </c>
      <c r="E25" s="1">
        <v>16</v>
      </c>
      <c r="F25" s="2">
        <v>0</v>
      </c>
    </row>
    <row r="26" spans="1:6" x14ac:dyDescent="0.2">
      <c r="A26" t="s">
        <v>82</v>
      </c>
      <c r="B26" s="1">
        <v>5</v>
      </c>
      <c r="C26" s="1">
        <v>0</v>
      </c>
      <c r="D26" s="1">
        <v>5</v>
      </c>
      <c r="E26" s="1">
        <v>10</v>
      </c>
      <c r="F26" s="2">
        <f t="shared" ref="F26:F35" si="1">D26/E26</f>
        <v>0.5</v>
      </c>
    </row>
    <row r="27" spans="1:6" x14ac:dyDescent="0.2">
      <c r="A27" t="s">
        <v>83</v>
      </c>
      <c r="B27" s="5">
        <v>0</v>
      </c>
      <c r="C27" s="5">
        <v>0</v>
      </c>
      <c r="D27" s="1">
        <v>0</v>
      </c>
      <c r="E27" s="1">
        <v>10</v>
      </c>
      <c r="F27" s="2">
        <f t="shared" si="1"/>
        <v>0</v>
      </c>
    </row>
    <row r="28" spans="1:6" x14ac:dyDescent="0.2">
      <c r="A28" s="33" t="s">
        <v>169</v>
      </c>
      <c r="B28" s="1">
        <v>6</v>
      </c>
      <c r="C28" s="1">
        <v>1</v>
      </c>
      <c r="D28" s="1">
        <v>7</v>
      </c>
      <c r="E28" s="1">
        <v>42</v>
      </c>
      <c r="F28" s="2">
        <f t="shared" si="1"/>
        <v>0.16666666666666666</v>
      </c>
    </row>
    <row r="29" spans="1:6" x14ac:dyDescent="0.2">
      <c r="A29" t="s">
        <v>170</v>
      </c>
      <c r="B29" s="1">
        <v>0</v>
      </c>
      <c r="C29" s="1">
        <v>0</v>
      </c>
      <c r="D29" s="1">
        <v>0</v>
      </c>
      <c r="E29" s="1">
        <v>19</v>
      </c>
      <c r="F29" s="2">
        <f t="shared" si="1"/>
        <v>0</v>
      </c>
    </row>
    <row r="30" spans="1:6" x14ac:dyDescent="0.2">
      <c r="A30" t="s">
        <v>84</v>
      </c>
      <c r="B30" s="1">
        <v>0</v>
      </c>
      <c r="C30" s="1">
        <v>0</v>
      </c>
      <c r="D30" s="1">
        <v>0</v>
      </c>
      <c r="E30" s="1">
        <v>46</v>
      </c>
      <c r="F30" s="2">
        <f t="shared" si="1"/>
        <v>0</v>
      </c>
    </row>
    <row r="31" spans="1:6" x14ac:dyDescent="0.2">
      <c r="A31" t="s">
        <v>85</v>
      </c>
      <c r="B31" s="1">
        <v>0</v>
      </c>
      <c r="C31" s="1">
        <v>0</v>
      </c>
      <c r="D31" s="1">
        <v>0</v>
      </c>
      <c r="E31" s="1">
        <v>1</v>
      </c>
      <c r="F31" s="2">
        <f t="shared" si="1"/>
        <v>0</v>
      </c>
    </row>
    <row r="32" spans="1:6" x14ac:dyDescent="0.2">
      <c r="A32" t="s">
        <v>86</v>
      </c>
      <c r="B32" s="1">
        <v>0</v>
      </c>
      <c r="C32" s="1">
        <v>3</v>
      </c>
      <c r="D32" s="1">
        <v>3</v>
      </c>
      <c r="E32" s="1">
        <v>26</v>
      </c>
      <c r="F32" s="2">
        <f t="shared" si="1"/>
        <v>0.11538461538461539</v>
      </c>
    </row>
    <row r="33" spans="1:6" x14ac:dyDescent="0.2">
      <c r="A33" t="s">
        <v>87</v>
      </c>
      <c r="B33" s="1">
        <v>0</v>
      </c>
      <c r="C33" s="1">
        <v>0</v>
      </c>
      <c r="D33" s="1">
        <v>0</v>
      </c>
      <c r="E33" s="1">
        <v>8</v>
      </c>
      <c r="F33" s="2">
        <f t="shared" si="1"/>
        <v>0</v>
      </c>
    </row>
    <row r="34" spans="1:6" x14ac:dyDescent="0.2">
      <c r="A34" t="s">
        <v>88</v>
      </c>
      <c r="B34" s="1">
        <v>0</v>
      </c>
      <c r="C34" s="1">
        <v>0</v>
      </c>
      <c r="D34" s="1">
        <v>0</v>
      </c>
      <c r="E34" s="1">
        <v>32</v>
      </c>
      <c r="F34" s="2">
        <f t="shared" si="1"/>
        <v>0</v>
      </c>
    </row>
    <row r="35" spans="1:6" x14ac:dyDescent="0.2">
      <c r="A35" t="s">
        <v>171</v>
      </c>
      <c r="B35" s="1">
        <v>0</v>
      </c>
      <c r="C35" s="1">
        <v>0</v>
      </c>
      <c r="D35" s="1">
        <v>0</v>
      </c>
      <c r="E35" s="1">
        <v>8</v>
      </c>
      <c r="F35" s="2">
        <f t="shared" si="1"/>
        <v>0</v>
      </c>
    </row>
    <row r="36" spans="1:6" x14ac:dyDescent="0.2">
      <c r="D36" s="1"/>
      <c r="E36" s="1"/>
      <c r="F36" s="1"/>
    </row>
    <row r="37" spans="1:6" x14ac:dyDescent="0.2">
      <c r="A37" t="s">
        <v>125</v>
      </c>
      <c r="B37" s="1">
        <f>SUM(B25:B35)</f>
        <v>11</v>
      </c>
      <c r="C37" s="1">
        <f>SUM(C25:C35)</f>
        <v>4</v>
      </c>
      <c r="D37" s="1">
        <f>SUM(D25:D35)</f>
        <v>15</v>
      </c>
      <c r="E37" s="1">
        <f>SUM(E25:E35)</f>
        <v>218</v>
      </c>
      <c r="F37" s="2">
        <f xml:space="preserve"> D37/E37</f>
        <v>6.8807339449541288E-2</v>
      </c>
    </row>
    <row r="38" spans="1:6" x14ac:dyDescent="0.2">
      <c r="D38" s="1"/>
      <c r="E38" s="1"/>
      <c r="F38" s="1"/>
    </row>
    <row r="39" spans="1:6" x14ac:dyDescent="0.2">
      <c r="A39" s="6" t="s">
        <v>126</v>
      </c>
      <c r="D39" s="1"/>
      <c r="E39" s="1"/>
      <c r="F39" s="1"/>
    </row>
    <row r="40" spans="1:6" ht="48" x14ac:dyDescent="0.2">
      <c r="A40" s="26" t="s">
        <v>26</v>
      </c>
      <c r="B40" s="27" t="s">
        <v>120</v>
      </c>
      <c r="C40" s="27" t="s">
        <v>3</v>
      </c>
      <c r="D40" s="27" t="s">
        <v>121</v>
      </c>
      <c r="E40" s="27" t="s">
        <v>122</v>
      </c>
      <c r="F40" s="28" t="s">
        <v>123</v>
      </c>
    </row>
    <row r="41" spans="1:6" x14ac:dyDescent="0.2">
      <c r="A41" t="s">
        <v>81</v>
      </c>
      <c r="B41" s="1">
        <v>0</v>
      </c>
      <c r="C41" s="1">
        <v>0</v>
      </c>
      <c r="D41" s="1">
        <v>0</v>
      </c>
      <c r="E41" s="1">
        <v>35</v>
      </c>
      <c r="F41" s="2">
        <v>0</v>
      </c>
    </row>
    <row r="42" spans="1:6" x14ac:dyDescent="0.2">
      <c r="A42" t="s">
        <v>82</v>
      </c>
      <c r="B42" s="1">
        <v>11</v>
      </c>
      <c r="C42" s="1">
        <v>0</v>
      </c>
      <c r="D42" s="1">
        <v>11</v>
      </c>
      <c r="E42" s="1">
        <v>29</v>
      </c>
      <c r="F42" s="2">
        <f t="shared" ref="F42:F51" si="2">D42/E42</f>
        <v>0.37931034482758619</v>
      </c>
    </row>
    <row r="43" spans="1:6" x14ac:dyDescent="0.2">
      <c r="A43" t="s">
        <v>83</v>
      </c>
      <c r="B43" s="5">
        <v>0</v>
      </c>
      <c r="C43" s="5">
        <v>0</v>
      </c>
      <c r="D43" s="1">
        <v>0</v>
      </c>
      <c r="E43" s="1">
        <v>34</v>
      </c>
      <c r="F43" s="2">
        <f t="shared" si="2"/>
        <v>0</v>
      </c>
    </row>
    <row r="44" spans="1:6" x14ac:dyDescent="0.2">
      <c r="A44" s="33" t="s">
        <v>169</v>
      </c>
      <c r="B44" s="1">
        <v>12</v>
      </c>
      <c r="C44" s="1">
        <v>3</v>
      </c>
      <c r="D44" s="1">
        <v>15</v>
      </c>
      <c r="E44" s="1">
        <v>83</v>
      </c>
      <c r="F44" s="2">
        <f t="shared" si="2"/>
        <v>0.18072289156626506</v>
      </c>
    </row>
    <row r="45" spans="1:6" x14ac:dyDescent="0.2">
      <c r="A45" t="s">
        <v>170</v>
      </c>
      <c r="B45" s="1">
        <v>0</v>
      </c>
      <c r="C45" s="1">
        <v>0</v>
      </c>
      <c r="D45" s="1">
        <v>0</v>
      </c>
      <c r="E45" s="1">
        <v>50</v>
      </c>
      <c r="F45" s="2">
        <f t="shared" si="2"/>
        <v>0</v>
      </c>
    </row>
    <row r="46" spans="1:6" x14ac:dyDescent="0.2">
      <c r="A46" t="s">
        <v>84</v>
      </c>
      <c r="B46" s="1">
        <v>0</v>
      </c>
      <c r="C46" s="1">
        <v>0</v>
      </c>
      <c r="D46" s="1">
        <v>0</v>
      </c>
      <c r="E46" s="1">
        <v>94</v>
      </c>
      <c r="F46" s="2">
        <f t="shared" si="2"/>
        <v>0</v>
      </c>
    </row>
    <row r="47" spans="1:6" x14ac:dyDescent="0.2">
      <c r="A47" t="s">
        <v>85</v>
      </c>
      <c r="B47" s="1">
        <v>0</v>
      </c>
      <c r="C47" s="1">
        <v>1</v>
      </c>
      <c r="D47" s="1">
        <v>1</v>
      </c>
      <c r="E47" s="1">
        <v>19</v>
      </c>
      <c r="F47" s="2">
        <f t="shared" si="2"/>
        <v>5.2631578947368418E-2</v>
      </c>
    </row>
    <row r="48" spans="1:6" x14ac:dyDescent="0.2">
      <c r="A48" t="s">
        <v>86</v>
      </c>
      <c r="B48" s="1">
        <v>0</v>
      </c>
      <c r="C48" s="1">
        <v>4</v>
      </c>
      <c r="D48" s="1">
        <v>4</v>
      </c>
      <c r="E48" s="1">
        <v>49</v>
      </c>
      <c r="F48" s="2">
        <f t="shared" si="2"/>
        <v>8.1632653061224483E-2</v>
      </c>
    </row>
    <row r="49" spans="1:6" x14ac:dyDescent="0.2">
      <c r="A49" t="s">
        <v>87</v>
      </c>
      <c r="B49" s="1">
        <v>3</v>
      </c>
      <c r="C49" s="1">
        <v>2</v>
      </c>
      <c r="D49" s="1">
        <v>5</v>
      </c>
      <c r="E49" s="1">
        <v>21</v>
      </c>
      <c r="F49" s="2">
        <f t="shared" si="2"/>
        <v>0.23809523809523808</v>
      </c>
    </row>
    <row r="50" spans="1:6" x14ac:dyDescent="0.2">
      <c r="A50" t="s">
        <v>88</v>
      </c>
      <c r="B50" s="1">
        <v>0</v>
      </c>
      <c r="C50" s="1">
        <v>1</v>
      </c>
      <c r="D50" s="1">
        <v>1</v>
      </c>
      <c r="E50" s="1">
        <v>68</v>
      </c>
      <c r="F50" s="2">
        <f t="shared" si="2"/>
        <v>1.4705882352941176E-2</v>
      </c>
    </row>
    <row r="51" spans="1:6" x14ac:dyDescent="0.2">
      <c r="A51" t="s">
        <v>171</v>
      </c>
      <c r="B51" s="1">
        <v>1</v>
      </c>
      <c r="C51" s="1">
        <v>1</v>
      </c>
      <c r="D51" s="1">
        <v>2</v>
      </c>
      <c r="E51" s="1">
        <v>23</v>
      </c>
      <c r="F51" s="2">
        <f t="shared" si="2"/>
        <v>8.6956521739130432E-2</v>
      </c>
    </row>
    <row r="52" spans="1:6" x14ac:dyDescent="0.2">
      <c r="D52" s="1"/>
      <c r="E52" s="1"/>
      <c r="F52" s="1"/>
    </row>
    <row r="53" spans="1:6" x14ac:dyDescent="0.2">
      <c r="A53" t="s">
        <v>127</v>
      </c>
      <c r="B53" s="1">
        <f>SUM(B41:B51)</f>
        <v>27</v>
      </c>
      <c r="C53" s="1">
        <f>SUM(C41:C51)</f>
        <v>12</v>
      </c>
      <c r="D53" s="1">
        <f>SUM(D41:D51)</f>
        <v>39</v>
      </c>
      <c r="E53" s="1">
        <f>SUM(E41:E51)</f>
        <v>505</v>
      </c>
      <c r="F53" s="2">
        <f>D53/E53</f>
        <v>7.7227722772277227E-2</v>
      </c>
    </row>
    <row r="54" spans="1:6" x14ac:dyDescent="0.2">
      <c r="D54" s="1"/>
      <c r="E54" s="1"/>
      <c r="F54" s="1"/>
    </row>
    <row r="55" spans="1:6" x14ac:dyDescent="0.2">
      <c r="D55" s="1"/>
    </row>
    <row r="56" spans="1:6" x14ac:dyDescent="0.2">
      <c r="D56" s="1"/>
    </row>
    <row r="57" spans="1:6" x14ac:dyDescent="0.2">
      <c r="D57" s="1"/>
    </row>
    <row r="58" spans="1:6" x14ac:dyDescent="0.2">
      <c r="D58" s="1"/>
    </row>
    <row r="59" spans="1:6" x14ac:dyDescent="0.2">
      <c r="D59" s="1"/>
    </row>
    <row r="60" spans="1:6" x14ac:dyDescent="0.2">
      <c r="D60" s="1"/>
    </row>
    <row r="61" spans="1:6" x14ac:dyDescent="0.2">
      <c r="D61" s="1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50" zoomScaleNormal="150" zoomScalePageLayoutView="150" workbookViewId="0">
      <selection activeCell="A3" sqref="A3"/>
    </sheetView>
  </sheetViews>
  <sheetFormatPr baseColWidth="10" defaultColWidth="11" defaultRowHeight="16" x14ac:dyDescent="0.2"/>
  <cols>
    <col min="1" max="1" width="36.1640625" customWidth="1"/>
    <col min="2" max="2" width="20.6640625" customWidth="1"/>
    <col min="3" max="3" width="15" customWidth="1"/>
    <col min="4" max="4" width="21" customWidth="1"/>
  </cols>
  <sheetData>
    <row r="1" spans="1:6" x14ac:dyDescent="0.2">
      <c r="A1" s="6" t="s">
        <v>134</v>
      </c>
      <c r="B1" s="12"/>
      <c r="C1" s="12"/>
      <c r="D1" s="12"/>
      <c r="E1" s="12"/>
      <c r="F1" s="12"/>
    </row>
    <row r="2" spans="1:6" x14ac:dyDescent="0.2">
      <c r="A2" s="6" t="s">
        <v>116</v>
      </c>
      <c r="B2" s="12"/>
      <c r="C2" s="12"/>
      <c r="D2" s="12"/>
      <c r="E2" s="12"/>
      <c r="F2" s="12"/>
    </row>
    <row r="3" spans="1:6" x14ac:dyDescent="0.2">
      <c r="A3" s="6"/>
      <c r="B3" s="12"/>
      <c r="C3" s="12"/>
      <c r="D3" s="12"/>
      <c r="E3" s="12"/>
      <c r="F3" s="12"/>
    </row>
    <row r="4" spans="1:6" x14ac:dyDescent="0.2">
      <c r="A4" s="16" t="s">
        <v>117</v>
      </c>
      <c r="B4" s="17"/>
      <c r="C4" s="18" t="s">
        <v>135</v>
      </c>
      <c r="D4" s="19"/>
      <c r="E4" s="19"/>
      <c r="F4" s="20"/>
    </row>
    <row r="5" spans="1:6" x14ac:dyDescent="0.2">
      <c r="A5" s="16" t="s">
        <v>119</v>
      </c>
      <c r="B5" s="21"/>
      <c r="C5" s="22">
        <v>0.8</v>
      </c>
      <c r="D5" s="19"/>
      <c r="E5" s="19"/>
      <c r="F5" s="20"/>
    </row>
    <row r="6" spans="1:6" x14ac:dyDescent="0.2">
      <c r="B6" s="1"/>
      <c r="C6" s="1"/>
      <c r="D6" s="1"/>
      <c r="E6" s="1"/>
      <c r="F6" s="2"/>
    </row>
    <row r="7" spans="1:6" x14ac:dyDescent="0.2">
      <c r="A7" s="23" t="s">
        <v>55</v>
      </c>
      <c r="B7" s="24"/>
      <c r="C7" s="24"/>
      <c r="D7" s="24"/>
      <c r="E7" s="24"/>
      <c r="F7" s="25"/>
    </row>
    <row r="8" spans="1:6" ht="48" x14ac:dyDescent="0.2">
      <c r="A8" s="26" t="s">
        <v>26</v>
      </c>
      <c r="B8" s="27" t="s">
        <v>120</v>
      </c>
      <c r="C8" s="27" t="s">
        <v>3</v>
      </c>
      <c r="D8" s="27" t="s">
        <v>121</v>
      </c>
      <c r="E8" s="27" t="s">
        <v>122</v>
      </c>
      <c r="F8" s="28" t="s">
        <v>123</v>
      </c>
    </row>
    <row r="9" spans="1:6" x14ac:dyDescent="0.2">
      <c r="A9" t="s">
        <v>136</v>
      </c>
      <c r="B9" s="1">
        <v>8</v>
      </c>
      <c r="C9" s="1">
        <v>7</v>
      </c>
      <c r="D9" s="1">
        <v>15</v>
      </c>
      <c r="E9" s="1">
        <v>41</v>
      </c>
      <c r="F9" s="2">
        <f>D9/E9</f>
        <v>0.36585365853658536</v>
      </c>
    </row>
    <row r="10" spans="1:6" x14ac:dyDescent="0.2">
      <c r="A10" t="s">
        <v>137</v>
      </c>
      <c r="B10" s="1">
        <v>0</v>
      </c>
      <c r="C10" s="1">
        <v>0</v>
      </c>
      <c r="D10" s="1">
        <v>0</v>
      </c>
      <c r="E10" s="1">
        <v>4</v>
      </c>
      <c r="F10" s="2">
        <f t="shared" ref="F10:F13" si="0">D10/E10</f>
        <v>0</v>
      </c>
    </row>
    <row r="11" spans="1:6" x14ac:dyDescent="0.2">
      <c r="A11" t="s">
        <v>138</v>
      </c>
      <c r="B11" s="5">
        <v>5</v>
      </c>
      <c r="C11" s="5">
        <v>3</v>
      </c>
      <c r="D11" s="1">
        <v>8</v>
      </c>
      <c r="E11" s="1">
        <v>9</v>
      </c>
      <c r="F11" s="2">
        <f t="shared" si="0"/>
        <v>0.88888888888888884</v>
      </c>
    </row>
    <row r="12" spans="1:6" x14ac:dyDescent="0.2">
      <c r="A12" t="s">
        <v>139</v>
      </c>
      <c r="B12" s="1">
        <v>1</v>
      </c>
      <c r="C12" s="1">
        <v>0</v>
      </c>
      <c r="D12" s="1">
        <v>1</v>
      </c>
      <c r="E12" s="1">
        <v>3</v>
      </c>
      <c r="F12" s="2">
        <v>0</v>
      </c>
    </row>
    <row r="13" spans="1:6" x14ac:dyDescent="0.2">
      <c r="A13" s="29" t="s">
        <v>140</v>
      </c>
      <c r="B13" s="1">
        <v>1</v>
      </c>
      <c r="C13" s="1">
        <v>3</v>
      </c>
      <c r="D13" s="1">
        <v>4</v>
      </c>
      <c r="E13" s="1">
        <v>9</v>
      </c>
      <c r="F13" s="2">
        <f t="shared" si="0"/>
        <v>0.44444444444444442</v>
      </c>
    </row>
    <row r="14" spans="1:6" x14ac:dyDescent="0.2">
      <c r="B14" s="1"/>
      <c r="C14" s="1"/>
      <c r="D14" s="1"/>
      <c r="E14" s="1"/>
      <c r="F14" s="1"/>
    </row>
    <row r="15" spans="1:6" x14ac:dyDescent="0.2">
      <c r="A15" t="s">
        <v>124</v>
      </c>
      <c r="B15" s="1">
        <f>SUM(B9:B13)</f>
        <v>15</v>
      </c>
      <c r="C15" s="1">
        <f>SUM(C9:C13)</f>
        <v>13</v>
      </c>
      <c r="D15" s="1">
        <f>SUM(D9:D13)</f>
        <v>28</v>
      </c>
      <c r="E15" s="1">
        <f>SUM(E9:E13)</f>
        <v>66</v>
      </c>
      <c r="F15" s="2">
        <f>D15/E15</f>
        <v>0.42424242424242425</v>
      </c>
    </row>
    <row r="16" spans="1:6" x14ac:dyDescent="0.2">
      <c r="B16" s="1"/>
      <c r="C16" s="1"/>
      <c r="D16" s="1"/>
      <c r="E16" s="1"/>
      <c r="F16" s="1"/>
    </row>
    <row r="17" spans="1:6" x14ac:dyDescent="0.2">
      <c r="A17" s="23" t="s">
        <v>44</v>
      </c>
      <c r="B17" s="24"/>
      <c r="C17" s="24"/>
      <c r="D17" s="24"/>
      <c r="E17" s="24"/>
      <c r="F17" s="24"/>
    </row>
    <row r="18" spans="1:6" ht="48" x14ac:dyDescent="0.2">
      <c r="A18" s="26" t="s">
        <v>26</v>
      </c>
      <c r="B18" s="27" t="s">
        <v>120</v>
      </c>
      <c r="C18" s="27" t="s">
        <v>3</v>
      </c>
      <c r="D18" s="27" t="s">
        <v>121</v>
      </c>
      <c r="E18" s="27" t="s">
        <v>122</v>
      </c>
      <c r="F18" s="28" t="s">
        <v>123</v>
      </c>
    </row>
    <row r="19" spans="1:6" x14ac:dyDescent="0.2">
      <c r="A19" t="s">
        <v>136</v>
      </c>
      <c r="B19" s="1">
        <v>7</v>
      </c>
      <c r="C19" s="1">
        <v>12</v>
      </c>
      <c r="D19" s="1">
        <v>19</v>
      </c>
      <c r="E19" s="1">
        <v>39</v>
      </c>
      <c r="F19" s="2">
        <f>D19/E19</f>
        <v>0.48717948717948717</v>
      </c>
    </row>
    <row r="20" spans="1:6" x14ac:dyDescent="0.2">
      <c r="A20" t="s">
        <v>137</v>
      </c>
      <c r="B20" s="1">
        <v>0</v>
      </c>
      <c r="C20" s="1">
        <v>0</v>
      </c>
      <c r="D20" s="1">
        <v>0</v>
      </c>
      <c r="E20" s="1">
        <v>3</v>
      </c>
      <c r="F20" s="2">
        <f t="shared" ref="F20:F21" si="1">D20/E20</f>
        <v>0</v>
      </c>
    </row>
    <row r="21" spans="1:6" x14ac:dyDescent="0.2">
      <c r="A21" t="s">
        <v>138</v>
      </c>
      <c r="B21" s="5">
        <v>2</v>
      </c>
      <c r="C21" s="5">
        <v>2</v>
      </c>
      <c r="D21" s="1">
        <v>4</v>
      </c>
      <c r="E21" s="1">
        <v>4</v>
      </c>
      <c r="F21" s="2">
        <f t="shared" si="1"/>
        <v>1</v>
      </c>
    </row>
    <row r="22" spans="1:6" x14ac:dyDescent="0.2">
      <c r="A22" t="s">
        <v>139</v>
      </c>
      <c r="B22" s="1">
        <v>0</v>
      </c>
      <c r="C22" s="1">
        <v>0</v>
      </c>
      <c r="D22" s="1">
        <v>0</v>
      </c>
      <c r="E22" s="1">
        <v>0</v>
      </c>
      <c r="F22" s="2">
        <v>0</v>
      </c>
    </row>
    <row r="23" spans="1:6" x14ac:dyDescent="0.2">
      <c r="A23" s="29" t="s">
        <v>140</v>
      </c>
      <c r="B23" s="1">
        <v>0</v>
      </c>
      <c r="C23" s="1">
        <v>2</v>
      </c>
      <c r="D23" s="1">
        <v>2</v>
      </c>
      <c r="E23" s="1">
        <v>7</v>
      </c>
      <c r="F23" s="2">
        <v>0</v>
      </c>
    </row>
    <row r="24" spans="1:6" x14ac:dyDescent="0.2">
      <c r="B24" s="1"/>
      <c r="C24" s="1"/>
      <c r="D24" s="1"/>
      <c r="E24" s="1"/>
      <c r="F24" s="1"/>
    </row>
    <row r="25" spans="1:6" x14ac:dyDescent="0.2">
      <c r="A25" t="s">
        <v>125</v>
      </c>
      <c r="B25" s="1">
        <f>SUM(B19:B23)</f>
        <v>9</v>
      </c>
      <c r="C25" s="1">
        <f>SUM(C19:C23)</f>
        <v>16</v>
      </c>
      <c r="D25" s="1">
        <f>SUM(D19:D23)</f>
        <v>25</v>
      </c>
      <c r="E25" s="1">
        <f>SUM(E19:E23)</f>
        <v>53</v>
      </c>
      <c r="F25" s="2">
        <f>D25/E25</f>
        <v>0.47169811320754718</v>
      </c>
    </row>
    <row r="26" spans="1:6" x14ac:dyDescent="0.2">
      <c r="B26" s="1"/>
      <c r="C26" s="1"/>
      <c r="D26" s="1"/>
      <c r="E26" s="1"/>
      <c r="F26" s="1"/>
    </row>
    <row r="27" spans="1:6" x14ac:dyDescent="0.2">
      <c r="A27" s="6" t="s">
        <v>126</v>
      </c>
      <c r="B27" s="1"/>
      <c r="C27" s="1"/>
      <c r="D27" s="1"/>
      <c r="E27" s="1"/>
      <c r="F27" s="1"/>
    </row>
    <row r="28" spans="1:6" ht="48" x14ac:dyDescent="0.2">
      <c r="A28" s="26" t="s">
        <v>26</v>
      </c>
      <c r="B28" s="27" t="s">
        <v>120</v>
      </c>
      <c r="C28" s="27" t="s">
        <v>3</v>
      </c>
      <c r="D28" s="27" t="s">
        <v>121</v>
      </c>
      <c r="E28" s="27" t="s">
        <v>122</v>
      </c>
      <c r="F28" s="28" t="s">
        <v>123</v>
      </c>
    </row>
    <row r="29" spans="1:6" x14ac:dyDescent="0.2">
      <c r="A29" t="s">
        <v>136</v>
      </c>
      <c r="B29" s="1">
        <v>15</v>
      </c>
      <c r="C29" s="1">
        <v>19</v>
      </c>
      <c r="D29" s="1">
        <v>34</v>
      </c>
      <c r="E29" s="1">
        <v>80</v>
      </c>
      <c r="F29" s="2">
        <f>D29/E29</f>
        <v>0.42499999999999999</v>
      </c>
    </row>
    <row r="30" spans="1:6" x14ac:dyDescent="0.2">
      <c r="A30" t="s">
        <v>137</v>
      </c>
      <c r="B30" s="1">
        <v>0</v>
      </c>
      <c r="C30" s="1">
        <v>0</v>
      </c>
      <c r="D30" s="1">
        <v>0</v>
      </c>
      <c r="E30" s="1">
        <v>7</v>
      </c>
      <c r="F30" s="2">
        <f t="shared" ref="F30:F33" si="2">D30/E30</f>
        <v>0</v>
      </c>
    </row>
    <row r="31" spans="1:6" x14ac:dyDescent="0.2">
      <c r="A31" t="s">
        <v>138</v>
      </c>
      <c r="B31" s="5">
        <v>7</v>
      </c>
      <c r="C31" s="5">
        <v>5</v>
      </c>
      <c r="D31" s="1">
        <v>12</v>
      </c>
      <c r="E31" s="1">
        <v>13</v>
      </c>
      <c r="F31" s="2">
        <f t="shared" si="2"/>
        <v>0.92307692307692313</v>
      </c>
    </row>
    <row r="32" spans="1:6" x14ac:dyDescent="0.2">
      <c r="A32" t="s">
        <v>139</v>
      </c>
      <c r="B32" s="1">
        <v>1</v>
      </c>
      <c r="C32" s="1">
        <v>0</v>
      </c>
      <c r="D32" s="1">
        <v>1</v>
      </c>
      <c r="E32" s="1">
        <v>3</v>
      </c>
      <c r="F32" s="2">
        <f t="shared" si="2"/>
        <v>0.33333333333333331</v>
      </c>
    </row>
    <row r="33" spans="1:6" x14ac:dyDescent="0.2">
      <c r="A33" s="29" t="s">
        <v>140</v>
      </c>
      <c r="B33" s="1">
        <v>1</v>
      </c>
      <c r="C33" s="1">
        <v>5</v>
      </c>
      <c r="D33" s="1">
        <v>6</v>
      </c>
      <c r="E33" s="1">
        <v>16</v>
      </c>
      <c r="F33" s="2">
        <f t="shared" si="2"/>
        <v>0.375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t="s">
        <v>127</v>
      </c>
      <c r="B35" s="1">
        <f>SUM(B29:B33)</f>
        <v>24</v>
      </c>
      <c r="C35" s="1">
        <f>SUM(C29:C33)</f>
        <v>29</v>
      </c>
      <c r="D35" s="1">
        <f>SUM(D29:D33)</f>
        <v>53</v>
      </c>
      <c r="E35" s="1">
        <f>SUM(E29:E33)</f>
        <v>119</v>
      </c>
      <c r="F35" s="2">
        <f>D35/E35</f>
        <v>0.44537815126050423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2016-18</vt:lpstr>
      <vt:lpstr>2013-15</vt:lpstr>
      <vt:lpstr>2010-12 </vt:lpstr>
      <vt:lpstr>AG</vt:lpstr>
      <vt:lpstr>ARCH</vt:lpstr>
      <vt:lpstr>BUSI</vt:lpstr>
      <vt:lpstr>ED</vt:lpstr>
      <vt:lpstr>ENGNRG</vt:lpstr>
      <vt:lpstr>FOREST</vt:lpstr>
      <vt:lpstr>HUMAN SCI</vt:lpstr>
      <vt:lpstr>LIB ARTS</vt:lpstr>
      <vt:lpstr>SCI&amp;MATH</vt:lpstr>
      <vt:lpstr>PROV</vt:lpstr>
      <vt:lpstr>NURS</vt:lpstr>
      <vt:lpstr>PHARM</vt:lpstr>
      <vt:lpstr>VET</vt:lpstr>
    </vt:vector>
  </TitlesOfParts>
  <Company>Auburn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Nanette Chadwick</dc:creator>
  <cp:lastModifiedBy>Microsoft Office User</cp:lastModifiedBy>
  <cp:lastPrinted>2012-11-09T21:34:05Z</cp:lastPrinted>
  <dcterms:created xsi:type="dcterms:W3CDTF">2012-11-09T18:58:17Z</dcterms:created>
  <dcterms:modified xsi:type="dcterms:W3CDTF">2018-12-03T14:48:16Z</dcterms:modified>
</cp:coreProperties>
</file>