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igal\Downloads\"/>
    </mc:Choice>
  </mc:AlternateContent>
  <xr:revisionPtr revIDLastSave="0" documentId="13_ncr:1_{9E5ED17C-CD91-4EB6-B3E8-3EA45A3593A4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E26" i="1"/>
  <c r="D26" i="1"/>
  <c r="J12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<sst xmlns="http://schemas.openxmlformats.org/spreadsheetml/2006/main" count="47" uniqueCount="31">
  <si>
    <t>Carbon</t>
  </si>
  <si>
    <t>Fiscal Year</t>
  </si>
  <si>
    <t>Scope</t>
  </si>
  <si>
    <t>Source</t>
  </si>
  <si>
    <t>CO2 (kg)</t>
  </si>
  <si>
    <t>CO2 (MTCDE)</t>
  </si>
  <si>
    <t>CH4 (kg)</t>
  </si>
  <si>
    <t>CH4 (MTCDE)</t>
  </si>
  <si>
    <t>N2O (kg)</t>
  </si>
  <si>
    <t>N2O (MTCDE)</t>
  </si>
  <si>
    <t>GHG MTCDE</t>
  </si>
  <si>
    <t>Other On-Campus Stationary</t>
  </si>
  <si>
    <t>Direct Transportation</t>
  </si>
  <si>
    <t>Refrigerants &amp; Chemicals</t>
  </si>
  <si>
    <t>Fertilizer &amp; Animals</t>
  </si>
  <si>
    <t>Purchased Electricity</t>
  </si>
  <si>
    <t>Faculty Commuting</t>
  </si>
  <si>
    <t>Student Commuting</t>
  </si>
  <si>
    <t>Directly Financed Air Travel</t>
  </si>
  <si>
    <t>Other Directly Financed Travel</t>
  </si>
  <si>
    <t>Study Abroad Air Travel</t>
  </si>
  <si>
    <t>Solid Waste</t>
  </si>
  <si>
    <t>Wastewater</t>
  </si>
  <si>
    <t>Paper Purchasing</t>
  </si>
  <si>
    <t>T&amp;D Losses</t>
  </si>
  <si>
    <t>Nitrogen</t>
  </si>
  <si>
    <t>NOx (kg)</t>
  </si>
  <si>
    <t>Other N (kg)</t>
  </si>
  <si>
    <t>Total N (metric tons N)</t>
  </si>
  <si>
    <t>Boilers/chillers/ generators -  includes combustion of natural gas for heating and cooling and for laboratory equipment, use of fuel oil in generators, gasoline and diesel fuel for grounds-keeping and fleet vehicles, propane usage, and HFC's (refrigerants) for food services and air conditioning.</t>
  </si>
  <si>
    <t>2019 minus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</si>
</sst>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1"/>
      <color rgb="FF33333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27182"/>
        <bgColor rgb="FF627182"/>
      </patternFill>
    </fill>
    <fill>
      <patternFill patternType="solid">
        <fgColor rgb="FFE2E7EC"/>
        <bgColor rgb="FFE2E7EC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3" fontId="3" fillId="3" borderId="0" xfId="0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right" vertical="top"/>
    </xf>
    <xf numFmtId="0" fontId="3" fillId="5" borderId="0" xfId="0" applyFont="1" applyFill="1" applyAlignment="1">
      <alignment horizontal="right" vertical="top"/>
    </xf>
    <xf numFmtId="0" fontId="3" fillId="5" borderId="0" xfId="0" applyFont="1" applyFill="1" applyAlignment="1">
      <alignment horizontal="left" vertical="top"/>
    </xf>
    <xf numFmtId="3" fontId="3" fillId="5" borderId="0" xfId="0" applyNumberFormat="1" applyFont="1" applyFill="1" applyAlignment="1">
      <alignment horizontal="right" vertical="top"/>
    </xf>
    <xf numFmtId="4" fontId="3" fillId="5" borderId="0" xfId="0" applyNumberFormat="1" applyFont="1" applyFill="1" applyAlignment="1">
      <alignment horizontal="right" vertical="top"/>
    </xf>
    <xf numFmtId="0" fontId="3" fillId="6" borderId="0" xfId="0" applyFont="1" applyFill="1" applyAlignment="1">
      <alignment horizontal="right" vertical="top"/>
    </xf>
    <xf numFmtId="0" fontId="3" fillId="7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3" fontId="3" fillId="3" borderId="0" xfId="0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/>
    <xf numFmtId="10" fontId="4" fillId="0" borderId="0" xfId="0" applyNumberFormat="1" applyFont="1"/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>
      <alignment horizontal="center"/>
    </xf>
    <xf numFmtId="4" fontId="4" fillId="0" borderId="0" xfId="0" applyNumberFormat="1" applyFont="1" applyFill="1" applyAlignment="1"/>
    <xf numFmtId="4" fontId="4" fillId="0" borderId="0" xfId="0" applyNumberFormat="1" applyFont="1" applyFill="1"/>
    <xf numFmtId="10" fontId="2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/>
    <xf numFmtId="4" fontId="5" fillId="0" borderId="0" xfId="0" applyNumberFormat="1" applyFont="1" applyFill="1" applyAlignment="1"/>
    <xf numFmtId="4" fontId="5" fillId="0" borderId="0" xfId="0" applyNumberFormat="1" applyFont="1" applyFill="1"/>
    <xf numFmtId="10" fontId="6" fillId="0" borderId="0" xfId="0" applyNumberFormat="1" applyFont="1" applyFill="1"/>
    <xf numFmtId="0" fontId="3" fillId="0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3"/>
  <sheetViews>
    <sheetView tabSelected="1" workbookViewId="0">
      <selection activeCell="G31" sqref="G31"/>
    </sheetView>
  </sheetViews>
  <sheetFormatPr defaultColWidth="14.453125" defaultRowHeight="15.75" customHeight="1" x14ac:dyDescent="0.25"/>
  <cols>
    <col min="1" max="1" width="17.54296875" bestFit="1" customWidth="1"/>
    <col min="3" max="3" width="28.7265625" customWidth="1"/>
    <col min="7" max="7" width="22.81640625" customWidth="1"/>
  </cols>
  <sheetData>
    <row r="1" spans="1:13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6"/>
      <c r="L2" s="26"/>
      <c r="M2" s="26"/>
    </row>
    <row r="3" spans="1:13" ht="14" x14ac:dyDescent="0.3">
      <c r="A3" s="3">
        <v>2019</v>
      </c>
      <c r="B3" s="4">
        <v>1</v>
      </c>
      <c r="C3" s="5" t="s">
        <v>11</v>
      </c>
      <c r="D3" s="6">
        <v>21123861</v>
      </c>
      <c r="E3" s="7">
        <v>21123.86</v>
      </c>
      <c r="F3" s="6">
        <v>2104</v>
      </c>
      <c r="G3" s="3">
        <v>58.9</v>
      </c>
      <c r="H3" s="3">
        <v>42</v>
      </c>
      <c r="I3" s="3">
        <v>11.21</v>
      </c>
      <c r="J3" s="7">
        <v>21193.98</v>
      </c>
      <c r="K3" s="27"/>
      <c r="L3" s="28"/>
      <c r="M3" s="29"/>
    </row>
    <row r="4" spans="1:13" ht="14" x14ac:dyDescent="0.3">
      <c r="A4" s="8">
        <v>2019</v>
      </c>
      <c r="B4" s="4">
        <v>1</v>
      </c>
      <c r="C4" s="9" t="s">
        <v>12</v>
      </c>
      <c r="D4" s="10">
        <v>1062360</v>
      </c>
      <c r="E4" s="11">
        <v>1062.3599999999999</v>
      </c>
      <c r="F4" s="8">
        <v>165</v>
      </c>
      <c r="G4" s="8">
        <v>4.62</v>
      </c>
      <c r="H4" s="8">
        <v>58</v>
      </c>
      <c r="I4" s="8">
        <v>15.26</v>
      </c>
      <c r="J4" s="11">
        <v>1082.24</v>
      </c>
      <c r="K4" s="27"/>
      <c r="L4" s="28"/>
      <c r="M4" s="29"/>
    </row>
    <row r="5" spans="1:13" ht="14" x14ac:dyDescent="0.3">
      <c r="A5" s="3">
        <v>2019</v>
      </c>
      <c r="B5" s="4">
        <v>1</v>
      </c>
      <c r="C5" s="5" t="s">
        <v>13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304.91000000000003</v>
      </c>
      <c r="K5" s="30"/>
      <c r="L5" s="31"/>
      <c r="M5" s="29"/>
    </row>
    <row r="6" spans="1:13" ht="18" customHeight="1" x14ac:dyDescent="0.3">
      <c r="A6" s="8">
        <v>2019</v>
      </c>
      <c r="B6" s="4">
        <v>1</v>
      </c>
      <c r="C6" s="9" t="s">
        <v>14</v>
      </c>
      <c r="D6" s="8">
        <v>0</v>
      </c>
      <c r="E6" s="8">
        <v>0</v>
      </c>
      <c r="F6" s="8">
        <v>0</v>
      </c>
      <c r="G6" s="8">
        <v>0</v>
      </c>
      <c r="H6" s="8">
        <v>78</v>
      </c>
      <c r="I6" s="8">
        <v>20.71</v>
      </c>
      <c r="J6" s="8">
        <v>20.71</v>
      </c>
      <c r="K6" s="30"/>
      <c r="L6" s="31"/>
      <c r="M6" s="29"/>
    </row>
    <row r="7" spans="1:13" ht="14" x14ac:dyDescent="0.3">
      <c r="A7" s="3" t="s">
        <v>30</v>
      </c>
      <c r="B7" s="12">
        <v>2</v>
      </c>
      <c r="C7" s="5" t="s">
        <v>15</v>
      </c>
      <c r="D7" s="6">
        <v>18639181</v>
      </c>
      <c r="E7" s="7">
        <v>18639.18</v>
      </c>
      <c r="F7" s="6">
        <v>463</v>
      </c>
      <c r="G7" s="3">
        <v>12.98</v>
      </c>
      <c r="H7" s="3">
        <v>689</v>
      </c>
      <c r="I7" s="3">
        <v>182.65</v>
      </c>
      <c r="J7" s="7">
        <v>18834.82</v>
      </c>
      <c r="K7" s="27"/>
      <c r="L7" s="28"/>
      <c r="M7" s="29"/>
    </row>
    <row r="8" spans="1:13" ht="14" x14ac:dyDescent="0.3">
      <c r="A8" s="8">
        <v>2019</v>
      </c>
      <c r="B8" s="13">
        <v>3</v>
      </c>
      <c r="C8" s="9" t="s">
        <v>16</v>
      </c>
      <c r="D8" s="10">
        <v>4498385</v>
      </c>
      <c r="E8" s="11">
        <v>4498.38</v>
      </c>
      <c r="F8" s="8">
        <v>932</v>
      </c>
      <c r="G8" s="8">
        <v>26.09</v>
      </c>
      <c r="H8" s="8">
        <v>312</v>
      </c>
      <c r="I8" s="8">
        <v>82.79</v>
      </c>
      <c r="J8" s="11">
        <v>4607.26</v>
      </c>
      <c r="K8" s="27"/>
      <c r="L8" s="28"/>
      <c r="M8" s="29"/>
    </row>
    <row r="9" spans="1:13" ht="14" x14ac:dyDescent="0.3">
      <c r="A9" s="3">
        <v>2019</v>
      </c>
      <c r="B9" s="13">
        <v>3</v>
      </c>
      <c r="C9" s="5" t="s">
        <v>17</v>
      </c>
      <c r="D9" s="6">
        <v>1205811</v>
      </c>
      <c r="E9" s="7">
        <v>1205.81</v>
      </c>
      <c r="F9" s="3">
        <v>169</v>
      </c>
      <c r="G9" s="3">
        <v>4.7300000000000004</v>
      </c>
      <c r="H9" s="3">
        <v>60</v>
      </c>
      <c r="I9" s="3">
        <v>15.93</v>
      </c>
      <c r="J9" s="7">
        <v>1226.47</v>
      </c>
      <c r="K9" s="27"/>
      <c r="L9" s="28"/>
      <c r="M9" s="29"/>
    </row>
    <row r="10" spans="1:13" ht="14" x14ac:dyDescent="0.3">
      <c r="A10" s="8">
        <v>2019</v>
      </c>
      <c r="B10" s="13">
        <v>3</v>
      </c>
      <c r="C10" s="9" t="s">
        <v>18</v>
      </c>
      <c r="D10" s="10">
        <f>6932328-840735</f>
        <v>6091593</v>
      </c>
      <c r="E10" s="11">
        <f>6932.33-840.74</f>
        <v>6091.59</v>
      </c>
      <c r="F10" s="8">
        <f>69-9</f>
        <v>60</v>
      </c>
      <c r="G10" s="8">
        <f>1.92-0.25</f>
        <v>1.67</v>
      </c>
      <c r="H10" s="8">
        <f>79-9</f>
        <v>70</v>
      </c>
      <c r="I10" s="8">
        <f>20.94-2.49</f>
        <v>18.450000000000003</v>
      </c>
      <c r="J10" s="11">
        <f>SUM(E10,G10,I10)</f>
        <v>6111.71</v>
      </c>
      <c r="K10" s="27"/>
      <c r="L10" s="28"/>
      <c r="M10" s="29"/>
    </row>
    <row r="11" spans="1:13" ht="14" x14ac:dyDescent="0.3">
      <c r="A11" s="14">
        <v>2019</v>
      </c>
      <c r="B11" s="13">
        <v>3</v>
      </c>
      <c r="C11" s="15" t="s">
        <v>19</v>
      </c>
      <c r="D11" s="16">
        <v>173946</v>
      </c>
      <c r="E11" s="17">
        <v>173.95</v>
      </c>
      <c r="F11" s="16">
        <v>37</v>
      </c>
      <c r="G11" s="14">
        <v>1.02</v>
      </c>
      <c r="H11" s="14">
        <v>12</v>
      </c>
      <c r="I11" s="14">
        <v>3.25</v>
      </c>
      <c r="J11" s="7">
        <v>178.22</v>
      </c>
      <c r="K11" s="32"/>
      <c r="L11" s="33"/>
      <c r="M11" s="34"/>
    </row>
    <row r="12" spans="1:13" ht="14" x14ac:dyDescent="0.3">
      <c r="A12" s="8">
        <v>2019</v>
      </c>
      <c r="B12" s="13">
        <v>3</v>
      </c>
      <c r="C12" s="9" t="s">
        <v>20</v>
      </c>
      <c r="D12" s="10">
        <v>1866640</v>
      </c>
      <c r="E12" s="11">
        <v>1866.64</v>
      </c>
      <c r="F12" s="8">
        <v>21</v>
      </c>
      <c r="G12" s="8">
        <v>0.56000000000000005</v>
      </c>
      <c r="H12" s="8">
        <v>21</v>
      </c>
      <c r="I12" s="8">
        <v>5.52</v>
      </c>
      <c r="J12" s="11">
        <f>SUM(E12,G12,I12)</f>
        <v>1872.72</v>
      </c>
      <c r="K12" s="32"/>
      <c r="L12" s="33"/>
      <c r="M12" s="34"/>
    </row>
    <row r="13" spans="1:13" ht="14" x14ac:dyDescent="0.3">
      <c r="A13" s="3">
        <v>2019</v>
      </c>
      <c r="B13" s="13">
        <v>3</v>
      </c>
      <c r="C13" s="5" t="s">
        <v>21</v>
      </c>
      <c r="D13" s="6">
        <v>-66720</v>
      </c>
      <c r="E13" s="7">
        <v>-66.72</v>
      </c>
      <c r="F13" s="3">
        <v>0</v>
      </c>
      <c r="G13" s="3">
        <v>0</v>
      </c>
      <c r="H13" s="3">
        <v>0</v>
      </c>
      <c r="I13" s="3">
        <v>0</v>
      </c>
      <c r="J13" s="7">
        <v>-66.72</v>
      </c>
      <c r="K13" s="32"/>
      <c r="L13" s="33"/>
      <c r="M13" s="34"/>
    </row>
    <row r="14" spans="1:13" ht="14" x14ac:dyDescent="0.3">
      <c r="A14" s="8">
        <v>2019</v>
      </c>
      <c r="B14" s="13">
        <v>3</v>
      </c>
      <c r="C14" s="9" t="s">
        <v>22</v>
      </c>
      <c r="D14" s="10">
        <v>0</v>
      </c>
      <c r="E14" s="11">
        <v>0</v>
      </c>
      <c r="F14" s="8">
        <v>0</v>
      </c>
      <c r="G14" s="8">
        <v>0</v>
      </c>
      <c r="H14" s="8">
        <v>139</v>
      </c>
      <c r="I14" s="8">
        <v>36.86</v>
      </c>
      <c r="J14" s="11">
        <v>36.86</v>
      </c>
      <c r="K14" s="32"/>
      <c r="L14" s="28"/>
      <c r="M14" s="29"/>
    </row>
    <row r="15" spans="1:13" ht="14" x14ac:dyDescent="0.3">
      <c r="A15" s="3">
        <v>2019</v>
      </c>
      <c r="B15" s="13">
        <v>3</v>
      </c>
      <c r="C15" s="5" t="s">
        <v>23</v>
      </c>
      <c r="D15" s="6">
        <v>0</v>
      </c>
      <c r="E15" s="7">
        <v>0</v>
      </c>
      <c r="F15" s="3">
        <v>0</v>
      </c>
      <c r="G15" s="3">
        <v>0</v>
      </c>
      <c r="H15" s="3">
        <v>0</v>
      </c>
      <c r="I15" s="3">
        <v>0</v>
      </c>
      <c r="J15" s="7">
        <v>58.13</v>
      </c>
      <c r="K15" s="32"/>
      <c r="L15" s="28"/>
      <c r="M15" s="29"/>
    </row>
    <row r="16" spans="1:13" ht="14" x14ac:dyDescent="0.3">
      <c r="A16" s="8">
        <v>2019</v>
      </c>
      <c r="B16" s="13">
        <v>3</v>
      </c>
      <c r="C16" s="9" t="s">
        <v>24</v>
      </c>
      <c r="D16" s="10">
        <v>1591142</v>
      </c>
      <c r="E16" s="11">
        <v>1591.14</v>
      </c>
      <c r="F16" s="8">
        <v>72</v>
      </c>
      <c r="G16" s="8">
        <v>2.02</v>
      </c>
      <c r="H16" s="8">
        <v>13</v>
      </c>
      <c r="I16" s="8">
        <v>3.44</v>
      </c>
      <c r="J16" s="11">
        <v>1596.59</v>
      </c>
      <c r="K16" s="32"/>
      <c r="L16" s="28"/>
      <c r="M16" s="29"/>
    </row>
    <row r="17" spans="1:13" ht="14" x14ac:dyDescent="0.25">
      <c r="A17" s="18"/>
      <c r="B17" s="18"/>
      <c r="C17" s="19"/>
      <c r="D17" s="20"/>
      <c r="E17" s="21"/>
      <c r="F17" s="18"/>
      <c r="G17" s="18"/>
      <c r="H17" s="18"/>
      <c r="I17" s="18"/>
      <c r="J17" s="21"/>
      <c r="K17" s="22"/>
      <c r="M17" s="23"/>
    </row>
    <row r="18" spans="1:13" ht="14" x14ac:dyDescent="0.3">
      <c r="A18" s="1" t="s">
        <v>25</v>
      </c>
      <c r="B18" s="24"/>
      <c r="C18" s="24"/>
      <c r="D18" s="24"/>
      <c r="E18" s="24"/>
      <c r="F18" s="24"/>
      <c r="G18" s="24"/>
    </row>
    <row r="19" spans="1:13" ht="14" x14ac:dyDescent="0.3">
      <c r="A19" s="2" t="s">
        <v>1</v>
      </c>
      <c r="B19" s="2" t="s">
        <v>2</v>
      </c>
      <c r="C19" s="2" t="s">
        <v>3</v>
      </c>
      <c r="D19" s="2" t="s">
        <v>8</v>
      </c>
      <c r="E19" s="2" t="s">
        <v>26</v>
      </c>
      <c r="F19" s="2" t="s">
        <v>27</v>
      </c>
      <c r="G19" s="2" t="s">
        <v>28</v>
      </c>
    </row>
    <row r="20" spans="1:13" ht="14" x14ac:dyDescent="0.25">
      <c r="A20" s="3">
        <v>2019</v>
      </c>
      <c r="B20" s="4">
        <v>1</v>
      </c>
      <c r="C20" s="5" t="s">
        <v>11</v>
      </c>
      <c r="D20" s="3">
        <v>42</v>
      </c>
      <c r="E20" s="6">
        <v>13601</v>
      </c>
      <c r="F20" s="3">
        <v>0</v>
      </c>
      <c r="G20" s="3">
        <v>4.17</v>
      </c>
      <c r="H20" s="25" t="s">
        <v>29</v>
      </c>
    </row>
    <row r="21" spans="1:13" ht="14" x14ac:dyDescent="0.25">
      <c r="A21" s="18">
        <v>2019</v>
      </c>
      <c r="B21" s="4">
        <v>1</v>
      </c>
      <c r="C21" s="19" t="s">
        <v>12</v>
      </c>
      <c r="D21" s="18">
        <v>58</v>
      </c>
      <c r="E21" s="20">
        <v>2682</v>
      </c>
      <c r="F21" s="18">
        <v>0</v>
      </c>
      <c r="G21" s="18">
        <v>0.85</v>
      </c>
    </row>
    <row r="22" spans="1:13" ht="14" x14ac:dyDescent="0.25">
      <c r="A22" s="3">
        <v>2019</v>
      </c>
      <c r="B22" s="4">
        <v>1</v>
      </c>
      <c r="C22" s="5" t="s">
        <v>14</v>
      </c>
      <c r="D22" s="3">
        <v>78</v>
      </c>
      <c r="E22" s="3">
        <v>0</v>
      </c>
      <c r="F22" s="6">
        <v>1392</v>
      </c>
      <c r="G22" s="3">
        <v>1.44</v>
      </c>
    </row>
    <row r="23" spans="1:13" ht="14" x14ac:dyDescent="0.25">
      <c r="A23" s="18" t="s">
        <v>30</v>
      </c>
      <c r="B23" s="12">
        <v>2</v>
      </c>
      <c r="C23" s="19" t="s">
        <v>15</v>
      </c>
      <c r="D23" s="18">
        <v>689</v>
      </c>
      <c r="E23" s="20">
        <v>18239</v>
      </c>
      <c r="F23" s="18">
        <v>0</v>
      </c>
      <c r="G23" s="18">
        <v>5.99</v>
      </c>
    </row>
    <row r="24" spans="1:13" ht="14" x14ac:dyDescent="0.25">
      <c r="A24" s="3">
        <v>2019</v>
      </c>
      <c r="B24" s="13">
        <v>3</v>
      </c>
      <c r="C24" s="5" t="s">
        <v>16</v>
      </c>
      <c r="D24" s="3">
        <v>312</v>
      </c>
      <c r="E24" s="6">
        <v>7089</v>
      </c>
      <c r="F24" s="3">
        <v>0</v>
      </c>
      <c r="G24" s="3">
        <v>2.36</v>
      </c>
    </row>
    <row r="25" spans="1:13" ht="14" x14ac:dyDescent="0.25">
      <c r="A25" s="18">
        <v>2019</v>
      </c>
      <c r="B25" s="13">
        <v>3</v>
      </c>
      <c r="C25" s="19" t="s">
        <v>17</v>
      </c>
      <c r="D25" s="18">
        <v>60</v>
      </c>
      <c r="E25" s="20">
        <v>3376</v>
      </c>
      <c r="F25" s="18">
        <v>0</v>
      </c>
      <c r="G25" s="18">
        <v>1.07</v>
      </c>
    </row>
    <row r="26" spans="1:13" ht="14" x14ac:dyDescent="0.25">
      <c r="A26" s="3">
        <v>2019</v>
      </c>
      <c r="B26" s="13">
        <v>3</v>
      </c>
      <c r="C26" s="5" t="s">
        <v>18</v>
      </c>
      <c r="D26" s="3">
        <f>79-9</f>
        <v>70</v>
      </c>
      <c r="E26" s="6">
        <f>2808-373.21</f>
        <v>2434.79</v>
      </c>
      <c r="F26" s="3">
        <v>0</v>
      </c>
      <c r="G26" s="3">
        <f>0.9-0.12</f>
        <v>0.78</v>
      </c>
    </row>
    <row r="27" spans="1:13" ht="14" x14ac:dyDescent="0.25">
      <c r="A27" s="18">
        <v>2019</v>
      </c>
      <c r="B27" s="13">
        <v>3</v>
      </c>
      <c r="C27" s="19" t="s">
        <v>19</v>
      </c>
      <c r="D27" s="18">
        <v>12</v>
      </c>
      <c r="E27" s="18">
        <v>264</v>
      </c>
      <c r="F27" s="18">
        <v>0</v>
      </c>
      <c r="G27" s="18">
        <v>0.09</v>
      </c>
    </row>
    <row r="28" spans="1:13" ht="14" x14ac:dyDescent="0.25">
      <c r="A28" s="14">
        <v>2019</v>
      </c>
      <c r="B28" s="13">
        <v>3</v>
      </c>
      <c r="C28" s="15" t="s">
        <v>20</v>
      </c>
      <c r="D28" s="14">
        <v>21</v>
      </c>
      <c r="E28" s="16">
        <v>828.62</v>
      </c>
      <c r="F28" s="14">
        <v>0</v>
      </c>
      <c r="G28" s="14">
        <v>0.26</v>
      </c>
    </row>
    <row r="29" spans="1:13" ht="14" x14ac:dyDescent="0.25">
      <c r="A29" s="18">
        <v>2019</v>
      </c>
      <c r="B29" s="13">
        <v>3</v>
      </c>
      <c r="C29" s="19" t="s">
        <v>22</v>
      </c>
      <c r="D29" s="18">
        <v>139</v>
      </c>
      <c r="E29" s="20">
        <v>0</v>
      </c>
      <c r="F29" s="18">
        <v>12118</v>
      </c>
      <c r="G29" s="18">
        <v>12.21</v>
      </c>
    </row>
    <row r="30" spans="1:13" ht="14" x14ac:dyDescent="0.25">
      <c r="A30" s="3">
        <v>2019</v>
      </c>
      <c r="B30" s="13">
        <v>3</v>
      </c>
      <c r="C30" s="5" t="s">
        <v>24</v>
      </c>
      <c r="D30" s="3">
        <v>13</v>
      </c>
      <c r="E30" s="6">
        <v>850</v>
      </c>
      <c r="F30" s="3">
        <v>0</v>
      </c>
      <c r="G30" s="3">
        <v>0.27</v>
      </c>
    </row>
    <row r="31" spans="1:13" ht="15.75" customHeight="1" x14ac:dyDescent="0.25">
      <c r="B31" s="35"/>
    </row>
    <row r="32" spans="1:13" ht="15.75" customHeight="1" x14ac:dyDescent="0.25">
      <c r="B32" s="35"/>
    </row>
    <row r="33" spans="2:2" ht="15.75" customHeight="1" x14ac:dyDescent="0.25">
      <c r="B3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Aleksander Gulkewicz</cp:lastModifiedBy>
  <dcterms:modified xsi:type="dcterms:W3CDTF">2021-02-26T20:29:39Z</dcterms:modified>
</cp:coreProperties>
</file>